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1E0DD73-6F3B-4FF2-A73F-AEC6D25F2C25}" xr6:coauthVersionLast="40" xr6:coauthVersionMax="47" xr10:uidLastSave="{00000000-0000-0000-0000-000000000000}"/>
  <bookViews>
    <workbookView xWindow="0" yWindow="0" windowWidth="20490" windowHeight="7425" tabRatio="900" firstSheet="1" activeTab="7" xr2:uid="{83F5FBE7-6EEA-4143-86CD-4171EC84FB41}"/>
  </bookViews>
  <sheets>
    <sheet name="Data" sheetId="2" r:id="rId1"/>
    <sheet name="Sales line" sheetId="4" r:id="rId2"/>
    <sheet name="Sales map" sheetId="5" r:id="rId3"/>
    <sheet name="Delivery performance doughnut" sheetId="6" r:id="rId4"/>
    <sheet name="Return rate doughnut" sheetId="7" r:id="rId5"/>
    <sheet name="Customer Acquition Waterfall" sheetId="8" r:id="rId6"/>
    <sheet name="Customer satisfaction bar" sheetId="10" r:id="rId7"/>
    <sheet name="DASHBOARD" sheetId="11" r:id="rId8"/>
  </sheets>
  <definedNames>
    <definedName name="_xlchart.v1.0" hidden="1">'Customer Acquition Waterfall'!$A$8:$A$11</definedName>
    <definedName name="_xlchart.v1.1" hidden="1">'Customer Acquition Waterfall'!$B$8:$B$11</definedName>
    <definedName name="_xlchart.v1.2" hidden="1">'Customer Acquition Waterfall'!$A$8:$A$11</definedName>
    <definedName name="_xlchart.v1.3" hidden="1">'Customer Acquition Waterfall'!$B$8:$B$11</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8" l="1"/>
  <c r="C3" i="7"/>
  <c r="C3" i="6"/>
  <c r="B9" i="8"/>
  <c r="B10" i="8"/>
  <c r="D6" i="5"/>
  <c r="B6" i="5"/>
  <c r="F6" i="5"/>
  <c r="C6" i="5"/>
  <c r="H6" i="5"/>
  <c r="G6" i="5"/>
  <c r="E6" i="5"/>
  <c r="B8" i="8"/>
</calcChain>
</file>

<file path=xl/sharedStrings.xml><?xml version="1.0" encoding="utf-8"?>
<sst xmlns="http://schemas.openxmlformats.org/spreadsheetml/2006/main" count="34745" uniqueCount="53">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</sst>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B3535"/>
      <color rgb="FFFF7C80"/>
      <color rgb="FFE5C1CE"/>
      <color rgb="FFFFA7D1"/>
      <color rgb="FFFF9999"/>
      <color rgb="FF217346"/>
      <color rgb="FFFF5D5B"/>
      <color rgb="FFFF2489"/>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line'!$A$2:$A$14</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'Sales line'!$B$2:$B$14</c:f>
              <c:numCache>
                <c:formatCode>General</c:formatCode>
                <c:ptCount val="11"/>
                <c:pt idx="0">
                  <c:v>199</c:v>
                </c:pt>
                <c:pt idx="1">
                  <c:v>398</c:v>
                </c:pt>
                <c:pt idx="2">
                  <c:v>1791</c:v>
                </c:pt>
                <c:pt idx="3">
                  <c:v>597</c:v>
                </c:pt>
                <c:pt idx="4">
                  <c:v>1393</c:v>
                </c:pt>
                <c:pt idx="5">
                  <c:v>1990</c:v>
                </c:pt>
                <c:pt idx="6">
                  <c:v>1393</c:v>
                </c:pt>
                <c:pt idx="7">
                  <c:v>2587</c:v>
                </c:pt>
                <c:pt idx="8">
                  <c:v>398</c:v>
                </c:pt>
                <c:pt idx="9">
                  <c:v>796</c:v>
                </c:pt>
                <c:pt idx="10">
                  <c:v>1791</c:v>
                </c:pt>
              </c:numCache>
            </c:numRef>
          </c:val>
          <c:smooth val="0"/>
          <c:extLst>
            <c:ext xmlns:c16="http://schemas.microsoft.com/office/drawing/2014/chart" uri="{C3380CC4-5D6E-409C-BE32-E72D297353CC}">
              <c16:uniqueId val="{00000000-A8B1-4C77-97C8-FE202B096C15}"/>
            </c:ext>
          </c:extLst>
        </c:ser>
        <c:dLbls>
          <c:showLegendKey val="0"/>
          <c:showVal val="0"/>
          <c:showCatName val="0"/>
          <c:showSerName val="0"/>
          <c:showPercent val="0"/>
          <c:showBubbleSize val="0"/>
        </c:dLbls>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5856"/>
        <c:crosses val="autoZero"/>
        <c:auto val="1"/>
        <c:lblAlgn val="ctr"/>
        <c:lblOffset val="100"/>
        <c:noMultiLvlLbl val="0"/>
      </c:catAx>
      <c:valAx>
        <c:axId val="192645856"/>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2648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F01-49AD-B011-ED6B452DCAD8}"/>
              </c:ext>
            </c:extLst>
          </c:dPt>
          <c:dPt>
            <c:idx val="1"/>
            <c:bubble3D val="0"/>
            <c:spPr>
              <a:solidFill>
                <a:schemeClr val="accent2"/>
              </a:solidFill>
              <a:ln>
                <a:noFill/>
              </a:ln>
              <a:effectLst/>
            </c:spPr>
            <c:extLst>
              <c:ext xmlns:c16="http://schemas.microsoft.com/office/drawing/2014/chart" uri="{C3380CC4-5D6E-409C-BE32-E72D297353CC}">
                <c16:uniqueId val="{00000003-CF01-49AD-B011-ED6B452DCAD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10</c:v>
                </c:pt>
                <c:pt idx="1">
                  <c:v>4</c:v>
                </c:pt>
              </c:numCache>
            </c:numRef>
          </c:val>
          <c:extLst>
            <c:ext xmlns:c16="http://schemas.microsoft.com/office/drawing/2014/chart" uri="{C3380CC4-5D6E-409C-BE32-E72D297353CC}">
              <c16:uniqueId val="{00000000-801B-43F5-954E-8B39F7F40A6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571-4ECC-B7CF-331960ACAAE1}"/>
              </c:ext>
            </c:extLst>
          </c:dPt>
          <c:dPt>
            <c:idx val="1"/>
            <c:bubble3D val="0"/>
            <c:spPr>
              <a:solidFill>
                <a:schemeClr val="accent2"/>
              </a:solidFill>
              <a:ln>
                <a:noFill/>
              </a:ln>
              <a:effectLst/>
            </c:spPr>
            <c:extLst>
              <c:ext xmlns:c16="http://schemas.microsoft.com/office/drawing/2014/chart" uri="{C3380CC4-5D6E-409C-BE32-E72D297353CC}">
                <c16:uniqueId val="{00000003-A571-4ECC-B7CF-331960ACAAE1}"/>
              </c:ext>
            </c:extLst>
          </c:dPt>
          <c:cat>
            <c:strRef>
              <c:f>'Return rate doughnut'!$A$2:$A$4</c:f>
              <c:strCache>
                <c:ptCount val="2"/>
                <c:pt idx="0">
                  <c:v>no</c:v>
                </c:pt>
                <c:pt idx="1">
                  <c:v>yes</c:v>
                </c:pt>
              </c:strCache>
            </c:strRef>
          </c:cat>
          <c:val>
            <c:numRef>
              <c:f>'Return rate doughnut'!$B$2:$B$4</c:f>
              <c:numCache>
                <c:formatCode>General</c:formatCode>
                <c:ptCount val="2"/>
                <c:pt idx="0">
                  <c:v>13</c:v>
                </c:pt>
                <c:pt idx="1">
                  <c:v>1</c:v>
                </c:pt>
              </c:numCache>
            </c:numRef>
          </c:val>
          <c:extLst>
            <c:ext xmlns:c16="http://schemas.microsoft.com/office/drawing/2014/chart" uri="{C3380CC4-5D6E-409C-BE32-E72D297353CC}">
              <c16:uniqueId val="{00000000-8A7E-4C0E-B80D-DF77D3D4DD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(2) low</c:v>
                </c:pt>
              </c:strCache>
            </c:strRef>
          </c:tx>
          <c:spPr>
            <a:solidFill>
              <a:schemeClr val="accent1"/>
            </a:solidFill>
            <a:ln>
              <a:noFill/>
            </a:ln>
            <a:effectLst/>
          </c:spPr>
          <c:invertIfNegative val="0"/>
          <c:cat>
            <c:strRef>
              <c:f>'Customer satisfaction bar'!$A$3:$A$4</c:f>
              <c:strCache>
                <c:ptCount val="1"/>
                <c:pt idx="0">
                  <c:v>Product 2</c:v>
                </c:pt>
              </c:strCache>
            </c:strRef>
          </c:cat>
          <c:val>
            <c:numRef>
              <c:f>'Customer satisfaction bar'!$B$3:$B$4</c:f>
              <c:numCache>
                <c:formatCode>General</c:formatCode>
                <c:ptCount val="1"/>
                <c:pt idx="0">
                  <c:v>4</c:v>
                </c:pt>
              </c:numCache>
            </c:numRef>
          </c:val>
          <c:extLst>
            <c:ext xmlns:c16="http://schemas.microsoft.com/office/drawing/2014/chart" uri="{C3380CC4-5D6E-409C-BE32-E72D297353CC}">
              <c16:uniqueId val="{00000000-AC7B-4FD8-9CAA-2450B6205F31}"/>
            </c:ext>
          </c:extLst>
        </c:ser>
        <c:ser>
          <c:idx val="1"/>
          <c:order val="1"/>
          <c:tx>
            <c:strRef>
              <c:f>'Customer satisfaction bar'!$C$1:$C$2</c:f>
              <c:strCache>
                <c:ptCount val="1"/>
                <c:pt idx="0">
                  <c:v>(3) ok</c:v>
                </c:pt>
              </c:strCache>
            </c:strRef>
          </c:tx>
          <c:spPr>
            <a:solidFill>
              <a:schemeClr val="accent2"/>
            </a:solidFill>
            <a:ln>
              <a:noFill/>
            </a:ln>
            <a:effectLst/>
          </c:spPr>
          <c:invertIfNegative val="0"/>
          <c:cat>
            <c:strRef>
              <c:f>'Customer satisfaction bar'!$A$3:$A$4</c:f>
              <c:strCache>
                <c:ptCount val="1"/>
                <c:pt idx="0">
                  <c:v>Product 2</c:v>
                </c:pt>
              </c:strCache>
            </c:strRef>
          </c:cat>
          <c:val>
            <c:numRef>
              <c:f>'Customer satisfaction bar'!$C$3:$C$4</c:f>
              <c:numCache>
                <c:formatCode>General</c:formatCode>
                <c:ptCount val="1"/>
                <c:pt idx="0">
                  <c:v>4</c:v>
                </c:pt>
              </c:numCache>
            </c:numRef>
          </c:val>
          <c:extLst>
            <c:ext xmlns:c16="http://schemas.microsoft.com/office/drawing/2014/chart" uri="{C3380CC4-5D6E-409C-BE32-E72D297353CC}">
              <c16:uniqueId val="{00000006-AC7B-4FD8-9CAA-2450B6205F31}"/>
            </c:ext>
          </c:extLst>
        </c:ser>
        <c:ser>
          <c:idx val="2"/>
          <c:order val="2"/>
          <c:tx>
            <c:strRef>
              <c:f>'Customer satisfaction bar'!$D$1:$D$2</c:f>
              <c:strCache>
                <c:ptCount val="1"/>
                <c:pt idx="0">
                  <c:v>(4) high</c:v>
                </c:pt>
              </c:strCache>
            </c:strRef>
          </c:tx>
          <c:spPr>
            <a:solidFill>
              <a:schemeClr val="accent3"/>
            </a:solidFill>
            <a:ln>
              <a:noFill/>
            </a:ln>
            <a:effectLst/>
          </c:spPr>
          <c:invertIfNegative val="0"/>
          <c:cat>
            <c:strRef>
              <c:f>'Customer satisfaction bar'!$A$3:$A$4</c:f>
              <c:strCache>
                <c:ptCount val="1"/>
                <c:pt idx="0">
                  <c:v>Product 2</c:v>
                </c:pt>
              </c:strCache>
            </c:strRef>
          </c:cat>
          <c:val>
            <c:numRef>
              <c:f>'Customer satisfaction bar'!$D$3:$D$4</c:f>
              <c:numCache>
                <c:formatCode>General</c:formatCode>
                <c:ptCount val="1"/>
                <c:pt idx="0">
                  <c:v>4</c:v>
                </c:pt>
              </c:numCache>
            </c:numRef>
          </c:val>
          <c:extLst>
            <c:ext xmlns:c16="http://schemas.microsoft.com/office/drawing/2014/chart" uri="{C3380CC4-5D6E-409C-BE32-E72D297353CC}">
              <c16:uniqueId val="{00000007-AC7B-4FD8-9CAA-2450B6205F31}"/>
            </c:ext>
          </c:extLst>
        </c:ser>
        <c:ser>
          <c:idx val="3"/>
          <c:order val="3"/>
          <c:tx>
            <c:strRef>
              <c:f>'Customer satisfaction bar'!$E$1:$E$2</c:f>
              <c:strCache>
                <c:ptCount val="1"/>
                <c:pt idx="0">
                  <c:v>(5) very high</c:v>
                </c:pt>
              </c:strCache>
            </c:strRef>
          </c:tx>
          <c:spPr>
            <a:solidFill>
              <a:schemeClr val="accent4"/>
            </a:solidFill>
            <a:ln>
              <a:noFill/>
            </a:ln>
            <a:effectLst/>
          </c:spPr>
          <c:invertIfNegative val="0"/>
          <c:cat>
            <c:strRef>
              <c:f>'Customer satisfaction bar'!$A$3:$A$4</c:f>
              <c:strCache>
                <c:ptCount val="1"/>
                <c:pt idx="0">
                  <c:v>Product 2</c:v>
                </c:pt>
              </c:strCache>
            </c:strRef>
          </c:cat>
          <c:val>
            <c:numRef>
              <c:f>'Customer satisfaction bar'!$E$3:$E$4</c:f>
              <c:numCache>
                <c:formatCode>General</c:formatCode>
                <c:ptCount val="1"/>
                <c:pt idx="0">
                  <c:v>2</c:v>
                </c:pt>
              </c:numCache>
            </c:numRef>
          </c:val>
          <c:extLst>
            <c:ext xmlns:c16="http://schemas.microsoft.com/office/drawing/2014/chart" uri="{C3380CC4-5D6E-409C-BE32-E72D297353CC}">
              <c16:uniqueId val="{00000008-AC7B-4FD8-9CAA-2450B6205F31}"/>
            </c:ext>
          </c:extLst>
        </c:ser>
        <c:dLbls>
          <c:showLegendKey val="0"/>
          <c:showVal val="0"/>
          <c:showCatName val="0"/>
          <c:showSerName val="0"/>
          <c:showPercent val="0"/>
          <c:showBubbleSize val="0"/>
        </c:dLbls>
        <c:gapWidth val="219"/>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0625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419718207"/>
        <c:axId val="735065503"/>
      </c:lineChart>
      <c:catAx>
        <c:axId val="419718207"/>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35065503"/>
        <c:crosses val="autoZero"/>
        <c:auto val="1"/>
        <c:lblAlgn val="ctr"/>
        <c:lblOffset val="100"/>
        <c:noMultiLvlLbl val="0"/>
      </c:catAx>
      <c:valAx>
        <c:axId val="735065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971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line'!$A$2:$A$14</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'Sales line'!$B$2:$B$14</c:f>
              <c:numCache>
                <c:formatCode>General</c:formatCode>
                <c:ptCount val="11"/>
                <c:pt idx="0">
                  <c:v>199</c:v>
                </c:pt>
                <c:pt idx="1">
                  <c:v>398</c:v>
                </c:pt>
                <c:pt idx="2">
                  <c:v>1791</c:v>
                </c:pt>
                <c:pt idx="3">
                  <c:v>597</c:v>
                </c:pt>
                <c:pt idx="4">
                  <c:v>1393</c:v>
                </c:pt>
                <c:pt idx="5">
                  <c:v>1990</c:v>
                </c:pt>
                <c:pt idx="6">
                  <c:v>1393</c:v>
                </c:pt>
                <c:pt idx="7">
                  <c:v>2587</c:v>
                </c:pt>
                <c:pt idx="8">
                  <c:v>398</c:v>
                </c:pt>
                <c:pt idx="9">
                  <c:v>796</c:v>
                </c:pt>
                <c:pt idx="10">
                  <c:v>1791</c:v>
                </c:pt>
              </c:numCache>
            </c:numRef>
          </c:val>
          <c:smooth val="0"/>
          <c:extLst>
            <c:ext xmlns:c16="http://schemas.microsoft.com/office/drawing/2014/chart" uri="{C3380CC4-5D6E-409C-BE32-E72D297353CC}">
              <c16:uniqueId val="{00000000-17EA-40B4-90CD-6445311A698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2648768"/>
        <c:axId val="192645856"/>
      </c:lineChart>
      <c:catAx>
        <c:axId val="192648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92645856"/>
        <c:crosses val="autoZero"/>
        <c:auto val="1"/>
        <c:lblAlgn val="ctr"/>
        <c:lblOffset val="100"/>
        <c:tickLblSkip val="2"/>
        <c:noMultiLvlLbl val="1"/>
      </c:catAx>
      <c:valAx>
        <c:axId val="19264585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64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7B9C-455E-89D7-0444CE5B7D52}"/>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7B9C-455E-89D7-0444CE5B7D5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10</c:v>
                </c:pt>
                <c:pt idx="1">
                  <c:v>4</c:v>
                </c:pt>
              </c:numCache>
            </c:numRef>
          </c:val>
          <c:extLst>
            <c:ext xmlns:c16="http://schemas.microsoft.com/office/drawing/2014/chart" uri="{C3380CC4-5D6E-409C-BE32-E72D297353CC}">
              <c16:uniqueId val="{00000004-7B9C-455E-89D7-0444CE5B7D5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noFill/>
          </a:ln>
          <a:effectLst/>
        </c:spPr>
        <c:marker>
          <c:symbol val="none"/>
        </c:marker>
      </c:pivotFmt>
      <c:pivotFmt>
        <c:idx val="5"/>
        <c:spPr>
          <a:solidFill>
            <a:schemeClr val="lt1"/>
          </a:solidFill>
          <a:ln>
            <a:no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noFill/>
            </a:ln>
          </c:spPr>
          <c:dPt>
            <c:idx val="0"/>
            <c:bubble3D val="0"/>
            <c:spPr>
              <a:solidFill>
                <a:schemeClr val="lt1"/>
              </a:solidFill>
              <a:ln>
                <a:noFill/>
              </a:ln>
              <a:effectLst/>
            </c:spPr>
            <c:extLst>
              <c:ext xmlns:c16="http://schemas.microsoft.com/office/drawing/2014/chart" uri="{C3380CC4-5D6E-409C-BE32-E72D297353CC}">
                <c16:uniqueId val="{00000001-04DE-4C9D-AD4D-EFF5A6811E55}"/>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04DE-4C9D-AD4D-EFF5A6811E55}"/>
              </c:ext>
            </c:extLst>
          </c:dPt>
          <c:cat>
            <c:strRef>
              <c:f>'Return rate doughnut'!$A$2:$A$4</c:f>
              <c:strCache>
                <c:ptCount val="2"/>
                <c:pt idx="0">
                  <c:v>no</c:v>
                </c:pt>
                <c:pt idx="1">
                  <c:v>yes</c:v>
                </c:pt>
              </c:strCache>
            </c:strRef>
          </c:cat>
          <c:val>
            <c:numRef>
              <c:f>'Return rate doughnut'!$B$2:$B$4</c:f>
              <c:numCache>
                <c:formatCode>General</c:formatCode>
                <c:ptCount val="2"/>
                <c:pt idx="0">
                  <c:v>13</c:v>
                </c:pt>
                <c:pt idx="1">
                  <c:v>1</c:v>
                </c:pt>
              </c:numCache>
            </c:numRef>
          </c:val>
          <c:extLst>
            <c:ext xmlns:c16="http://schemas.microsoft.com/office/drawing/2014/chart" uri="{C3380CC4-5D6E-409C-BE32-E72D297353CC}">
              <c16:uniqueId val="{00000004-04DE-4C9D-AD4D-EFF5A6811E5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dashboard.xlsx]Customer satisfaction bar!PivotTable7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7C80"/>
              </a:gs>
              <a:gs pos="100000">
                <a:srgbClr val="8B3535"/>
              </a:gs>
              <a:gs pos="0">
                <a:schemeClr val="accent2">
                  <a:lumMod val="75000"/>
                </a:schemeClr>
              </a:gs>
            </a:gsLst>
            <a:lin ang="5400000" scaled="0"/>
          </a:gradFill>
          <a:ln w="12700">
            <a:solidFill>
              <a:schemeClr val="bg1"/>
            </a:solidFill>
          </a:ln>
          <a:effectLst/>
        </c:spPr>
        <c:marker>
          <c:symbol val="none"/>
        </c:marker>
      </c:pivotFmt>
      <c:pivotFmt>
        <c:idx val="16"/>
        <c:spPr>
          <a:gradFill>
            <a:gsLst>
              <a:gs pos="0">
                <a:schemeClr val="accent2">
                  <a:lumMod val="60000"/>
                  <a:lumOff val="40000"/>
                </a:schemeClr>
              </a:gs>
              <a:gs pos="100000">
                <a:srgbClr val="FF0000"/>
              </a:gs>
            </a:gsLst>
            <a:lin ang="5400000" scaled="1"/>
          </a:gradFill>
          <a:ln w="12700">
            <a:solidFill>
              <a:schemeClr val="bg1"/>
            </a:solidFill>
          </a:ln>
          <a:effectLst/>
        </c:spPr>
        <c:marker>
          <c:symbol val="none"/>
        </c:marker>
      </c:pivotFmt>
      <c:pivotFmt>
        <c:idx val="17"/>
        <c:spPr>
          <a:gradFill>
            <a:gsLst>
              <a:gs pos="0">
                <a:schemeClr val="bg1"/>
              </a:gs>
              <a:gs pos="100000">
                <a:schemeClr val="bg2">
                  <a:alpha val="80000"/>
                </a:schemeClr>
              </a:gs>
            </a:gsLst>
            <a:lin ang="5400000" scaled="1"/>
          </a:gradFill>
          <a:ln w="12700">
            <a:solidFill>
              <a:schemeClr val="bg1"/>
            </a:solidFill>
          </a:ln>
          <a:effectLst/>
        </c:spPr>
        <c:marker>
          <c:symbol val="none"/>
        </c:marker>
      </c:pivotFmt>
      <c:pivotFmt>
        <c:idx val="1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(2) low</c:v>
                </c:pt>
              </c:strCache>
            </c:strRef>
          </c:tx>
          <c:spPr>
            <a:gradFill>
              <a:gsLst>
                <a:gs pos="0">
                  <a:schemeClr val="accent2">
                    <a:lumMod val="60000"/>
                    <a:lumOff val="40000"/>
                  </a:schemeClr>
                </a:gs>
                <a:gs pos="100000">
                  <a:srgbClr val="FF0000"/>
                </a:gs>
              </a:gsLst>
              <a:lin ang="5400000" scaled="1"/>
            </a:gradFill>
            <a:ln w="12700">
              <a:solidFill>
                <a:schemeClr val="bg1"/>
              </a:solidFill>
            </a:ln>
            <a:effectLst/>
          </c:spPr>
          <c:invertIfNegative val="0"/>
          <c:cat>
            <c:strRef>
              <c:f>'Customer satisfaction bar'!$A$3:$A$4</c:f>
              <c:strCache>
                <c:ptCount val="1"/>
                <c:pt idx="0">
                  <c:v>Product 2</c:v>
                </c:pt>
              </c:strCache>
            </c:strRef>
          </c:cat>
          <c:val>
            <c:numRef>
              <c:f>'Customer satisfaction bar'!$B$3:$B$4</c:f>
              <c:numCache>
                <c:formatCode>General</c:formatCode>
                <c:ptCount val="1"/>
                <c:pt idx="0">
                  <c:v>4</c:v>
                </c:pt>
              </c:numCache>
            </c:numRef>
          </c:val>
          <c:extLst>
            <c:ext xmlns:c16="http://schemas.microsoft.com/office/drawing/2014/chart" uri="{C3380CC4-5D6E-409C-BE32-E72D297353CC}">
              <c16:uniqueId val="{00000000-0FF6-44AB-A906-7216F6189349}"/>
            </c:ext>
          </c:extLst>
        </c:ser>
        <c:ser>
          <c:idx val="1"/>
          <c:order val="1"/>
          <c:tx>
            <c:strRef>
              <c:f>'Customer satisfaction bar'!$C$1:$C$2</c:f>
              <c:strCache>
                <c:ptCount val="1"/>
                <c:pt idx="0">
                  <c:v>(3) ok</c:v>
                </c:pt>
              </c:strCache>
            </c:strRef>
          </c:tx>
          <c:spPr>
            <a:gradFill>
              <a:gsLst>
                <a:gs pos="0">
                  <a:schemeClr val="bg1"/>
                </a:gs>
                <a:gs pos="100000">
                  <a:schemeClr val="bg2">
                    <a:alpha val="80000"/>
                  </a:schemeClr>
                </a:gs>
              </a:gsLst>
              <a:lin ang="5400000" scaled="1"/>
            </a:gradFill>
            <a:ln w="12700">
              <a:solidFill>
                <a:schemeClr val="bg1"/>
              </a:solidFill>
            </a:ln>
            <a:effectLst/>
          </c:spPr>
          <c:invertIfNegative val="0"/>
          <c:cat>
            <c:strRef>
              <c:f>'Customer satisfaction bar'!$A$3:$A$4</c:f>
              <c:strCache>
                <c:ptCount val="1"/>
                <c:pt idx="0">
                  <c:v>Product 2</c:v>
                </c:pt>
              </c:strCache>
            </c:strRef>
          </c:cat>
          <c:val>
            <c:numRef>
              <c:f>'Customer satisfaction bar'!$C$3:$C$4</c:f>
              <c:numCache>
                <c:formatCode>General</c:formatCode>
                <c:ptCount val="1"/>
                <c:pt idx="0">
                  <c:v>4</c:v>
                </c:pt>
              </c:numCache>
            </c:numRef>
          </c:val>
          <c:extLst>
            <c:ext xmlns:c16="http://schemas.microsoft.com/office/drawing/2014/chart" uri="{C3380CC4-5D6E-409C-BE32-E72D297353CC}">
              <c16:uniqueId val="{00000001-0FF6-44AB-A906-7216F6189349}"/>
            </c:ext>
          </c:extLst>
        </c:ser>
        <c:ser>
          <c:idx val="2"/>
          <c:order val="2"/>
          <c:tx>
            <c:strRef>
              <c:f>'Customer satisfaction bar'!$D$1:$D$2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bar'!$A$3:$A$4</c:f>
              <c:strCache>
                <c:ptCount val="1"/>
                <c:pt idx="0">
                  <c:v>Product 2</c:v>
                </c:pt>
              </c:strCache>
            </c:strRef>
          </c:cat>
          <c:val>
            <c:numRef>
              <c:f>'Customer satisfaction bar'!$D$3:$D$4</c:f>
              <c:numCache>
                <c:formatCode>General</c:formatCode>
                <c:ptCount val="1"/>
                <c:pt idx="0">
                  <c:v>4</c:v>
                </c:pt>
              </c:numCache>
            </c:numRef>
          </c:val>
          <c:extLst>
            <c:ext xmlns:c16="http://schemas.microsoft.com/office/drawing/2014/chart" uri="{C3380CC4-5D6E-409C-BE32-E72D297353CC}">
              <c16:uniqueId val="{00000002-0FF6-44AB-A906-7216F6189349}"/>
            </c:ext>
          </c:extLst>
        </c:ser>
        <c:ser>
          <c:idx val="3"/>
          <c:order val="3"/>
          <c:tx>
            <c:strRef>
              <c:f>'Customer satisfaction bar'!$E$1:$E$2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bar'!$A$3:$A$4</c:f>
              <c:strCache>
                <c:ptCount val="1"/>
                <c:pt idx="0">
                  <c:v>Product 2</c:v>
                </c:pt>
              </c:strCache>
            </c:strRef>
          </c:cat>
          <c:val>
            <c:numRef>
              <c:f>'Customer satisfaction bar'!$E$3:$E$4</c:f>
              <c:numCache>
                <c:formatCode>General</c:formatCode>
                <c:ptCount val="1"/>
                <c:pt idx="0">
                  <c:v>2</c:v>
                </c:pt>
              </c:numCache>
            </c:numRef>
          </c:val>
          <c:extLst>
            <c:ext xmlns:c16="http://schemas.microsoft.com/office/drawing/2014/chart" uri="{C3380CC4-5D6E-409C-BE32-E72D297353CC}">
              <c16:uniqueId val="{00000003-0FF6-44AB-A906-7216F6189349}"/>
            </c:ext>
          </c:extLst>
        </c:ser>
        <c:dLbls>
          <c:showLegendKey val="0"/>
          <c:showVal val="0"/>
          <c:showCatName val="0"/>
          <c:showSerName val="0"/>
          <c:showPercent val="0"/>
          <c:showBubbleSize val="0"/>
        </c:dLbls>
        <c:gapWidth val="104"/>
        <c:overlap val="100"/>
        <c:axId val="370062560"/>
        <c:axId val="370063392"/>
      </c:barChart>
      <c:catAx>
        <c:axId val="3700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3392"/>
        <c:crosses val="autoZero"/>
        <c:auto val="1"/>
        <c:lblAlgn val="ctr"/>
        <c:lblOffset val="100"/>
        <c:noMultiLvlLbl val="0"/>
      </c:catAx>
      <c:valAx>
        <c:axId val="370063392"/>
        <c:scaling>
          <c:orientation val="minMax"/>
        </c:scaling>
        <c:delete val="0"/>
        <c:axPos val="b"/>
        <c:majorGridlines>
          <c:spPr>
            <a:ln w="9525" cap="flat" cmpd="sng" algn="ctr">
              <a:solidFill>
                <a:schemeClr val="bg1">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370062560"/>
        <c:crosses val="autoZero"/>
        <c:crossBetween val="between"/>
      </c:valAx>
      <c:spPr>
        <a:noFill/>
        <a:ln w="25400">
          <a:noFill/>
        </a:ln>
        <a:effectLst>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Helvetica Inserat LT Std" panose="020B080603070205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chartData>
  <cx:chart>
    <cx:plotArea>
      <cx:plotAreaRegion>
        <cx:series layoutId="regionMap" uniqueId="{62AD2969-CE1C-40B5-9CB6-50E27DD62542}">
          <cx:tx>
            <cx:txData>
              <cx:f/>
              <cx:v>Total revenue</cx:v>
            </cx:txData>
          </cx:tx>
          <cx:dataId val="0"/>
          <cx:layoutPr>
            <cx:geography viewedRegionType="dataOnly" cultureLanguage="en-US" cultureRegion="US" attribution="Powered by Bing">
              <cx:geoCache provider="{E9337A44-BEBE-4D9F-B70C-5C5E7DAFC167}">
                <cx:binary>1Hprk504lu1fcfjzxSXQA9TRPREj4Dzz/fLjC5F2piUBQggECH79bLu6K8qempm6cfvGvX3CkRk+
IJC09157raX865fwly/t6/PwJpi2G//yJfztrfK+/8svv4xf1Kt5Ht8Z/WWwo/3q332x5hf79av+
8vrLy/C86E7+kqCY/PJFPQ/+Nbz9t7/C0+SrvbBfnr223e30Oqx3r+PU+vG/ufaHl948vxjdFXr0
g/7i47+93bV20C/Pb9+8dl779WHtX//29oeb3r755edH/afXvmlhZn56gbFJ9o5ySuME87dvWtvJ
v38fZck7kqWYJBlG3z/4Hy+9ejYw8E/M5Ps8nl9ehtdxhJV8//27gT9MG76/ePvmi506/223JGzc
394+dtq/vry598/+dXz7Ro82//WG3H6b++P998X+8uN+/9tff/oClv/TN78Lyc979T9d+h+m+Puw
/LCY/82wYP6OIkwZSzH//kl/jA7n71AMkUl4/Ot19mN0ftq5/3pafxyjn4b/sJL/P8PyQzJBofx7
+/z52fwTCwUn71LGSMIQ/60efqgX9i4jCOMEYvLr58eI/IkJ/XEsfhv4wxJhhf8a9fLDrCEw+1c7
SP3PDQwjWZJl6d83/qdSyfA7QghOCcp+C9yv9fArkP2JCf1xYH4b+MMSYYX//i8BZD/MGgLz8Np1
ANSvr//I2//z5oIp1AREhbDs15LIfkSxjL3DBCeU/KOmkn+8+9fQ/Kkp/XFwfjf0h4XCOq/+JcNz
qcfx27++1//YpH9CgADUEpSlGf07Zv1MAvg7RlmCSJL8Wjs/tZk/Oak/DtEPg38K0iW09n/BrnNv
J6/e5M+DbXX3z8Q4/I4jzEkSx79h2A/NB73LOABcHP8xHfjz8/rjUP08/qdo3ef/ktG6ssP/nWjR
dxRznFKMfi2rnzpSyt/FGSUJ+XtDQnD99x3pz8/rj6P18/ifonX1/yha/zUJ/02gFM/+ufyubH7H
w//7q9+3AOTWT0P/O4H0614fX/72FsckRr+j5t8e8kMofk78/zT09Xn0f3sbpSCj4FHAEBmKATHp
2zfL6/crQD8wTTMGDIRnQFNi/PZN9y3x4O30XYJoTLMEY2CWcNfbN+M3BIFLyTsE6UFTSllME0zI
b7ryxrartN1vu/L3/7/pJnNjdedHEHU4ASDvf73x2zop4SlFFJEUHspwDJIOrn95vgP1CvfH/2vS
SdMNtbaHwXq5j6s5vdBuejCg//I0vB+WebybR+fyIcxzoUhML+r1PG+mEhNl2f46NdzuSFaZq9Td
VmlUFXzj295G8QlbGQqiqqqs1qt16IfDjPiXum5TEW1NXbAQ6RyTWgmtRycWFmwhrzLT1ve8QSUa
Ovy4Vm1WmICjXbxNVRGYL+na4L1H0hZUZlneDpnckaG3YoznrUSpkYJ2XX1IbMt3feC7tJP0zGki
GHGiASwtY5iogFjYkg99d7SVPmUhhGJAi8vxIPm+63XZrITvKi8rIRd2NZJ5N459e5/G7SDMjNnB
NdtBR7MtnI77MwqzwG7JjkavdJ+o8MhVpkTX1sNFRPdTyPS5DwnLV76MHyMcghgHvJd1zXdRq8lV
5WsjKsiXE1u6l6FZO9FZvxazTeL92ExURHGwImY0KYkeP7RWX6xzpJ582x3qWiuBtcN77vgxgaw6
TzaNT+2CPw+jbvJsdN0xlsdUx/SBu5GUVrtjlwxk1xllLmSoDlOVyFNMZplXpbFhfd7m8cLgR7AK
+BlHNi7rarnDqO4OW0uUYKjNLtNZyDnVBWfmrvKa5k00kutlJeY4ctmKRlUkr2SKznSKzg1b25Nq
vL6qZx5KxPvHmSm/w9Pqik0retH2dhVKle00VxfVOKxiqRaRYbXsho4Mt5uN33f95i7QkD4Fm/oc
02Yq1gqld0vji3aObF65aT0yy5acT3NdrotTOfM233RFn6rJC59U+JgM8o6sGu9cW+eZ61XpTHeD
KladMXM6D4luilWx7bw2Wy+Cp7dDips72NAi4uywLePy0Ee8zUeOfBm1ahPtXLNi65dMNI1d8qiR
eCeHlxiWK5KUpTekqbmw+GNv4v55zXF90VZzdxvNygiCxjkfkpm9V5oelnqlh65HXWHT9jpl7Vo2
oZeQ92wWmVsvjUqjm3F+YBL1ZxXMXdYlpZ78PeHJdloHVWZKqnMfsws+Vviko4UeXIrT26ofD31i
5DHu5GEibrjQISwCe4KPaouPdeum0mcZygOYUCKl03j20Xbr7NwcNt648/ZSR3Y7pRqNkEDmngV/
lbR6vbWyejFTZookRQji2mVilFO3U45XojZMi1hjUbtFC1AJoYj6bjlEMYrPSXWOo0/pyh+cHtx1
UxWmdnQPgVLLlBVrnV1EfFxKG4+RyKaRn5qheUSG5BEQ2Yu17a5R1/WnDE/XIQntdbeXV2nKzpaF
+hxwFuVaIlSSOjlNccZLHo3znqt+2VFrT1Xop30z16ocQzJcL1vIuXc7jjv1MCRP3cByk2Wh6FCs
r6RM47zmSR7iKL2pLHsACEpvlmX6qkbci7SrxlxbY0tmVnaBOgmY0eOST5POFSJsX7uhy7PGdnnM
3FWQOr2wnlf7NouWfNVtLSY/RZckm+5M75ZTrZkqsmXt8kVOuIxqh4u15xr2J/kUp4TkrWv4Hqnp
ZWTNTrYy2UeybQ41HjvhyfCaTmtbhqWJC48iVS51Zm6KdW6y8zJEj21dJTuNG5+b3uqiY7EWdrWb
UDK62VS9lltQc6lw9pXw6mnAyuR93GGhI0b29v0aTfpqzaSE2FYVzDtcw9bmSq/mznWvpvXT4zDF
wgZS1ITTAyL1VJLOiLgxeciW3Mt6Pg5xYsqoShqxUBSKeW6DWKAJqMy3Rbq+Vn2n96NLgxhite38
6N7XNG5yPQ+sQHAP77oPQzM4kaXS5o6Exy5FtliDT8VIqwsVj0m+oO7LlrnTZGNfRN3yxcTS5Enj
j9NQz2W6qjq3bVviOB2FaeN9jBIsJhy1uXZBVLGXwst1l6wailKhp34NY25xMwu9NUpInLgdTP0Q
uDq6rEkvCInCTRarSCzbMQwMnabUQnvYADjwQIcyyMUAzAeSb8Ss5Ri9J1o+rmPQJe05Pq58zPt1
+UyDCTnDWdhzNpoj3tzHRG6fM9VWt8NwZIHMd+M6ibWhtxki+kbqOC64n0dBWE2L1cIiRqJvB6UB
4lYozcFgWUxbVHYNucRVoGLuUr6LG9nnA47zCDf81MaeCE74WG6t8QVCl9lMt2uf1l0u+w4dsq7+
vG1UFktMI7GRMgKk21uULSJ160mOtLsyhLjcG7MJ2dWmNCxJTmk3tdCya1quavUntrmySsl64A1p
8g0P77Fn6pB4HYu4011ZL93zqnwePK+P29ZQ4dlGi4QGyBJIsNYlALDpyI+2v2Gslo/BRAcTXLkp
uR3Gjbysaaout1ph0WIK4OO/riaLH7rxgKz5EKdLf2dm+d667UuHK1luHnLGrLqglo7XTvRthI+1
3vMqik7xNHzMWOMOrpVLwftlLipa13k6pmzP083cx4k/NlU0Cg34vXO0Sm4qWAAesviWM1bWXaQ/
rM2xDmN1yJKkKZM0RjvShepEmfTvm5ncZzrcjl2sPsxJnHfUJaKvJ/qQVdEjwJLoYUvep7F8UWQe
c9Y041Wqp6HkwGBy6S06NI7ZovFTe0/0YousHXzhEGAectjktRqrD4Gtn5LV+6tYd6Tg9QWTCXme
kcyKJV2qs2fxVeY0Oiu1IDEynz5TlX2o+upZoW05ImLIQzf1UljZphdq2MjDnA7vZ4KgXmI577LM
yTvK+CIGpcxhW9u49DoieZ+G5jTRcEfMPF/ieeiKZIv6A5MHuVXq1UVuEZQN9X1TtdN+BtF7rCZM
r+sF9oMSy3Z8SNQBO3Xsm4V8tbIGaGwvlmR9VRm6SFXaH11QTlAU7zbXy/2imjVvdFzthzXuTlG8
QeVP/oJ1d40ZFuFUf+IrHx64hySmHM9fgmV5z9ydzkaUuwqNx36tytbae9gqlK/g1Bwnj6cdqzZz
gdtBnjNXP2uZsrx22QRBoYUdYlfQoNUDq2++8azZbLukrdg+VR3NuXGP0Ht3bJDNMXV6KiZE76Z+
vEmWY2WH7FNWEQx8d+P3WzriUtmtu9RAVwGr/Za3G8mJrl4TaP458TYq+g5vRfQtcZohq8vGykhE
qUmh7PDXelxooTxhB9Ohm0wBSxrfk4UOL3jiH6uk1x+QqrJ8XntocDUpmo0uO6zWnEn7FLJ6LDrZ
JzmKqC5HU9si0E19rG46rC+rdAmvsrdnRdT2cR3xfZTSzyPv7F2H5+NKpkvAI0CQDLf7lrgLtmT6
Ooa0FGFa/J4tH+gSZ8JQYKU2531pt3h4rTzEMR01u85mct6UiUoUfcXVpM4u66aiRrXNIxaWMoxs
LOO0Ibs1Iotok8Xn3VbpG0YKI3X0lE3kBDxOFUvWo2tbReoYL81LnzVNMS7xerBVeO/sWLo+WnO+
bvxjMw+XlYPp12mKDnQIImjyVGWZz1OUfF2MDwJ4jy/SCU0nrJtuBzLhBXdBNCyZzt04JwL12ogk
0U/zqLsTSI9NIDubgn4b833gQobppIhZhDVwLzD0+36JxmKzDRegsep2O49IPXXIpjmZw0tG9VTW
ie0BAz0TS1Y9MRQhAcRjPk1SLr/+AHw+KtTfRj5BhW23+qT0EdzAbJfU7MrG87wHAnYZkkmWVb/V
gkxhOX3/sXAdTnpePsbWKUF0LHOMKIfaIGm+DuXM7HJqJON5Oycm3+S2iG6VW4FS71qo+dSdqqXu
iqbvsXB9/T5et2Y3eXcVjanexzR0uWokyXXSt2IZp7NMpzGnioygOB0rMJrWU5K162kBbllis3yj
zeyzdyEqzVSnOW83LebKP7iw1sWYadB0m9zJpLXCrOlc+FXdOpqyHZVTdgR6srn0zs5TmarPrJmb
C/+iZi5BP9TXhk4093rheRWPZxtaeawiSi7CfFo7jfaNZ/woe6Iu46hSu66pDxvN6ussRZ2oVV1K
U6cCTin45by1T1ZZJ0JD9F2ztPvYsXyeOBBk1dR3sUn3PXWvHCl0H9WVFUsdNWXbMSWaql4Lvc0f
oyUyOd06tGtk9qFLtBPWL2TPqZgWKMmxHtWp7pTwC/b3W815HsnsYx3sYR1mdUBd+2Fq04+kZnvf
xxfpoj4ryru8MeR9NFwqEoTzHISoi+c8qaFpzdV2Pfn1o2/4bkOjQEsrQX5EuJCsOmXfkE2hVXA0
H0GYnJuuPpH2qtVUVMaeXZsUhKJ1v4AqHtQ8H7rAl8MUJftxzapTBT1LmI0C3QUNKIamZofJ9Xmr
WLSTAV0TFtJTRS9ms5ATntzzXG9TPml6F41LDa/tUUkr05y1emqW7JkFfAO1e9NNzfsK9+zEvTnF
AV0Rlk4FEPvvD7JbiA+ubw6uGk5k7KFx9DguKzQImm7vE2mSc2WhjtWQgSycfZUvtm9y+i39psYs
oILAPlC8PVecJ8dqQFClZt2vBh9a17LTsPB23zTR9byE3NOOHPlqXJkaZ4VMYE3jnG4ibpO50Dwb
C7RO9wA8t3rCwHEMkEhTJbqYB5AjJV62SizmWpNmOMvaivW6D3V87EccnSYn5XmgsjpG/iWaQPQO
PJ1yM00RiMDhKgtrttNNGorVBC++r99E8QSqJ3sAZUVPBDt6qoG8nbia8J7C8/qeZDmRtM1RHBmx
fsM0Pi33ZDMfW+avk0n7fFqWtbAR8CjgMg+xs+bQ8XTZIdl7USn5BdjQALxeakEU3aOEPi6hwgWf
o7uuyut4uouzuCkbvzRiTk25Ze0V2vxWyq2vc2ivT4itSkRMXcq0fTFZG4ts7sguQvsIAVdOmnYC
faBqkZKmPzVT2JO5ZwKh6jFdtCqmeH1duo+jC+Y+SV7Zxp9M0HKXNJlYZidFM+FG4DVL9q26Nuuy
ioSlSxEie5zasahUiM916j/HLj50CijTlqR7n2Q3tYw/TXExdhM9kgl99OABnmzmBV23VPhpqg92
EVs1ykLVeCpw/MzBkRDU+b0fV1rKBrTNsLqQy+S1jxy/vJpWzj8l4JRlY+4mM+0WcMZkJs9szFrB
x3UWLvE7S1ck1CpJIb0TU4OXax+UyjWqkx2tsn3Qpr5IgOrnfhhlidoJUHvsT5aU1EAw1ioTK41f
ltAqsNC+aQBwRiAv2bmKZCp0nc2lxbG7XuCumtpH1Pu63FgvnKFbMQZL86WZQ97GPC0jItV1OpoE
fJqlKeYpmYqq0Vo01uI80usoOChgB2l9GNpQ9lt703Tu6IN9daB1RVDyoNM5y6M2XPePKvX7Jbjc
qOGJR2QQrWpvRt6O5ag/JSqyAtG2Adho9tSkj8oDoFmwQrbkCup6V6/9yQTz2ntIhwS7M6ncmtNh
uVTRHKCumiIka7HNaytI3z2jQebOsXuH6jZXrS+aCiOREBQEJdPz2oXDjKHLcTxeJdBLhAEZlzJa
Rn67TFMKfcECZ8GbsKA/NHnJavUCviFX9X2QZiobjCFAw4eGNR8X9s0iPpIBIhe7fkfSaU8reqsk
LHiY22er4ss5eC+6YERbLUWjomPqq4NE3Us2uGOwoStbT09VN+aoVl1JgCkLg9iczx4dia/6CxBV
Z1RHN72tBLg913KoH/Tc32eq198QflcDvwFydAc14mV/2+n5lSWmBlrJ3ss5XFkGmwMWxVD3d2Aw
nXQSfdYVZoK0ZNc39QllEwIKAFnj5aFC5Rg7swNQiwSc7t4Mno05D4C4M1HAWt9vfPiyLeS13sZH
Q1i5yVDW2fI0VuzAu/BFV40r4mG9jDT+HAV3vy0mn2v9MqP4Lt2WAvH5uDXdx7mNjagt+Ee06Ypp
ap9D1CPBl/ASeyuqxEP5QBxAqFyRBGxTkAlHrpkVVMaPmNHj2jdH+FMjqCcjht5/tI4+LKACFlvv
WgDz1jaHcSY5llhsKtobkxYqteC60oMSNsIQUAXJ3cd1HiH8kilegDu6CZ/qFGyb9okyC3OsxrsU
VAiaHVzKIle0yVisWf8ZbOAbdSTmxTosomG4xMMCjRU1VmzLCkVF1kvr3WefkHNF16NdKNgqoXsK
VFoQUnwUDfAyj8D3tO3rSo5dVEGGt9/UTWYOK9mHOHsZquUjmWkr6hj4o+2ykvXdtdv6c4RvWlL6
yD11sHbb+BsOOSWz3DhdVM4Lty0Q2KZKBK12RCawAAw+bjJPgo4alyxNrQikVcIN4yiGCbi1otF9
p0AFVTV5avBj02QnTsH/sDB8Aw/ad1EMZmj42pMGZFTDH4eIrMJk20eVmRlehbcjrlFeN+C28EV9
HTt85Wm6Qnny45RNZeKnusCqQ5fOvq7gg7GuLzVWeN9NWXRg053bDDkiIxR4HDk1zVqS5VtEpruR
hzZvs7k6eq4uq2ZUoMrbXbtVXRlpfW3mCogpmDmd0/1ORwC9MY2ZwN2yH2aEj7Gah3yrwmfZqE+d
68Wg1TlV2uSgwts8NkuercMpAvP03MLRhDqQ3s37GVUdaEVZ1GbU+2gAW4r0UHXRlOQJqiexceh4
2Qgac1CTFXqdwKqq7HoRQVklrcsKbRx4sjHNx7QnRxLjRAQzAfE0o4i6+pkpuRwDck1uuM4jSH1B
Q4PyLKVaJJqyi9DsccjElkQRGOYGDP70ZHQGHGjSYprpo4xhl5crRuPnrv3iqhk/ZgpOCIZxEkmF
6vO4xnG+pXQ51lZ2u1aiFuB62MXTPIhKJ8AxYvAlMSlVB0yrm2u8GxN9t9WTBbuc+KN0YH46PYNS
l1GpKqXEQPvDMA/TFb3epi+oxyRfNptBl1uBNqp4l0SrLZZ5flgTxEUU3W09drANYEmglKtS1bVo
Ov7tYGcRTWul0H0T9tAXySEJU1QQ34wFp2mf46p7WsGFG6R86HlLhar1+8YP4D4t5HoG0OKxS/aa
8RvkyEOs1kYkmdKXbFCJ0LLFuZ/pXT/Ww3FVBGRLM38elHzwrAIxNErAHQm+qk2GEo3jfdb6DNCA
p0VatK4TICaPfu1knoEDJOoeOkQPRv1u2KA64U9lOjESBFwEK35DunFHY2Brq3SQKRW6GPg2l9In
h8Z3wFGy7GtXc5N3gFVsi7tyduygnF1LXb8f1qi/IZKJeIA09J0sp1aPJTK+VLPNNUdPQHCHPO3T
5pSAJwIMpP0y2SgRNnmUTeqODQcRRrnB10hun0ZqGOQ1tlezGnamdY+mSscdplWb07UFkbf0RWSq
537aWjAAEyVmzGdwpdp90sJjmxn0tpufwO2fimV6rcf1FLB5WfxcjIltxBaxj4R115uUJbP93s3Y
inrePnRjowXj3X1IYVLoNkstIA+4+gNdgA9/StLlPuvAwuDxgsqegqEgG6iBbnM7UBWudcL0gRVk
WmCrJauBcqFeIL2rSdce4jAe4nSCwo8iQfwai7XKx+G+AktHBwDutAYBhxJ/Mkt1G1Xp/Yira6AF
YP1vvAQbsxGoxkUKNc7HZAGtWcNhWAOGApxD3K0DaQqegpc+ovZZwc0NkV/N+kLX4TJFVVLEPRz7
Yd3fJbqMeQ3km+zNWl/1Zvg0LB4ytv1Ige6yEC60kjn4v3kf9SuYYakGVJ5vmm/aAG8l0JlLb96z
ACeHqmHAuZB73doZZIoBlQJ2F943aLpNwvIeThdLM+JiSNJTxKevG2zJTMlrFtqhQD08ZZEHA7mn
8TOuxjJpzIuJiyD5rV1ZyOOkz1O+XCSIwelr5Uszs9uBFn4bm5zLpkyZvHR6/DSmTQl/Qv0ELI/s
9JRdTSG9jFhdyAFUq0Bx+zBP/kNPq9O3Zw20uewsOQNj3Xv8wfEhhxMLEFvhFENv1WTZV7o7S3Pt
0u4DT9abBbE7Po2Fr/Zsmz8kSXoBkeRLWyRrt6d1VYw0BZ4C6IPLtYv3CUCkCMBMBkvLFkBq8N/0
CdoGYTeQOv16iXuASm3i+2zdHvTYfQhgdHhcFyGdLwzrz3ixjy15gF0roEqPGg3lBOchQ+DXdJmu
v8VrisDQNfU1vPIKNTmy7Lby46elB1drq+dZsAm0dliEsWQTUXWoluWAV12LpB2gtRjojAS89R4P
Dmx6d8va6b3LBtjuETpAcpewTESeipptN6weygHbHRxnf6wpHoWt3e3Ib7uYXblVHYds3THV7jug
xWJx9ElPyY5RdKqm7tINExZ9Ez2EbvCwc7d1DU5VlHI4rFFDvW/b+ilE4QVOFfPWjD7vvbzBU3OH
so6BFz4fgh/OpIVzgzEihWoqIvqZXLtE7upJvdgWDlyV6zOwyZ7Ae1aAhMMs0v+g5MyWW8e1LftF
qCDA/qUeSKq3JFvu/cKw9/ZmC4IE2AFfXxPOczKrTkXduBUZobQtb1uWKGCtOcYCG1kaOOwaXHLv
A8HWqdUzy7oVofVc75242HUL2wt0ydxkC5ZHb7ovgnUz4hohVJ8rj+6qujxMdfnEahTexN2aUe8a
1e/znGz9RqZ5AOrSd8e8X0GVaJZHeZG0/vSYIwQeCXrauNutngC3iZ07JqoNzPtHe+GPpP4ULVIP
7GlivixapLM7ZNIN39qmPEkSX9rG36gxegZof1sakdX+ekKHjeVqcF7pEvmJo/90blRgs1YPGm/5
hAYFXpx5IelCuxNKj7th9g7MkTuuaJN4+RND+tCjfhGcXdaqunR1/wl8/a7WaE/rEWyc8V24/Oq8
LuuAPT1iMonChWBFjUbyZaj6PXHvWbPoWZXI3RFG/O7G4Ek3wYYQdgjG4QUc88OgVpzyD8fPHzyj
/jRD+dx1zbbxmwcw58PCTdpogFb4FXFXX515R8TwFJRTBki1reL2izngwIH7iPGBTeVPvxDD7M2Y
6an5lMS5yVa9c7zrSdffTWX9xvrlfRlJmBaem81NuG84vzdAsK4A+y6Y3A4NNiAu0ojHxzKsM+wx
hygonplL7wVeEzeKfuOxJsNSpqWSO8GfHZC0APvnQPl9vT6BL33nOroMBbuotvloe8C4sN63ZXFX
mfUSBXBOSHc2rneSbv9dzU0qm/nkk+nNxZsqCECgNOVZBWbaOA+tqt47zo6tZMjz0OBOWEzwBnv1
iX/nV1XmIGzswyEpq/5ShvHenQFTnHG5uqa/LkweR+NeCKeIn7FfRsVR5c3dRJcnhEuPEntKYkBE
BG2TQpvNKHBpY/X0qZPoCG9Pzu6nHv3TrfMXkoxpwRFFBtN4CoTtvqTctEfHhFdfswELOOSXuNNl
ai+WnPH7vLinudyWfbQmFfIrrDMEUYmSbZp3CK26FiGdq2FP9FshZZcUV29u9/HYPVEv2syuTkPh
u8kohs3o9Nd21JspfHTr5eBrF3ICEv6Cvfm6c3d8RQQU6scwsGnMMiFJk1cze+das/uYDF/uWu4L
2e9Kbu5yUFRlzIU36oNP1U3wp7gs88QNw1cdfeSxPqz++kuQHiSFssuomlueRmZ9XujwuUzbWaq7
Ram30tPv4UQ3vIlfyghvuc5LWk+NvzSrzh5ScGCRXe8IUEyGcsqV4rCOLKtIsW/CkAONgWzAi6kg
SiwxsjgOGN2Ic12aXd6gRsKKsQlcvExLz5NwDcIEzg3bTLTbDiiz0s57pEQX2RzSZ9Ctc9yxBHbA
ET3OvvLaF2/G234xBX66OTmIH3pX7TsqcfkhePK9e9S83xr35zTaxLHervQaDPxJtHJXuA+rqV7V
Ih8D39/GKCNABxCXl6noS/R1/ZaQEgG1H28C6v2xv7fRwQOk0VM5lOeSIheWDKqO/YXco48h96us
KuO7tZhucdkd0Xbs87J6Zpxtx1m8hKmk5uzTskjy1UMfUs671o9OpAR/tt+08uF1Cgu0e9U3U+WY
hDx4Eqx/mMptWKbukkFRfYyglHiTyRoefzGVD6hq/ZtjDHbyODNo4JJc1EiGVwWMaF5cM+1qX217
onaqitLAQyhCJEJuFDujSRgCZtWQ80K5SBqN7WBd9jKcr3EeICb0DvmirpqEZ124h6Icd7VxD97b
PCHE1k+zqbK10vsomq5e9V7YKHMR3/USfSFtPQQdGGjpJEERfg3xMxDNvsjb79yLznmZ16kOhkPk
qE+TB7ec15tlKg9RhwRnclP8ApYQ1WbaYInsebNDhJdOOvzoQNMyH4S8bcWRNgueymbyNga7Vhp2
IclCYNW0HjnUBWgDIFBd6rlIAFbO3u2SWaj1LeBDl4L+BClR1yAa3TSuneHYiH3MsDzCmjj7utyP
qCeOHUl+nMZ/CZf/hzD4S/Ra4hL/1yza35/+zye88QT/mZT654t2lO2fz87/noH7L78LYxHW3lf/
+U320fz9s/6ZybLK5d8DWv8hcf41Nff/MDz/yzv/e/onZY7j/TxVf42Q/V/6598jHv94n//6N//y
PiOI155DAb0chnXSc6Fw/lv89P9H4EDZdiAeuUFII9z1t/j5j+jpWD3UCzCDF4VWBf3/8jxDhh/6
H55nHOA/38Eq4DE/gIj6v3ueMUP4k4uo3Svef6M25ImZEscMf2I/OK6EjckUN89IGe4ct9jpsqzS
qJynY2voWasmCUu0EUWkEH3aWKGF6JdEzCn2C6n7FL3gJpcxS6iKsfcs9CGayCValJsUwnXSPnL/
2KYrc73w2wTD0QlIfKrdudq25Yy1rPYuhMzgrR7qYrpSuV1Dgky6HC5uU6tNy9t+s/gjAIHS5cZF
G8HZ24L4bfSh7qm69pJA+Pc9gfs3NT7kUledCQf3kMSgvx/5nMLJgPgDm6ydOUGDxH53iNMyrBSZ
avalU4GbNOyC7uMDMWSHH2go7g22unY+kXTd5xD1EqW6I4/5QRuA5Kaeok0vous8wvZqgjAN0YlH
ellSxMKoTlGOZHVZPs58fhhy+D5RDAAoq+hXzJ0Mykq5ceacZyM6/2QefINH6d/qZsDD7Z+ncV7u
THMSnTEHD14JV8jaDNfupu09vqn04qHZmpbMM+UDCfS315K7ugiyykerx0E5OrOrkIgD26MnbPvl
AGgKNp0w3T40gXPwzXAYODUZnqt7R5gXZJn1MdfDMZiMTGkh5g2S6ipZnLFPh5amkyzXFHt8kHBX
pHqEx7qy6Defq4tsyB825yidj8Kpdy4rd77xf8Us37dd99oVEa6HYFdM/q8GO0hKxv6qrS5j5H04
ja859+56sMhqRFgWNAgR6kjJdED3LqrpwRDdIkOLbsvovZPJST0pdq53h0zwdx8iBhqn1ymv7zQz
XtKF0T5Qrtq4MUOn66FOXjwwfMhbWu6Irr7HVm+jsPRwKTQ35va/8zneeV6FJIXDpdVmLwQ/jp1X
o1tsi0wzZjdxvYkiGmdjiyAkmtUBDAl4plWPfk5Tz9G/XB/BJBr7tXTijYvykBaes2nQaSUtxNdt
SMez6r0e8gPeMvnSnvsIwTObcrrlnc+2Cn5MEgl9Az/m20rl5Xly6oPXgBCCSEUjXCMsLPxhGU4j
iprTWK1P61y0e1JDKFVkTHXh5wc/zt/M2BKEkrCfV7VtB+zqUU28U8TW8wymkVYExkENRGXCGrpb
gZZUVBWq/pKdHDKhWcKLOeRluFPTFG+cCZevztWTirAJluWgs25aPmiq86IDxhuwo6GyC8tAnFXj
fHSkiA9a0+d6ddGggblLtz4OizF3NanuhMC1u9LA7OBuvwO6c+RT8q4bPb1VOTQ3suh09LyraCKk
VQsoIZACmruKQCovy+0Uqoc5qpw9/U0gQx7GpvAzytYgmaphRvuab2L0PadutH90j16wq5ct1fMM
gjzsCz7kewKPHck58hFKSeZMKkpZuRSp1wBDd9Q1T26JpyYuvxAJw8EDmgBQba6Bg6IEAPgoQ79/
COk84D5XZXXdnJYRClwt8mEbhG8NienF76esDeqtG1f+HWDtLzU28y4X7GWRVQBSiCe2nIYhGYrJ
S/CuiOHGU5ZFaom2HJGn5ohFpxkW1FhEcGxY/95Oob/1iIe0uc9WKVhq1l8AtNUTwt8Mnky9CZaZ
Jysdnb23BsPGj2iYKh7eLUS6SWAI/p4CyidpTiQ8zUPPt9z8zkP0FQMN5k0/x+d6nEP8a1Yned3K
/eJ4aTM7JRbL4AW+cJhxLDQzAttEsWa7jqW8iYIeisb63X2LGGoJ2gx74QkKOiLjvhyugaR7VXTP
rirzrY7DnQv7/yQ0ko2y+sAGysG08lsFuYPRcH1whjErjRtvmmCVd4unwsSYKsAgQcdfxq77DJ31
XK/ecqURNpQozn/xmuD3yyaLOgk7o/wiNXDZrEy/CXzppxDInpmqX7hEbKC66jTh4gdfREQfQ3HY
cLQ7ES4DFsxohmWfxq5P934166yc4VkrP4q3TE+naC3a7ZTn45ZAp0uq8h1T9OweuvKx1I63jedh
QswQ8R0quvcynMSFhsXLDNcROk2YFFLorK+jMvVpVGUjIzffKMSUhXOl8XArl2pK4Xoubx5T5uLJ
8DYLvzuuIx4qLXOKpglpI40k4ImqzLMg0LgGvp7WJmoyYEW+62OTidoAOlTz+lb29IwNTe2ZdKuj
7u87YdqNbjy6J0OuTsFkk/sSthLo9Q68XV1LcWB512AlhWPc5eLS1v4nMG91AJPfTO4o3/1F1mnZ
USdzNV6/Ti93U6HKa17oCyt6NLf+PCGME1/Ya4JXE9qM4qkd5/XUSnidHYsf5w4FMIvka2PaX7Ob
Iwao8jDDtbQ3kdkG8CuZwVRFzCGTOOFvJdCzekHwVpcsThClXpbY6Y/LMRjNvCvdWKP/Iw1qaS9F
CWxO/QSXgsw30IkVQVt8BQ+dMzde6x3Cf37EJEvW8qm5RLV3LvkQH7FUM1Qi+uJ0cZRNRJInB2/o
VOvxHf5Xs/UGp9tJMLTMibSLJ7YosB/7CKTb0IHIUJI0bFyZTL0OoPJ2ccYBFI5IrUDxxoOufXZe
5bILBNnluKoO0mAPnDETcgnadj/M8jAgae4FthMWIfheqxzVyTsX5ZQ2on934na6MHujneEzqs2W
5tu1F302s6bf+HjT9hyCXuDJMmWS0NTJFdqaqB+3UkCfFzFbU9NzGHi0/mggCqYmEHZfakmyRhNY
XYwY121Keazhq5LcYLXESOIOf0P5WsiXCahu/NDxKIBpkejIcHgqMJl9q8dTXLqwm2XId0KgkGAl
LTayMSpddDvu+6Borh7f6SCMDl1XoJBb4c/nKEUcR10wvTHDvF3JkXFxpl5vUhkibWxE+FkW9ZTS
0r7GTdufhvqxktBxigbBCAvWAytwaYZOT4E922+UQ/FxLAYvc5ooTxqJJ8PUFJumYa9Id+bN6Ppj
5hIybccRbxWPZVIiohx7/wAj/uh0w/yHIXWj4X5WXfnm8ZXuAl7ZtNOgxhKYbcjzmaD6msG2jZsj
AECdzfKl306sl1nTqV915BaQjcC9wKa3C9f7Cr3hMPnLuV0uEQ30ycl59GAvmb5p/Yd1vi0D4ZvB
NDIjwcjAPK0jnetjjIst9aYKkhOD8a7n9ja5mJEqUd2CdRTnNUSpz1ag7T5o0ayGZKcbUSVlFG57
3XX3squzJlIP8PPUPZCQuI4RYAyd/D037hMQxlMTVAWYSa9SQzEJ5pXhuqetixgsrmE8tGO8oaEE
G8Nj2wUBhA81BSEugf5rLERzWoMYKluFb/NxTMLGK5tN3zF2jYMPDnMjy3vW7qFFQfxDx1uI/k6j
A/ZtKzzapri27XGDPjmyDTPR2KTnyVAw187b9D22gtWB4YV5A2Fb7hm994wenNpm3KArLzAUMNs2
3bcNe9wdVpQuBH18V8W3pps/A6EOxDb6k87PAFTfGCnZD8PLQOOvEF4XBPXdxNgBdtlXjtygRH7g
V+8x0gSNVMHMaDdeZOzPqficK/9AinG3Ioeo/PiM2vRKbD6BnAJO4hVTNntZOlkRYmJtRKLhooiY
YI5EiA2lVltdLrsRCciAJIQYiYwathASEh9JCbGRiWPDE0yYZhRpiodUxbXxShSGXz7ylqgY71bV
P+IbQaTnctsjmYmQ0GCnHTFo9z3b6KbV6jVXIB8TNPRyyk/NsOzYGEFbWpoi6SZ67jO4iC/2m1jf
PGNSfL9qcRzr5TZ4+V1kY6QOeZJArqRswFTZqKlC5kSRPbXIoISOjriy/0zIpiCAYS6s3/Y2tJqR
Xs1IsfoWIorxtpHsH0dRvC7yoYj7Ha7YJ/AFv3a2BImYQTI2ICELvHtlAzP7CwckaBRJ2opEbcX9
vo3YamRtAzI3+3vRUCcNVecFmRwAcpEJ79EyUSR93Xax8V1kgzznJ9JDtkeQ8fElkGk3OPYNcg5A
VmG8Z4GuTmFVHYSI0RAXXar7aq+RH6L1OBTuClHCRosGGaOPrNEgc+Q2fBReUv2EkUgl55Vtxo6+
r0grF6SW64SIb/hUcn4m6YRcM7QBJ5DeViPxJEg+TfThIQcFHwch5hDqq1uHnFR564Wguq6Qn5bI
UT3kqb0SX6527mfGgKlRsCB2jWwAy5DEdkhkAxvNEmS0YdGcA2S2kO4OfH7kNslFiYOCfhPZiHdB
1tvTcON37ZOPDLi89jYQNkiGiY2IiQ2LSXdAR9amBUGMXNtAubLRsl+P21zeEyTOKseV0jOUhw7G
AMbQHxIFKsaPPmrK0IbW6PROXkERY6fChtrkNiPhJki6h4kdAyTfBZaICUl4iUS8RzLuICFXNirv
kZnzSD9FcOthfx+DZtrWI5S3yb8s3Xj0kLk7g76CavK0FWQ/RsNlQDpP0YYFSOsDpPaIBl5npPgk
YEm5+Ij1PfcIM+N9Qt5fd0lo4/8QHKD2vVsALqDAB7AIpfOsvh1wAw/8IAZHqMET8JfeedilV78E
y+QfOkTaD/7gg0M065MElRgAc5Rix8I8j47aSbAL1HeJB5bRW6YBthGDcRCwjgrMIwb7wHFHqZ4p
lO9hW/MczwD21Ba0RCLXL1xof10TpTmi7xlcxS6ZHTiLAm9R4C5BVH46YxaAxtSgMgJ0BtO/j1yo
k17EFw4YAowA/pzVE6zHsmmvMRiPE+ZwGNBucX6IMB4kwILQMD7jsf6hYESBZUVDEoMchSBIBRY4
A6IkQJYkCNNoUZMBc5rBnhwwqBgsqhj1sQtFJnKI5mBVNRVZsPwqQLAci7LsxVL49bsA4xojFG+l
d+GjyyHYvfk55nGAxFywMQlGtg7F2RP9qbfwbF1imRgL1DTImrCIjeo/zCK3EOytsxCuAY1Dkp/1
oHMjKB23tA7UbkUx0fX+2wKahzUNw0vzBQrlpm/fJzC/Dq9JHjePkyg3NZigtnAwByWcQAsJqCEH
PcSCUSQFoZheXDcx+CJmDe4D8EbOy51yh70DDlmjsXDBJVmcP9bglDV4ZcH0eQK/LMEx/el+BdXs
DB6i9QzQEjFil8V9OA+bshmQIYCKEu8jvCBovEYWmCIcgyhlIaquXioLVXuLVxtwVgneCpp4rSyA
RcOb+RbJalRLAxgttbDWA7UdsLpyi3F98Fz4ML8xcf3SW9BbREC+jYW/+fKgLQweQIUltk1Qov6s
JTsOjrsVNHwxPa5q3fMdJPitBGEWIM1j/NCDOzfgY4kCiVYg0iHIdANCbTwv+XFutXNbYoRO7rCt
Avkar+JhsIjbB+tWFnpjaKaHoQoQTkDEC7JHImfQEWPhQDrhWHS+WohOQNMpqDqG/wwYe1e1Vz7y
QwD2TsHfupnA3uepppj/aNAarZi5aZ49kPsOBB+DAHcTiL4G2a9B+DHY8VSD+HsW/Q/63FsVYMmZ
xFB3XSXcykzwBTS8AW4LvSHHBAbaQIzNQFBLAngGLBA7xDlZgaEIWAgDH99gXKyrRA/m3Xx3uZdw
Fkp+JTAYapgMDN2fA7NBw3CQMB0m943CexDwHxSuERc+BIbFjnUp35y5fuoho3s70MxshkOB6PFi
rFShYFeM1rKAbQFYCiAHfggNN1U+JKzgwbd6hv1ZnaPvSqQUnRU4MHT1wIKMh+K3LDA14v5c+CGs
DxROeFWggSzwQRx0tEU+/VHwRDr4Io0RGxbr14YuDzP+ugkbBUD2yuZNBNuksNqJZrRLfPMqh+68
wksB5UaJM2MWD8LKYNWVAA5LDZclhNNiX69hEu9zML/EbPzgqr2MGPvt23Y3WecSZoxVZCIrywSw
Zjr9u4VDU8GlGeHUYICgSsyPZgPfJrfijWcVnNzKOKgRUwo7p7SaDkZ3NgBLqOhh8BQkfOxg9GA2
7xhZxae2sg+B9TPKR5OnvlWBWpgkzMpBDJZQ86MLVVtl9SFlRSLfKkWdlYskLCN8oRCQjhCowHKD
h5RbISm2ahIa9Mfag0W1XNG5omDCKEoU6ofWHEKYTcIqTg1cJ2mlp1D0OwcWlA8byoEVNVo9aoUn
peFLNdabmr6LARqVnF9aq1W5VrAaYFotVrlarXw1WA0LI8InmSNXmKKOJhJdfRYWceYF7DJB16TA
ffdCzWeBa/nY+mjQGyjIYTVHR89fEsIr54zUGVUdrLIFelloPTMB4UxY8www/k9rXbQSUpqydtpk
PTWD9TOw5poPhc2zLttorTYciQK/zZpuA1r4bWPtt9h6cJM14laocegAkiibrS8XW3OOQqFbrUu3
WKvOh143Wc9OQbhDR/BlrIE3WBcP9uKttnZeaD091xp7zLp7FBJfDZkvt1bfAr0vgOancEgPRG7y
MlgDUEEFNFACPaiBuXUEfWsLutYbLEcYhLV1CQHw4IwwiroZomEF4ZBa8zCwcl2zqJepaWOMb4Sv
TOTutupWDDE3ifSCN5+4KH/Q6lXWdcyt9egNN9hBUyr7esyYVScLDqPOypRSoZ+KWIcxpV4WyRzF
u2FQeIYqvUXMPl4gcodxFsPKlFbPFO0vQIZPuVxAWtPJC5+llTk7WJ1diJcQkqdjdU8PK5qG/mk1
UBwIgkrIMpwiRjPewRZFaNCkoRVIC1F/llYp1XBLfSuZjlY3bax4WsNAda2KWhBnM1o5tf7RVK2w
Glt1Na/zD39BeVpUPfQ7Jf1dGaLnXHEpuY0HsSOAUj3PIaD3WiQ45ICffNE8tlP7Dc9v37ex2sYB
Hp4MRmxqMKRhCmO0FdvdKxcCHYDAbKP7TGAXC6sZV/CNlb2SpVWQxwgnYGjqiaQVEfh8NCZrESDc
6ByTyHALLYkl0mrNObYnPpUZOlUcmrBZWnlf1+7TSsVLqTeFdy9hSIcwpXsY0w3FJetbiVrBptaw
qo23C+BYB1a2Fla7Nt7BwMIGmc8wTJdMVs/WVtRu1u6lt+o2gcM9weXu4XRjizs7VvKmVvf25KKS
QsmzoAwl+C+6i5l3b6L+i8MVh9IMJ97q4xE88iZX8FMERwfVvkxWNS96ajBlEGcFdX+3VkdvrZje
w1CHAAxbvY36TQd73YHF7sFmH/EScLyBOSz3FdDBIwSDFuHT7M3vOWz4Ela8gR3vwZIPCvqcW22e
EXrAlu0nuGIui1XrAQwxkA3XHs492iqgK1j4AWx8HHkBVGQFfQemPoWxH8HcX2DwLzD5nQW+hR4e
i9r9YlKfa6v853D/ndXfN5gFcDFNP4XhBunQs4NZAQczA0S8uj8jBNh5lR0q8PBORiQNG8YOHOBq
LDF/gD82oXYgYcBkgo9dsbajCjVmFkLMLijMMPiYZUAIkpSYbQDkeg2QFiYmWL/LUj5USP2W6AaG
gpHofOsQWWG7kI/F2j4xPl1pnqPyKB8Epip8O16xYM4CCfOMLhEjeMiruw0rYMaR4KjteEYTyAPC
6d8B5jaatTiiS8pCOEUyXka8E9h5wKRHgfo+9TD7sTTLbp2HbYEDaNBGHFbMiLSYFfHz8c1x/OtI
5LQpeftYVGkT1L91913UCDQ61I3eiDgdMyghp2cSBxvmYgDDDqlgtP8icTAY/hC9b+X6Se1Ai9Kh
gxM4pqy3wy7BHD2qClPCYf/prmi1Ysegjmlx0ZnVXpznYpl1yqU6xQ5dd7zvv0kljxpMUWLaxhPl
QzWG7/EcP+dBuzM/Yzmigl+7oBiRarMSfh/ZER4ux5diAFKsMV76XPD1WtuBn1iW8JfbNplW8d1i
Joiu3f3cQWOmI6isVyThSDEbESsMEtmRIi9QZYbDXubjz00sm+Wvj34+JfbT//jaf3z6H//s51/8
9fMqtWu0C/TEI5SiwWNVC7p1YKwkcphDTIDy7hiLuTt2YAVAzObW1TnGT9uoOzJ78/PRPzf/ja+t
gCdwsBCLYFqtOYxzIY66NEEGLaDFeQf2OBOTi79ufj6Nw3A8hOZZOtM8nuqCiWPrCPyAaA1xNkwJ
R83J+9akVeSiL7EP11sxYmEtxu7Y8zCHBWY/NCO9wnFZt3lUYVGOoYYef25Ilf/7I5XjYsWAjtvG
487p4cH4Ex7vz8P868PG/pafz3uNY3UWRBZhLzHrMfjyuBZC4qiV5V83P1/7+fTnjjAqZrzuf9+t
7Edh27Qp9oslFV4kHGSW+GLfvXjrPIJoVv0RBK0/jh7DxuYsMAyacoBs1Q/Hn4/+ufn5GicDOcTT
V9TP9zlZfret0x8CKTJMtDd3UYE4LnSrLwN8c3HDBjM0YzluqqXoMm/fYGIz4QjfWgdLXKSQVbHl
u8FhAOhScROh72mVGE491TqLY7LRBsuk63c4umaVMm0amh+KqLvOVa+P0tN7KjGfFej50si134R+
uKYd3j+r32cUh1P06JZxQor/6kDmPs5oAmrji0sIITxlasYZLCJudkVwIG3zx8EwtbtG3jGeFo0p
T3OL6gU+v5ePp1IUR0cPX7Iuh/3c5Q1666RWS3dRmPi4jB7mafI1OIEywDiS4Ub48yEc5hwH/lD8
GiYwP4+jmxIMtdY4TCbAGFMRYquKiLoIzbOAK47kgzkHsjgP7kLVZfblmWKO+mhEcOiZEQfU4clz
kLft2SlwTFQ3upeZue5FjwXe/e56zElwNW7/J+RNtcE/mS7cbzLeeWdZVcEOF/Z9Na7RIaRuftcw
O8rmZjlZPyimg9KoZ9+KjRzGOOp3A/gyYfA5xP/raMURNELjWW1ixL+lxEodq89llTW2WdFdiTIY
Nqj+iMnHcSfSzND1GwwcOM1mDPCq+CpHietgMKdpeAe1M+QXhzyBLq1n3xQyK/sWSAVxW2foup0p
zotAfx6eWyTSZ2SkmDDrbqwYQkRZg77DkFvk/HERERggNhjCsZt0zGA2FBNomcbGhFIVnnNjBxaQ
A/AN7e2JKFxf6Aog3MX6rrKPBOyJgM6hvKFOCI0ujKbdCqv4IqZ1xAEJXGInittLM7M37HfOHjHd
EwoQDIHiRQRRgmkCoMLB5PBdZYcrCyeDuJufr/119889GKwss3USeGJOpoLq6bYJhu1f3Tj6PQXm
TvABtWstHj2cf1B78pKXwbEm+fO6poqsn8HgfjtT/aR5cW44hngxh7ms9KkaC47jiOgLTssZEhL3
HyFbEN8YpLKDuS1mnk68dTOPOHf+iEqRBsudAIDZwxwehvbYu9Wd6lDn1cN2KjGBVrkSR1QVdVI5
s5+KcH71BNvPzaiy1mF9MmJ+AXKpmwY56tSQxLehaNdUVKWXdhHOlfDo/BRjryJr9LBUBXjSou8H
qnoEWke0t4m74hykaPRfcBTZOdIY4iQeylQ0nk6g7imHOkPlsd0DbaMsWeNN7uN4hKVWHlzh/srD
8wiMOsN6jhlYSlM99lWetRNiqznEtJ3bNWOC8PvXMqAIC7nzMfX9juNwPUwTuXNG6CmKGrzYxv3j
o7eD7exxHF+w3vIKK7/GdH/tFzj2BbUDDe7zucAxCH61JUysp6UxUbry+W0K3JtnbqbEZVPK4h4z
+O1dHcPZaNc8xbEzST+LEybh4KiSC4aFViyE9gyeAecozeT1f7F3Zt1t48C2/kU8izPIV82yJA9y
HDt+4crUnOeZv/5+hBLLcfftvuf9viBAoUjbkUgAVXvv8goyr3qQkdsFgFhZ01fP43GKu+rsaCZ6
UmfLuuWNj1xKRnRYZE9jla6U0TiWoLPXCAY+IIC0h0j83dTu+y4YCZKTs4Az/ZqB+Ihze9yMYiZN
DT+zInf3FRmSe2UIxKpoSampun7Q8o1h+8Vu8mHxWpzzwIBEd9OkIufR89+QjNvB0o9qxI6y1vct
ibAh09pF3biLPs+KpTY4fKAccoxQ40uZT0Az1Amdqh7i0EGwi0N4X81gOsSw9YdBXxpp+VP45jch
oEi35CrV1iAmGbmPyL0Mu8DSoZFmlnYo/a9doOnPrUXAxapvUiEAFrcDQl2x8qwptyX7syIHgWJW
5Y+k1HhNdzcgef/SNN77yFSxQUzuXTZnnd5xMvbBiimhthCeuqhyDtBKEEPXZgUO6ulm3krWhnoY
LVJ2ugjRGqtabVkNRCKgXH+NkMwiupnxvbE4lrlkyP0fTm1nB5FlQNU4/Cx828jvBsIJC310dgLx
pR2n3QyJu+IJxNS3zox+Ru0PwwR+3Omjt7Inf8d717xP+c9KLYJ6aAhuBk785AOGJ6cIx1XijoLY
WdNsvqpW1m5KwsuNbU7rsXTzZdMMd1owtOvSJvmIhk6ximMDNP3XQDGmjcWJko/7rvA164tnaT/L
YLoD4a/vM7ty1mgkLTMy9IsqcNX11Ks82w2xQltn20zQIxhRyIvBHy7SxoOMYhSIQQUmIgFePazS
iW+X7ZcPCUfPtaJXLL8e+ZlKjLMa3He9QzNOSaZPyoS2VKAHN76W3Vp5E259VXsMLPbMepoNS7A9
3VK05Q7hHPZvSfZzUOJ+UUcjx2HebIR07VNkAdHJvaPqmLemX4B8cxMiY3VlkjsD+4V20lro1Ws7
qu7WLqoHwrIwCBztLiQpVVnBOYm9cGGQqVi7qn8mZ70jMuTc+kLx+UYX6j4KiglAdJvu3IKNi2Mp
CSnZPIUB0N8YRvuXXU6f0z7ruLd9Y9n6sfXG6HPS3qGo8sMfuk8l2AM2atWq61VvXXkwlyLvniiL
syn9kuhzMy5525jbjr3xwvO1b5Uys5a0+bRQ2j9zIsALNqVI7aBMMKjuD1TYomXXImMXx+p3r1T4
E0SxMzPTWYQNGMc0ITzhcaQOIcps0KWM+cuWVeNW69HRvIPi/8xqAbzOiY0ViTH9ADmn2CCeBX0u
UJwTek7OaUyUldajO6NOHmqWaRjvUE4dSRUbyk4VdbvykV5aNJnaozFGrKbgQxT1SQeYdBP53S3R
l2RrteB01L7y1mUZf0taNDNMKOlQMYFydVORZJsUdtVKNPz2sRJGQA/89KbPnwf0jg4Xy2yeqvkU
EHwC6D4tM7Vtl96sDmJXJUuVX9TDpq3K58sQzMm2MrV+N3q9ueGQTXJx3vyNPhkLyEWyZxNE3nUW
6pVW4N2EiQuEU3anioBzmvjpysi0z9kkGjKHuMhGdF6+ibL2hVGzU/sAjIaaHGofaEQw90KHo0uT
GvuReCqPYLZXiyk7FHWdr0KlcheZN3G0b2y75KViF2u9Hc2FsMgLi2F6HdMg47VVZgde7geYvtGa
D+hY8NcfqrkpFa/fQAV/lqY4cLwlyBII0I1lxvu+TsN9qVhru9bdnePXG13o9UE2Xe+hN1lA2hRu
u9PtGox8ZfP2yiL1pk9Ma5EQBlklAzJYfhchLGRtfT7xmewFDCvDIYrSHg6iXxySrs0PYEuQx+AV
yPc6/ab51SxxF+/aEBpiNZBcTAewIuWsaaXG9QG4o7pqK6ACacjXx1JB4oX+EB4MPw/5HaPvHFv5
PoAiPfQcT5Zw1cplVDmLRBsImNiC9JQ5FgdiC8WhUVsQHYW+1QwDSaZpVs3sCrVcEV1wiTy25QEm
prPNG//YROyO2tSvDpmF1JxW+/PbxScRIo1o7CE72RIED92Mk7uo1k6GjowYg0PsmMR25A8Mibgh
5JIPRo5GL/8J/kDCoK3DU+m77b4K1ZX83SPCTwfZa0LW1jZiE1WP1V3mpeFD1fGkadV33VenvUvO
N9FDmFad2CMiN2zUskfLC6mxsmA/o0ztXZPyC4Tq8KKTgl/BUDwWWQ3TXO3sedl+LW0iYHVpxSBS
2M6Nuv2V/+jN1LfJibR2sUJ4Kgcn5CsWSCmHaJI9+CvN82t42f0AVKJfhRV8XfPBPHs9e73RLbdh
YL8aXf05SgFCK4iQpgWQy27K+NbWBMyh7f71/+kQ78oFfSep3FS/iuz8Vh6fVaJ1VKav1YP+Rob4
UBTmSomQ1/0iRNj2/7hCNVyBQKSuoTrwmw+hCQoKwZNwCVHp7EBsFKp/0SGEBgfCFAbvOUebpbN/
iWBrzv+4hm4RudKQQXSFLv435AhD4695x42gCAV3V12bcLawXQMt7j+5EUDeqkzrY+tnaeQnK1ON
p2EWrSoCQG5aZ+tPvUkmNp0qMB7zrOqQ95Wz+ixRLWeTBFjk//Xaq/M/Xau5yAPmwcrvivIgGydJ
EJe4jl3ovwcxNx9sETJJvx2VGt3CZtj55lQdr01SuO+HoZkqBwLAqEQbz36RoFFou/4S8SHjuRwz
dd33YL11uzSfddH8iDMyqf6AThWKzLmook2MQMmrVZBFbDT3ufOHDTCwpiE8KiZzlXiTdxjH0jvI
nl243iHzfBsFn3lGjmNPM2463t/xqPprU3jjogEV7q+cftIOQ6KJcgOphiPPPA5sAFTgB74VcRjt
RngMR3Cs+TGZm8AbxJKIjrn8MCGHsrHDKj/GsJs5c8/dYuf6fXyUcwlQgLUfDKi0+WO3IVfp3Ebg
cjZ+4Tm3EEy7zYQuOEFbiy2pts1ro/7sqqVy3yARs42VgNgJZ6bbbm48JaYRJcx8JI0XTYNOL4ns
1E5XBe/frTHraqLPeOsXivmo5QgyQJbwN9VQWY+BXxBrLeqnMk09wvWq1Z1jqC83QwDZwqrPrZo0
Z/4O9NNCdFulTTbzs7Jwwwhp79nPnnT//G8XyRslVreDCpnve9YKeMBhOx56J37fSFuhC5a6twlp
68zi6ddn7hDKibodO5nkDihx8MhKbG1r0+YUYtrB44BmyKLr2XhHOhn7kq3ZQdP09qYQfbdzNPIJ
1hDZ68yZ8rM+OMbSIuj0HCecUPvB7dgIlSBH0HJeRj1YbdlL3np1r4QX27UnDF3nFBjYa3Taw6Um
MmvrBghDLuWYnTCbhtRFq0MbWzZ4JHHQkQsekR9F1bzqIAUMqoPIB5m5DpTgjwARyaYM0tfGGzUk
8JXwZKEefvQJUq68ZvQ2ecvOIy3YGgNWUS1EPdiCER3Kb4MxyG9ZrfPbcW5KQfZpQHN+Iycg5Qca
zw0zSgCR3ymL76IdTqWXvOpsZAJgt+XMvkhes6ybeVJiUpDAy195PPmD3oZSF72e9nAV0sNkNSQd
TcDchyhLYn/VxDnH0R55A2m8zEe19s0u0gDgJaqdeaDYy7ZTIpgQynelSYdTLDzjNh2AvUUimT53
ST/jsEKCmeSiGkLTFnl834rHe3eyhkuDZixXhO8tPrnHvKzg0kJfuR8IuwymPm4T4YMwgv3AsbNK
vxNv3Q1ROzxzNroVWUmqi7eFbHjreQcEkH8NU/kyuY75AO+8KQsXotKiY9Np6QmQhFix3EwvPulo
9pn2jyCcEK6zwufUcfs1jPfomE9Vegpdks3StctgpJhp/vxuKfzFoHxfYkHTqOPwx+riqiTsYNGZ
CPmyYM3EwvfMO6GlYRvYgfMTGG2yD904SgAEEcFWChs8Zawzlt2P44+u78Z/6368tkZUE3bVYK5N
Y1KfEAg8l9Y43KVhGD2hSu8RvF2Sw0W5dv6YZQMLhxoEShqDJWsu9lTPZ4nk2cWZrxgUjknS73rZ
2xVXu0VY01jIK/77Z5RZdSqzPnscnSpe1F3eP4R6VR09QIwry26Kr37c3fiD4X9OXSXcz7Um0JBy
iq8dvCc//lqDa9tQcRG6VxLXnxUlJTGHevjUoL02Zfegkq1zGrQnfxTzqcgKdpNtm2tNNO1LBteL
zBQshXQGGFQ+qu4aoL2FC6bptfPAw6WqOhy7zBkfCQjdi9leOzNvL528fRla2fMEFU3aWzcSm7GJ
9C16lMGr1lAGYRAv3pgpu66tzLU0+4DZmqgIn3zXgbtlTvHK6/3w1YDR+x/fPniiH759AjV/Q4eA
arDD4av457dvigziPaod/oi02JhhKcp9pMbTK2onNvh7nT1D4RnndnJYyvPxVU1cqMZ+Ux8hWhpn
pN+fRx7YjYY02mpMkC6oDDU+gk/41ZM2xUmR8yMw9MEufYfWBros/a7TkV3eV1Ta2P3T7aRNraNt
EbQPAmnn9dC2/VFtUusYV+gXp/nkvzR2dCfmhxvxvPvSNtVn6aoH5i/XbtLfuVJCQfxAuu0+ovDC
s+2NOQF2LVhVZI+BLyvIaBTZvdP2ex7JmS8ZIQ1JT01MTr4+5PZL78/Zj37KEG7AHHLFn365U2s3
etWaSycDU6iM0/vGLai4YMwZ4z/tV9/YK9SjHNpWfmyGFGpBPKLyfnW5XittFjkOvUeBXl4qJ6X9
42Wpq56VWIeGl8cbb0rGTyye0VJztOrFHoFRhmS6vvlFc5piP0CFjkh1GKL1zxmZ0LrlVmcQEhUl
GLInLRqiOz1Q9ae30eT6xlMYlk96hxaONo/mOTnSWamunv9P103zT3i7y/Xn+fwEOXqbu/68ee46
evvNwDkjKFWE7ayOF5ycAr0rIsc5kDjTP0mb7F2bWE74ibkk2vnL75+cg8Hzdv/+JAtqP71fRjg7
GYbpcD6xNdOdDz1/PshDECp6UBnKjzBSHxtiTehgRREcS8KQ8olmS/C9RWvmga0P5/03u4MdFb1f
dpQQSKyW+jhvIb4PInTf+Uu74Yvvifc1rNyz2ySwV3i4taP39q299GabOtXlmqoUVAUIahXH+csr
p2Ujv22yJx1ZHaH2GDMfRhovNyfaR2RoghCh5GyKyyQuFlnnEkWaN8Up5PFtoBrhSg7VzEkeGo2Y
8TyZzw3i/DDuBnSGQ+sVriuAv9E6oH5do73SF6Ac4/R7aQXLyLOHV4SfovXVw7Z+eNZN3Tn2XszU
gkaz2WRdx4XxH7sBi7p4Hz/F+bCr65aqu47x8VMs2jEXvIOcHxTmmIskWCDT1vIUmWvbpNWVT3JA
iKq3CuVTAfrmMZzl4cUBxpZ/su0ZPf42LDyVXzhCmF/OuqGoHlx/XKmsNxC79aMBP2hXF6p+tOae
MdtkT9qus3nhKdurn+z1YX/Wsik89oDdlsLUh02D1uNdPPm/GjmRt+7AofC3TbpAfmN3Ok8UEoJc
zddps1HeRnpLRzce3YtoxUWJ4R92XPbfnxTB4ZDSn64JzYMz/Z9Pim91IcrAgfHDyqh8UIehdmzf
GrsO+abKcQMskdXPXxtNWN9cTWXGB5OEnYFUh4UuQRibt3FNetYI6pM5tuYtpM9f9pCIFwRjDb39
PyfkVYMLUqJC1q1pXaXZ51Mokls03qNVqKcv5RBqe1lPoh7a+s6YK0vM9hx4wO7iG0cm3Lg2PgDP
0p/Iybv3QoSHqi+MJyOGsD/Plarzbq6eR6aJvFBOuaBcV8p93RfRQfaI+/3qJW+96+y15/eCMLeO
wNK/v8U04+8PADryNugxh9qeVC78UG8sEIGXRKNa/UDEcKIGlSjcmVupnBKnRL1hoP7LPLqYhOaB
3MvaceUbDoryl/HbfBSHiMALtBgzBx5VGljddnTzd7eRE/Jeoa2bqyYnYeYVsFQjhN6+WHp2zosK
+XECJGMj+Nc37gc9K197r/CXYFvVRzWYhnUGzO9UApja6yEIJfg1xilm0VxrfVQ9GmkGmZKEyet8
xyBG14U7msCwz1StqramgtR905fpdxPGZDn040vYgc2cFNHfaInt3UuPpLJ7WLWgSxv5dZ2/ngO6
0jPRhe9sX44FyeSZavw2c3XM9RaKtd9ly6w36gdA9YukHIJHYB7Bo963CB6hMQ6fA9ubRzOU8Uob
PMrzUFeLmg3ZRodaj6I1Q2kLE5FuyNlFKyFPnP7bmDB1RTkSHKVNcaMIwnlUP8iJ671SeXDNdBM4
rwJBp0RMvXGy29YfOA/PPQGx87awMuuglehU/mmXHnJyvlK6Xi8i75rfVvOVb7eVHtIu3fRwuNxW
mj5c/udtazf/jzXb+duX3dJt07EsxyavpkNu/PNN1NjIcY9x5n2PR0ijmgBK2U4lJ3SVY7qNgMNB
DoH4a3ATIxLhE2dCAudMf3CEHS7E8uIunYbZSXpe3eUt5VDe0imsu0Q3UJCAanMbmkYBnpfaKbfF
QVomGF+3sTSLIvI2fg88MGFRR+t0vkLOE7VtFwJQ1nbSwvH2Mv3rLhpRJLC3qbXO/TXZHmgondJW
Ry3Ky3Qlu7KplcQ7pP5aDoB1kiC4Ol/dEDOpjoHquICS1hS85XbSdOl6bcgCJAxv49UJ4hJZNqIW
RVU2QeztJG2ysYgswF+ZfZxeHAt1rPZ20EBmv/rIXuA2v+4gh25huTf/8bozPxz+BaUvVJPjF+d/
3lCG8+F157tTZLkFRKi4BlZE7GJWe3aA9ILVWck14rqWONTDu3Uov8PiEmYFrnJNGdF+gHUx/fKX
NnnlNMvZdd95k8x3nVepy73+vP/lh4aR+EvwkcazDiE4P0QzxDlQzfL+smeYNw4cwa8W30nj+yJC
wgvGEZ/LQ9wk1qOrdD4aPTkkFM+1HrPJjg52ifCcnB3IgT3OF5ge7wFpIuLKBT1V8ZDN2cq9jeJS
rI9nJkd8gOg5ChxIhCdavlPnYeD9npWR9+usjK3LWXV2/nCtFqvZUw46aT8Vw1/eCA8xUIPs0ih+
9wNMs0bNE0xysnUSirfo1V+pVmf3gISm1eBSPhOp2By8QkQ5rG7eOUYdaqajPlp35ai2BwGUHyKC
56NqqiwrLzBepsmD71NC/IFVDJW5QuunNIJHLYYX5jfKnTQN4ZCzkUX0ubfmGmdtT0K/mYviKSFK
P1ru3pWm69yJuVdY1FAjmpIAwf89McSueSqViXpmuF3t8iZtk3XvJogVTgtDVdhshJ45HTpq6YGq
YzcXFfk9jJLvzSiGl7HLM7RorBHkQTG+eG1+Z7dOf46D4D9ehOLPKqOmICqmmqZqWhp8BI4wH2Jg
be85lVpOw7ehItKvImyvIGBgDtaJfdpDDlEBMdnG/MvoAvcwRWr3SNgWwo1AUFsOZdMVn2biO3rS
OOiUKV1BkvU2cghIyzr5kfUgR62XdY9d6P0Vz0rceqcUVK0qzEucaxyVdd73ykHGsC6xqsRxg03Q
JZTJfPMzZBTLbQEGuBZk6hu5CUsp+bWNi0QFJ85OK/9zSLEotJxEsSHtZZ2MJH+UwX3ZFHF673dV
cStHHh/BGhK9vb5kA6LKvvrn2mig5N+YNya6OVBi6KU2ZN5yRPxkjtNIu4liB9VNPOdT44BI/9Nu
9Ah2jlFYITSq+t5/7eSsOSvGlpESs3NOcP5MbfTJoI25yJuZxDf/XNycUq+bsbbzb/XYO6sMJNi+
SdvbaBjjcTFkwXACCTacZC9H9wDQLRBFQ62tG+k8D6H0RhSOMc6JmoiTm4fprnDd4KZR+vQkkN5a
CwRrH1ksQGCHYfpVIGoStwUyZFXiLESHhpcYR5AAqnWrExM8EcTPiHA5iL5zPKZWh+qA90nG7D6b
Ic5i2rZUVYEDoMeoF2Zhs0ItkzpF89JzbewgrI/QiIiCvU10GZh2jfw1qhba2mV715zzzt5nXrVL
9cF4NqKAKoOFae0tqsM9N7Zz9HS3OLfJ2COD4R14BcafC3EnxBTDw6GRPdk4E9x/0KfNIa8TbSdt
lduRISINv70cm0k8fQJc6iFe9fugLc/m16E8WMtz95uvNEkPWymAJQKirgt/PFybqStGAJfpLk3h
cRmGX4A/fXO5jFHJetSoaLa3IihUEzIsbZaWJ2RAzTtpalh1DmoDNHY28Y75Ze9y8vZjpPbLq026
kMN51dqx3vbEeKtvkaFm674Z7L2R2Ry/itH/khqZsSR2OaILlGbPqBld7Lnn5eivR9GayFzwxchr
YlG25qIiksEGNZsne7YjrEe20kX7IlMEJVR1YPWwlEqoZodu6O3HzMjDpybfyMCTWWtyIONHJoV7
5xk5QPScUG33zs0PN2UEAezfdwvUxfrbI8W7UVBdxtHZOdj2/Mi9K8Y8GH2G+tlkfANiU++FqTpH
2SjOFKE1miC1+WYzg4ZaMDqB8ItPBrD9yJNnvXlI3w9D6U8xJpTIUv4koKePgTKNN1HnEhidm9FC
Vs1kJ3I12cAhF2OpZ7tSz82LW2BQYtRWkcqSNtim2soq3XKjwg9HBovClNpQup9K2J1r2yjI6M7D
YjIr9Osd1IrmYYQ2AYBOagXJYetY2l2nmic5ioMp/+RblwulJbW7nQdV8953w++RmmYHsPmwAs0B
sNx8FBnnA8gHmzrbICC/97vaFMg8i0uu7cN1reGMB6sHFDspPtIAafy57jplDbuSJWX0vZMNwmWV
WLH6RZ38vaq19o8/XZHRbw/m7GqVVM+eK+xuHUqgkXnpgltnbkqVcK6KmFYQJgG1F8pURfqGCTnu
nQGkvmrulUpPKPgz+7idFdxWCppdVODL1u+uKxVdzNVj62MZBAn6w83rJFz1M4o90cFMCY7JYVX0
5lbEVI2RQ7io4dpwem97cU48NIKSrjrIoa+ULwJE5p3tV9rnIK6XDvJ2rQfs3bQM63G0yvBU2NqL
XMWkidzcgfNteCdyVxz92DybIyVtFvJApqWTuig0YknXk9r1WCZn9ZK40YfzGrxSZHu1kHoiiLCC
8GpHVORCcx8g/QLLyyHlPtYHY278tKhJGNKjTl7O2w523JtJ9qSb9JBD2aiNqA8eNd4o2QVpIfJb
Z6t7woDuGoYvdk5N6nAap1Pc+95nd7wLREdZRM/yDlQPQblmHupuaiIcoaZ7Ocyb7NBlmneOqghy
nf011kakrGxvuHEDlKubIDlUSTe+Sns42yk59I92QUyd6s3IxMh06GC78VoOZYpUZkPlxDVterW1
EyJLEzSNWjVOnhrk4HhjlaQ3w2vjvg091YLwWJpUKplt/kxxvHhXpR6dpnDvFSUMCzcq1/DaKcE3
Gc5p4BhOnfS+/ELgAO5RQA3tjsjkU0HZdm0Iyy9mrJjbSE+aTY1s/pdSN08hK/ujYwbu5fJpdvtw
eQoTV9rZKlG7KoyoT08d5yv8AWgdWPNUGDfSxk5Au6sR7pSjMRPIHEzsEp0WmSnRPoUDhAnYsGwT
ApKNyAIrVC2cKyFLm2VrZDDEk0vx9PdumfUC0xcgZ1Ao7oM5nieCe/lSczNlRa2acGMZbfCouiVa
6uO5nLEPXmff/fsKoVlzxOD9pkvnCD8LuaqaYdlUXf8Q2xSpggZV1hWvhWfOsli1jaJ0mKFREGq0
l77tWdahE4WKjCH8V0tOXRzk1KWprGIb9ZTeIvlZbrs0Sy6B6GIeOnw31/LIRWXrYpsjcLyWBzK7
y3/NRl2aP7g8qhK/IPEMstfW7VMl0IW72q9QiP73pPSXmIirG6p7T9FUn3OU1qcsDp/iaFiLLp1e
dC3hmQpThRBXNb64lOaGqDgEt7HbX9yUSXSnFCFbZM3Jr7G7UDdgxxGpnYfSdt0JfchoXJ0/bKc+
DK93Zp1C6evtznJ7pQ/dkQoRzp0LUVvmJdOwf9AAhT+blVVSdDxpjq4Su0fFHwOE+KP0pTaqW/QG
x69IaxIgziikdfZYSxcaROE7CNzDY6+rN6za44tBCZYdIE3yBfNQuulAmY6F1mWLHMVWwtpDen/9
Lvtj+tQVgwo9bP4yG3Yx7Ix0lomfv+6yaeYeWp1PbZ+rN1f71Vfe8/LQKFSBk/eL8jFc1lNQLTmk
xmci0RQGqZF5KlwrOstGT8NX6jCNBznyes259+IXOZDXBMLT90YDUfpq+3CfIYvV/9hiWTNq8MMD
ZOguURlARsYclvtwaomHuE69IC9eG6ooIJWeBafEdNFJq8cUgSpUtSzKVMMbmo3/NC0nUIT7Utdm
AWCYg2bj3rW2353lIIaLvtIRXdjKoTK02kn1hvPlkAse/meZC//YVY61GzUrXHrDYPWryG39lVEW
lDqqRntXRu1zyNFnDUcJAM80UVbE7DVqi03GM0DniKoC2Ow5PhCNCrk4r9zK0TRCdQBrB7ap74r6
POY5JKTMc80HIOZr+UulOpEHNbaDtTwte3kbPJDIXtq53z9Kjwp1SIjzCSUQ57+wFLZz08+BHjnU
jMSEZx3228ScsmNhDquG3dKtXYxEDcuGOKMWqP3ab1GiDZw2s1dyCm2iV7dwzN3o+tPS9/0Asa6s
Qx1l0M6BqLvVRHDn7MdjtxrmXjTbcs/RT8hesW0XseayRoak0pFjtgKdtMnc1CX5JWnn0HcvR1Oo
rsljuwcqc4v7Sem+yFdHnfvTpiuUdAtfzz+0TWTvg8x7aJKhPknIWqNn8T5wK49kJa902Sip9xDH
oj7J0dVDQt7kVW/3kB5gxpGx4YlfXN+L8mWna3VwarwfH8xyKDo9OBGqkoPrK1O+H+Wc1/64vixl
rzRPXe1U1Ozl+S6cKD4a5OpuODcChokQFFS1HLCMkwzE+wI08FUrQqrR7ODGlPlXBGru3cT0/rKb
bzCuKTOraNRXBkH4o26018x2sy8IuvhLKtAaN4XOgVpXDDT29Qj5GdGIU2jV+T7T4gfIaVSYpmzj
r4nMebQD9oCdqswH8MGPllmn+9traG7Ikk3udie+BQ/oe5jf3zqJH10s0e/OPNVo4k4Juvhgq4lz
UoIaFlxfEVps5zoB0uhqIDhXJfT8TQYt/yGMLOumUAfkDluUYih6j9y3olLGVm4OePtUD9F4lyjO
tgTEdry+/wT/Gxv2e2jzy/1CV5+bwFHWQgNmCU87+YT/i+aZ7TfEFxFk0Ej2WKZb3wi1MNZlRQ5J
QDGTHtSERNW1quITFVnFre2ZxTIuhb5XnJxF13GtQ8HJ9VDNjRxemwo9ut5Igv3V1NqIBRio+U+f
NWqzbQl4rwm+Bbc62cj7gUw2fPuI0l/DJLadMBU4vE7UbYLShl0xT5uzYzgEEScPnwRnGW0d6CUL
Spe4WyR+pxuI7tkRsWpt02oVXx7TNFET8sRzKazvw2RlP4vYgKUBjG8x+SOqsdXwDSoMWpdt7a1Q
vQX/1eXVI7VhF66u29RRccrHPGqRImvjGOFsJg2UA+48xd3ISWmCbQWBkoDkXg4VNekPlo8mSNrH
6I9PffJExabkRPl2eBAWeFwkYFSU0FPSIUFCckU1kchA6pyuNMomnqcvPWrQ5guEPX65S6Mc8rq1
t46JOFjsBTqikmYVoj4bvVBu073zytS96+ZeqYfKUo2LcS0nqPsz7GZllwWnF7GEr8VrxRnGF10n
czaIZ6h8HkQM5DMzQjxlakbTZ+o3q3xx9egsG195ar3Su1cIOp8pFTwctBFW2Nu8UZnOui8GfSVt
OrUonHyA641owIg+zYhYRe8joUaVtpVr6/kx7FVxq2kj5chmfOU/eBTw2TZ9Yb4YHM/OPvFPg0PG
kxzBJX03mufYaZBynj1zTUEA6vdonhttO/6J0haY77yN7lswc5fnrUwI+g9EQi/bdQk8pvT5wTMB
7HlFCg1cUz5blLqt4F9/8pS6O6tatkdvR/lsZtZwLA3q/fazV1T0YhuVQbGWswnCs6ugLkAXF0AI
5K31PEnutaZ9dzjo+i7fVl706zeIfCPdNn5MkVNkC47DpJ/bVEwJn0yYULucVC9Vm+qzbMiX3iKi
ayF2U99ZErhS1WTIghAFVnfe/F2MyWjl204nler5EUuYTc3uUI+ze4quZ0Bhlf4O7TdpuZqvroFm
pfdyIkk1NDECNs6Ku+0KuBG7MFf1NTFyNLRtO/lZAy7Tcu+nSB1U5e2mebISSJC91k7HodC0A6Io
Q7tkk6isLmCeJLxxqYr2BHe/uukg71/t5mBEp3xCjdlPjTOLz1JNDPeTjLTkkLbcsC/OchR54kXr
PO8Sl9EJgsLuKylqMsdwOr9x4ehNVDOfhyHys9soFOiUzndDr2u8EbqCWKzj1bDk84iQpkuu2Kus
o2qSWakEJTYhiwbfePYeOi32n6DeObtCT42NGublCW15Y8FpeltDhv0hEvQBeQVTwmvylW0bjOMO
FFJ3TiYHmu/sEsVEW0CBvCZIPa+mLgC8pqfdf8TAzX/YTArKeGgOZStsy9A+nMYMcJ2+5hbJaxjG
CxuV73vNUOpz3OjxTVHDPAOn1JylrRC1xksfcTc5lBMTErofrhoUbTfmKCc+WnaHsMDSGdyUqmDt
tQO2In0wVF9fE40CEiCMpj7IxkutcpNb6tdJQTUw88VQQOCDXKfOjXSRQzNruE52rxe/u0beZxir
L/9xepXgjvxdykAXrEOwf8BBU9nkb/9fdaXWQZ8a/RdYtujM+1oEtZX9hDY3soc8LMt6qDbnCinM
vbSF86aiR08NBn7r1luhGNCbZ2Mbh84p1Q1xjDvBESifRSxt7e5Dr9MT/WIb3nr/e78elnNj+dNW
5iktAMGLwCSwJo/FcuibCP/LxKQcxuYQvRvK2avz9dom7yCW/ul8Hfo17MIgUbylOmji6OR5focA
wS6dkRyyIV5vUPXVoGz7DPZIEA9HD8hYmrqK/MdcwQ2McvMAT+P/UHZey20j2xp+IlQhh1vmTIrK
vkFZtoycM57+fGhqLG/NmTlnXxiFTiBFA43utf6gbvKITaRv6xH7Ak1D8q41f0YuAq1D+RMtVTjT
cR/ucoUp2cyRP8ANMn3xBqZ8CRv0tSimyEVJmZXeoV5RkETWTpqjJS9BnFUbX2qgGogibvIzs3OH
Yxe2w5OWvofJmL50+IDsNd2e7mwuDdMggP4vVzvRilT7HE+qEsCo3LOd4BuIi8kJhu3iG9yKuvOQ
2W161zhpca1a45R4vrE0jDDYok6jLMoePaQkzt1LgEjZzI6K4I2H4zWwM+1ek0Nta8L9X1VGWH6z
rTeptvy3LwPdRnn+9/tfNads/5/3PyEqU7XAghiqrOq2AEf9Ed8fNWZNFJqSJ7Nn2fGkK7a+qvwQ
0QNkp5oWGWYJo7G93xaYgXv6WpREPZk1q0SwllZRhk1D5B0Y2KbrdLxozJA9nq9D+7ZU5Lksd6y2
Wmv016Iw80tmNnPov8NVVKVZ365aKa0XoigadKT30Q4AMDgNsiDnHCp/fBQlcehdJYfcRVSlBfK7
DFV4S9ZYWeusccdlHwKVZJE5if7WMbZ4kf7cB6AS7GR4BEnnbYvQwhugbY16gkONc1W3MDWeHuLb
Iy8e5aDO1rpe7r1GhhvPa2kdOmN11kl63Q55hIycHhvxHw3+1EWMsKYRonOam28Ixkyy9Tn8uHai
2soT/bb+fVaKFlEm0Wvbc9u2fvS5A+B76ij18qmWTUyy/yMOIIqfdcGACwXWMqIm43X0R8igRvqF
LBtKrL6d+jsYINKTh0Seztx/FqWmPsd6Zj8mqpugv+6fSTtJT2rj93v8qYJ5aTTSEySlYG0SasVV
iXccBJz0ylwd3lX8h/iRbNxLIYfC79AdQHx1L+qS3IFWnAxrN8zbPZ5/zV7KhnbvxKqdTx6AH2Vx
9tnHnnqLItu+k0+QWW2VfnPbxOGSI+98N38UMAoBnBBnOq4lsz5zQJoPOZs9j1DyZz8jgwFWSSEO
L72in5XAMOYmqvpLbSqKg1x7xjnV87sJ0bsbSgNhu7qN3GPZ4gf4n93CAtXgGztuYv3vo6r0z+IA
FRvThuEiCkQDCTsTWX7KGnXcpmOX6DPRYgVT8klHQ14U0YCM93YdHplxwmuPlnycdfFFlHIzSshf
BNNsFF7FIYlJcY3wq1he/FWHlTdr+Rzr9Kj1j2k5/KxcxBkjM7dFKQ9C7TGUxj9K5NxupSpRVWzS
3T/aoO+rC0KvycLLzXFn+HDfxVnd9ePtTNTBw9Rm+JQA0G/iYmcZNspYmYJhuGk1sLZv58ghRusk
RHXCIue9tYth2PZJEx9U24WPJw3uqcHocymR6rxmSR4s9NSvH1OjsBD3I2/Rt8F7yH7yh5Eq3M59
DQMAtQ29Ddh0VHCxrcjDdHKIm0NSSPab6Ve/XLO2X1Inc2Z6riSPGSwxfFchI/37hPo35q6tgahi
88ikymRK8xd4VYQcaIpijvXo1wikiFdvlzfFPO7CeCfC170EUzWX5XgnXr2iFW7/Ryvmwx+tn2NF
K8Zc6DVm+d3/Nl5cTgzwVRDGRlmqwz4tUBJIa6T5vzACsNEKOjbDiArcglh2iG2yrgbVnP1y95iX
bokWp9k96mzaG8CueLSesaHKn0c7GHe9hQiaKBIplJe2pw1MkrTiVgiUvqiLI0Ju2bNhINIzFGjm
GjgteLWPaJtdFWujVc3HZjSuYiM4YGyBkFFQ3YedYWDBIxdYpYfWo9Rq1wCqFHLcvr5BK3knV1mK
8TTQ/IBl7lHXUnXvO6qxdBDyfEoq80lEuX93TSrMF0RXJCjg7U5dbad/zrpcWsCYtI66DS15ocRw
p8Ks2deOz5oOkRv7qJKCPWo1/gpqMl5NHso3WUN0x+/NVy1H7MVJ3BF7sApKpGm2j70FCQMNy+Y+
DtNhUSDmcCdLNRrEha+f01RqVwCD/ZNb5vK6b/T6gPSrtVGl3tk5tpXsNCnrt/hJyXu7KLLNYEIG
dIIsWDd9bp3y0JCWpj2MFxVYMCnArkHpL8N8LLDrh6pU2curaffExKXNGlxAXgIL3ZUq76Rv1ji+
8JeUP1gAHK2xsN6NLlnpqInvPJI2m6Ljz2mREj4PGabOaV689aGmvE4mYYvKUzB3rCBCKniqi3r8
hPHSANu26j1LfvU9Y+PHtv+AyzS2xdF2dIZwk0OVhilVBVhotNEPHcMhv4ia96FAYaoxm/wxcGPc
4AxJ29dF6h1tz0iWsVx4z1FnPuFM2rxLUbhqGkNfmbhMbAb2NHN0bJprMonaao3c7i3QrEyIHmYm
pZ/fVwmqybGvJW9GMa6UvKyRRgniuRXl9p7Ev3U7iKIJNZk1iOGjOEKDYqHqNxOnchJyKjrdTp1p
uFYjSRIFf1xGdLaDGmc9OYu3quRUi76TkR2TA3XXmKm6QhkH64gEcxxsqNN3zX/tRn/8gZ4JAsNl
Kt+pxZhukI+1NzqOCBfJx1TMwx7grfLKuRiTomncqHL2mCeoCzfcensEvDrsplMLCK/fE44uZV6L
YbJjNrwPxOpjOmjTKkXUl814D/Lzo+qznqzkvSihKo4uexxUt2v8Y524iPiEvo1fEg2YgBnYxgKy
kPeAE1h1qlEeUyXsr0WVadS7imQy+BuqbAfxLQMM8lo0hoadACcjGSCKjooOK158uiWHFWJB7RJ6
3UmLx/psYjlyX/vB3osjwlgKXhCFYmjLdopqQZ0OZ63qVOcCdaF7tfH+6NYMIC0T51mLEGXJCdMl
TgeKV500QXoD7Jo4iGISDfz/GUaK9J2pIdGceZcQjx3DJV4pqqTO+KbJTv1RN5o86MAAiqVoZZWR
7//9fUKc4T8X6DaEERuUJ6lVHk5Fkb8AcAotTcYsTNVH8p8kY1bMtXhJjfbaJO52V0wvcsRA19A2
P0pT22dpahM96+m13v9Hz7+PEz2r6Zq/P+H3uCCSynVXpuPMbV3SKe4k8Gg6B7lqwUza5nASNeIw
AJZaSyGK4l8aKkwJt7dAsW3jNumU6c6PDJgMU5qOBzw7GaW7ESVx0KvAWDNRoNFq+OjHt7XdzFvH
HtZ+iscJuCU4gI1ztoYAPSItvAvS0DmLKnEmBaRrGm/EAOl3A9GtcpUm3nAKnWqpJ6N6wZ8J4EhS
5Fg8SgWwk9S495VQ3rN+QKQ9Ud9QaY4fAsV+H2vVfyyVtlsNqavsFDcyTsj/+iCGvQpTpg7roR7h
A602rhYeV/dRnuJ7aWbPZtqFBwMv3pko9uAVmbUMDK/6NH8eMGqZS8rOzNDClOI0WRCTUsHfZyaP
eYfiplcuR6UCMlpJ0palRL1sE0iw62Ecvxtq1s2GqK2XRKbtxyZXrxrJ1h9JSwqlz6CEAA0yN0gx
83L9ew+im9mixvMFK5BcWY15TVJDTZIje+B8meRy8sS77CdEEfddVV+buqkuMcxifYMvH350em4Q
vYmNSxdnyi4kUrKEdGG8yLm08nsj+aFIKJuLHnx7eTeRzpaWSfoKK7Nq7icRS/AJ8ktIvUFNjr2y
mgNyAXMaSHa3v0HkXL/BMX3oD73sFej3kEWppQo+aBUaKHd06i9P0U+EmaO3El7wrAUK+2znuDix
KI0ehjZQFphGyJc4cOpVCnT8iDbtsOlroCxD0Pp7tzeyTWZn9pFwY7wKSyQB+B9DlEEjoTx4iYkf
tBmNR63A8DlTM5ydZWl4iXreAXnvEDN3y2MP/2Am6nW3Ghea39Ntmrj6ApvS393kCGHWeprBpAHD
jaw2PrpFaL7iHf6LV3v0rPMTIqJQvnrIHSxjjFRQZirKU6xE7tyDoPemoDziyeaPQJaz+VhHJGER
1ttVdRnwZdXiOcqSU2JG5o8kjt9TqSsfrKLI/6+lr/GFWcBU5SiariqE02RDh+7GVPZHLKHuI8VC
W254BK3jXEv9ydYaJl7kMnZG68AYiKPiNQnCfGZKWFC1XYGVuKogrUF9NEbLduiQMEUVTcv7aCs2
IqIY4DzxR1G0mlm9L4L8zhnt+OAqAfpeqNde4xI1055ox6uWjHeBwOU69jY3rOJXZSIoPcT2swTF
c550SrIl+fOrrit5j1oTyZsmH76hRHmtUAy6L6d6HzD+wtO14Vt7KEI3OyNI97Hzz6JRXnVj5s3F
fl/EBUhw9cdAxZ3NjC29XhuZnM4KQwvXFuJfI1DIjFwl7o8fwXSrUxagpdsDaloeCyS57w6i7HpZ
d/B6A983tw+/NoguJjZ1rLanjqjU9cvE7h9r3UT2E3ShwB7Cco8PU5UEaeDOz60YiQm7Q6xLlY+2
VaMlKU+boclQA42M/mcdwFxVPeOXZRfX0LWlFwQFcMkKS+UyQlZn/leIxf0eHrhgxsRwfrnbcIS1
9F9l0F5HbfDOje4iZhz06bmCVjDLPDN9KcugxuTWTNZSWeE9Ypmvjat3l6AYg3sH2qyoHpzU3iCe
gMTPNCgd2P3paukedF+un4Nso2tu8uJkubknS1xiU06xl4Z7+DfncBIESkv3ZIUGpn9dHe87Bc1S
Ue+l3hlQXfGg1TjFOqMyk+N8pdc1S3BW8gfA438ePutkq+6WeoZJqejy2SCKIEW7JZwla5F21bDo
1SS+c4oUtVQSvbwog3YdYFhw8Ioh20YsC3cJyIW9xgO60cKmQSMkQdnba+FShGOyHJKwv8axg1Sd
nVaPUZ25+GgozYvsY36dhIP2XXWnHHCevZc5Jm2RixPFaKxtAyzqTBswOIk8bPIwA9tbrlX/aLzg
XkONLPzVAqbYioxZX5EXcJvoTp7yZ5kd7FzmtzvRRkbn1qZNpPjfbSIn9/dxTlT66DViP+NNWkKO
joKgmzn+RiAw4cZqk6oo5KyJI12jFrnSuzgH6sod2dwjJYk7q+f9gqm49d0seCUWojBR9NEpdmJt
JyNts0pC1bq3S7LYAdIs76E55+m3fpZKIc9GNZXQfB2zdc1iAPVI5JK8gvVmocbDa1Z4CDbGuBzL
kba2iOTNCHx6v4Ccouys/ZLy+hW7TOXZaqIcwbhmPKMPiZGepuZbzW30VSTFCNuF8eQPXil7rVSC
o1wX8RLQV/SsdfETOgDNOyiXVRPp/vchQrcjNwf/AjGCmaZI/Y1Xttqd5Uc+22LVeLO6byyZoRvE
qdYdA0FTMPu8Q/HVmHcTX0E0gAj6ONOVoUffAOFfeTDMS9vVr2Xu9C+tPQwrK0UGVp+AWLWCoWQj
OQ9D3BUHeE3BXK714KXJQuBq3B4bUXTG8thUXnfFjKe+6/C9UKdeSIXGG6zYEKWZigTviHxK/o/U
6JoT+QR+ihwy0idIagyQVkVThlj+b7DV0KAQjOTUWVRZqRVsythfkyvQ9nHUQ7jwLGet5xUzg4xo
ZqU0k6sjJsly2Xbfai+/C7k7vFkuLaMowqU8DTFI0lrvrR6RzpW8AEuv8XRbGEjRDybqJ7fWtee8
VsZNk6T+UhQdp23mksSTdmvlz+pSzzz9+zrd/Nu7z9Q0AsQqCH7Fkf/G8Fa6EYq0WUgPnYOvTepq
2nwoxvYsd0m0q5DyXEGXzB7cjGWJribWzxxcIFZkWBz97jvAa9wO0YllAd2DPH3IC5SU80wzP7sn
MopU4tIxBNfdre90aYwX0KpxseO6EbXTcTL3juN9TcT3vawVPHqy6FtdYbcR1GF60aNS3WTsOzZe
poQXD9Yo5taZ9w1h973HolwMajsrIgoKTmMEN6FOM0FuJMHDpG2tTtl5H8GrhwiLDcFMEG2/S0M0
fm2bxoFysf4PWRkgc183SjBONDQMZFPjHwj0/1x9EL5xdeCE1oNGancRNUOUP8eGOwNiFq0BilV7
W+7gZorTsiEdWU+HWwtSz85cVHZxRSZyHOy5lxggSc3xKHAuAg4jzr5gYr4Uu84YUI+oTX0DRQpt
oGbyBiOfdm9h67RC27vZK1JhHeoIL+sKaY1HpEo8DN/5wZP8gBiD8VMMSqSAQVbYrGSNPb8YVEUe
j6Vva49WnLPUj8+qmvs/m65b2khMYrLkZXNzAAwDu++7hUnni6PU1Rwui3GVB9zmsigwj3WoSxv4
h/IWjVH/aAAXWOljJ+0cX3/yXaJkMSCbAyE6Zw8+NFxJydg9pHDieFd2w7sLvLnWuUHA44H3aMPH
LnKMZeCUH4MIhKP0PQ1i21r8HjQIpECJVFeJgudtUDh90rRtun2Sq0rdg+yapEgAAK1bfbJtBtgZ
PI21913BLPzQafipjHnosNglyojVaL6s+t7b6FMMstDkbGYUg3OLQSIvNZuASY95bGD6An5TkhTz
JW9/VRPOvW7qflUST9nYRmhN1YUWZhdPj16QOneRR4OrW1XqMzKG7klUiYMoOkm8IvAeHr7U65Wq
zpukKzGcvkaNNqBOigAiGRDIxNPZ50HURV6bb6L0wAxlt+zb5Ps0mgDHsWsclImCauH3PVMxyzuo
rak+itahkTFtd+69sq+2ahJp+FM7K5J05r3cW/5d6Xf38UQCy/TK2ShJZKKMqmpLqUEPKMvLdNMR
f1+Ip1axh3TjDHZzK4rWxMy3rjKsjbz+ZUxbsx6g/oowjkkVRSlUjgX4z6ub/dQGSzpUKGwfxQLX
V1aBJRfH25pXtc0aSxjUwxcEp1nORKi7dXKIelrlg65mqcYu01sgV+Af8tBP7o0x/LN+ZNfXp0Zy
P/U3msR51dVDPIDwT2o4tlHjL3XxjYIk37L0txed1so4uBj8ByT+OEvq2j7WkZ89SrW3FPvMIW3y
bUJ8eN5FanM/9H6+zm0tXIlEoRsl2iyJdOcQ8ZM9p+Ell5XhCfTZww0EA9ZLW4yaJK9YG1u7xG2k
o93WbC/Dungx6ujiTbHONsx3ZpIar13UhwDFneBcuIG7Rda7Wgeeo1/jNFZnNliVn1iG6lH1K4Xr
8JpmV4LBGSTCv04k6WvNn00p6AWsCf/okxa19SpD7hMpB7AvU47IItw63U5pRcpIDRRvJVox8wZ6
ObxhtYt8cfLD5b9zDpWgPsWYsBwaIwvQXqus1wYfhyqulR/J5Jnq4GB4F7NIAgho2qs46JzHpG4f
RI8yCdiwBvFjncfFurHTYKvETXFtpuCb6GEhPJHjknvMmdMW9aQ3Uk6HToZMI/uJskCYf2Bfb4ZU
WqY2j1HVf0z64KSpcXERL5+MEgPyi7iNp7bPUq15f5R+j3NdbsR/f/s7svX39/8EtyHzo5Co+7sW
kmZIleTJ/fAwOrtSUrpmGyRgkhxHbxdtFpp7QYwQZ17jsgHS4TgtwsqVwJK17qpJkf2BnAIPn9jE
vtB7m+y5/BBZEQaBTFXrQa/DlemmRIUnaLEAGYeTxk2NkHNaQFgLEDXam8ysT5buPKV2pJ5FSfZ6
3BzChyggaqOYqbtj3sYAMrWMVxjXPy2Acne5U0mnaGz7WQLD7DQ4UkEMor/z67aC/Nf8NFCqfS2J
rIFdaIfnUGuCeYAzQDR43SkLYaHjLpydSsdy8fPtqi0WjrOEPeRyaIr2vlfl8RAHzTdlVNv7oUjV
eYhFz8p0yCrkvOt+Oib+B/x2m0gJpU3h1m9DiQ4cWsr4qGMUtugUp/yu8LSnam4964PurqEDp2uz
yJs738yPMVDe1zjRFiKvJGP8M8dc1r9YYXGHw3K47fvA3LspXBRx4PUJQjErkFubeEITr6r91am8
b8nQBIXz4mcuQpuaXO5ta6jPpMR4lWJ9h5MCLrglnqbnktlp3rmFvbI7EAUzWNuoNjWRdbVd+awB
g/uuAJiZ4RYyGaPkORueYZXJ9rNvpO2bbeN1U2DBvAzHBiuUUlbmzADds2Ni6FnqfvvDgw5fegVe
OY320Ka688topTs2xZua7PxisGAsDBEOkrVSz7rEt9eRXjv7rK/6jWlLO3fM0qUywGKPq3Ymg65+
HtMGexhwcavMbdiBp/VZzcHvVYAO35qou9gkW99JORGzsZy55/r2CjZIjatTBZQbth8d/qIFpsPY
QluID73nh3fiUBSyspciIHxTVSRJ5TxIbGOZG5mCAfYA/6DLX3o7vyD2nj8AvH1QSic+I6IkP2aS
8pR5inVSw7w6DkZ5gQgApD8JQ7Zw76HcpAc58K4OvO6tZ01e92WQ6QeJALSzHH0zee1MosZ5I5cr
UZQG82znbA9Nte1OjYlXuiel6asu4clZyo2/V53mCEzTBv+Mipig0fgOZwWaTVHue+tk6D7qRWNE
EJNwzdRFlFEb+yZZWbpo3eGRzEh6LuLwkdVJdRr6kCdp7JRd11Xtk2wzUwMNT9YESX7y3u3uErvV
jn1vbYxY94M5gloE9HQg6FOjjBz/Hd6q1i4fozdyjPToUEjYOgG6ZLdygCLubIA1OXP7tF3iFls8
sYxplkDvea1NRVMznbns4LOdos+8Cpx8mHd1JSH/Ymrp/nZq6Q3bJFZc9rybaiOPF5SNqZXfnfLO
d3BbxYNmCI2zndRrdp9L3dF+Zp3CCi+s3zrdaC9jneRzNbPLVRm8jiVA35CdztCE1a9Ov+9sq3us
It854O8JdxgT4EUfNZBIQqZ0JPzcjdxhbpjzOF8Sqckv6XRm6colYdLfiyrR2GZVsu46zZuLIuCm
5CQp5VtESjirLOOhjOQWaX8M1EXRCryRyFv0PZRS8wFt4e6aNNk8nkp5BmMz8Npm2cu9dBinA2iy
j7M40tp165vfP6s+u332dWAUk9rg03+PtMxqD4r3V+Hm9q7HF3RrN64DJbRPNoGueMcuCKq1X2rR
iVTisNJyrTiPNs5XToK0R9d5F4c38yZLsmSPHnG983n8sQrI7IOGUupKHeTx3Bd1tnQBf1ybMUJ6
Wu/khzy+K0sD1IE9JnfoWoebVi/Lbeg59XkImoC4V1y+qm56lAue9CgGW6Ck1bewbLAksrTkopF2
3QCkkjdt3kTzIlOh2xFF3SomV+sMaXpldMXctjQFm0Vjqcql+W7nyb3CGmJeERW8dJq0RFwk/6VD
KvOZC1+9lm/Y+VF2MdKg2ZRDfbJ5lNaRauM2aICVkS2b2ILpq8+yUb2pZhL+Ss0jKE0EFniYLya5
51cLCxXsf5TqitwLXi5xnR3svtw7ITlB15MqPGQBqGLYEb0VWT/3szJ+l/EXmjlYMj+atp6uoBdm
+3HUjKMKjmThO53yonfDkRiITaLSUZiyV5VsFt8DHx/azpaLHWFK65pW3TvcCiZKsvbsiCvzLqma
cK8FHkp+STucEmfavhjGW6jkHrSMGo81v27WpscSCcmiu8lf9ocDTA43vWS4DonegTAvca1O2+aZ
8AQJEnoE08LZLrLkTu2qDBxAtZEtL8ZpzzG3yhhmB/4vo/Ug1+bZ0QtnEXSTXFUfOptBDYZDmgPH
7wPHfTB0vbpYZb+LYKZ2Gu6nBeler6/jY4AA35oMcr0U4C6P3xI/9KDYCuhXg7A5SBG7RtQK6FfV
YISEpumDLLfpVcYEUMtrY2+ULQZ5etttm0bxlqOtpK8QMd7JuvSXwoHakWn+z2Cac43IwdJJyueB
Shx2cGRz2wYtBkltlF49tXOIVzbVDxMvdVSKlXeJlEUhB9ZjIWPWoyjRqz2U+SJLNeeSTAcI9ric
hdyorimp0oxAkLIYSytf+m7pXERHxzH1tR3iEPFZh7Ib/BaDiWW6iugWG715sW/Xvl0sNpW1B6qh
7cbnQcLy187y9Ch5BADhDLJ+brX44ITONyvSnGOgsb/2q/tR04K5OqoI1jqw3Et3Zzm2cswhqMxH
9LWBniCK78R4QaVtPJzz6YCd2ZCkKzbHwSZnp4AncqM+I3f6XSv7/hf5uRGkMgsVdtulFCd47TjZ
siP2zXQZe+NOipmodcm465lHNvIgYUtSmMqjGXrWxo2kFJHGlOdViV8AwsSL0cahVpPz4TC6oEcS
zbBWoan16AFF2crGPPiQFU3ToqTU3BuZlWxE3edBqey/ulS2SlzNAv7FagRFwqp6tquumqWWHjy1
iLov2sTQLpHjs0UFCwGeex1qIxQBCAngexCC7NSim41BfexKjS0gEar7hDzTDFJ2vxV1SoJ9ajvW
kIol+xJqgfVOLgoXhHntevbV01glB6r8XZakYQfydNzpEkyTGR6ZeE9NoYlC6lgIRi9SFcSvnYy7
G4bG/QRctgmA+ztQ6S0yZ5o5j3q7XJpg6A0/ICHpJcFBzvt0G4wpz0MuS4vCGlVSe457Hazu6mFy
Djfa8xEHkgiwRM3aVcrsjngalGQJLytJqaGNm6yaoNSWj2Y2hMeeuAahkLp8jPLMPjmR/sD9Yz6M
A2we6OB/McStSS3mkwpWsItbFC0JYEEQFw1hUbmnOv8hCqbvy8vM6qKFZZXjJUIaa6YpdQ8zQRsv
tzrUPtZqbIO9mLqIBnYLaKRIaMBQk3dhNJeNlAXwJKDWO1ZxaJr44yzW8miJbKSBzFdXYbI59bmd
MhNxX8Vyu0IyH91EA8lJSYbanSiOexQHbgNn28C00tAWORqlyQsgCe/qQop4/JkWWcFad8qIp5PL
L7M1cBe6E3W1ne3UqBo3WWirCEzB7Gpikyx8jxqcnKKpUgw4ibvaRR4GY665vnfn863XgzXEG4mt
ZaF6I2y0YQohnEGwLlpD1nlNg9x0chUuTqi/tpD6jn77c9AyEq3NkK8cm8BtHkTWrnIr1mLTmRIh
n3OrFGVxqK0TWd5h1TZBvSRsSooihwnZSfGrG/nRN8wEJkUUqX5ivlfmdeh692BRgqUelu7ZlLkp
gug7mysS8E0JeL8xeLVMRXHoHBVUreEQHYDXRpPaW+Yu7RZSF6sXrboGegWxUTaRXnH5gZFEQDlZ
dsp465pqNxlDSsE8H4kH6JERL4JR0u7EofChBLLaalaKJ3/UlXWDqVmvFts+LvVbv05RTiT0zEOU
Gc4qx+R80ViKvsO2B99nNKwfFN+srl3VzWREcB90q106kSzdTQt1t6mUZw3E6oEAAc6ZU9HIk2Qe
Dl24StQ8xLuyxQEjR/4fq804Jheb/bDdMMM5oOt2PGuYOdd6f4dZWjYfnHhcG45r76NSevLDLLp2
MCT1pqwevGEoHzLQSLlWK6fck8oHR+uMeYtGNTMsRVxY3LXSEppxa/dkZICqoG65pzQ0fyrjGD57
CVbugeyTEXK86NmELbPUuyrYiFYYEWh3+noOeoVWbCZQuY2ke6zV5CvvD2AsVPdWC2/Rz8yZyUZz
b0kjgMHW0DaGVsULVERMGFNRhWAT6DF44OZjQigB/wpbXhDXp3WQlXWe8XqXIssgxOKj3wlMdCnG
qk7rrXMlb5a3sQ2gM972xPmmzqzwqlU2gowXrVFL7E/HEPZWBKbFC2vo5ZXonHYx+c1eR85w+lzZ
i9Jl2RAYu43te3dhkdBei85aW6uLEietW2tsYk5FTrfY3MYGHYm3lpSQ+BOi0ccZt66jNWY8G8Ny
2nOL9P0qCcb8YEd70CfBg1TNW0XuHiTFah+Ssn+CReUcMz3tN0ULeVPS+u7c1EjQBa0Dd0gKzFtd
rXwvRvTUblUtYgUnnWQzJn7o3IbsmAGa+zu7s7uzuEZaBjGaJ2mwtnHNS6y0Y4kXWAvg0/Ee/2vl
CuvtR0pw6nue++oMlIdxTlwj3AS9vavrMbk0RvTYyJH3DB9Z3eFrgeK103vPZYTBILF2HCCnVsAD
Fa7DsbMTrZle3idV1l48fJCfmu9VkXgb1c/kRd4ZJYohZrmo4K2uq5AkJ54WyCA5Oe4gyxBLsY/T
eDrVlaRQ5390+ONUTxTcsgbCB55xdSFhPpn8eSRkgfH2jvekcbfduXG2EyXJ6PRz6A1XUQrHFAnU
tPshSiV/NPRtzMSDvvCfxhLtILsnRyeuGtajtnJBpixCU9LOgyt/HHRpa0mdd/6sZsGf72LXexSd
PutjvVGW/kCm+EtD5oXYpruwBT47iy7EI9jroGOGL9vHx7ktG0ajVJRH+PCroKuHV3s03cVYA2oe
lFQ+yirhLrDTCxutF/jvpT8PJhcUccBX6eMs1gybxzvlHW7hfyJald9nGBg6y76FUPKlQXQWrV0j
eX+0QvbBfsXsKqISxF5vV62wIYurEeBeA6mYAMswpjvkwj4OIUuFXTwdxNlnw2e/z4Yv/f4fXT4v
P5o1yDZx/c9xovjZ5/OT/h9dvlzqc+w/fst//LTPb/DZ5cvlK28C5n1p/vJJn5f5/DJfLvPZ5b/7
Pf7xMv/+SWKY+JZKO0xOwcH1808Q9Z/Ff/yIf+zy2fDlh/jvL/X5Z3y51OcP9l992pdv8F+N/fff
5R8v9e/fFHmHktWhls0RCGFpF0yPoTj8S/mPJlJRjEpj+2PUrdzoUXa7yq18G/DHsP/1E0SluNSf
o/75G31+6mcfmbzzuPxs+R/armw5bhzZfhEjuC+vJKtKtalUkmzZemF46ea+AlzAr78HSbUoV3tm
euLe+8IgMhNgWa4FyDx5zseV/rfPx2EGR+/RzLA7X5+4rLo8Z33uR+v/9rnLEz/+S+jpHD0QVjsO
2/Wp66u6sa3D2xf6L6eQ48NLX5cgTyH/y29s5PgHtn8Q8t8vBUx9Hwoo/PhmJth9PyXOpgMiPqBh
MkjKALNiQO7AC4yWFaitG4WKy2p9VzCI+rHOw45SuilwEjEwcQCvnNCk3h30GppNIbnjYWOahXcG
5hcddGQaZq84th52gY3e6DtdGE5ooqgUoO8vQJkB0Esp17aIuZGuGym3oWcPlJ50a01zrgSrnpvu
vE1cTasUXBQZGViOWfEtSpmyN0H5HFRlme9Qk0I+Si3rR6Ay78y24vcgW6oeFWRfTpbHH8hHUS0+
uVvP7qYQbeHVI4XpOaTEEiRbDhSiRyq2SBW2pliVAoqmBobLzDR/XegfPl13hwfH0iMkUX/zZE+A
eUmPvseVgQxc5Y7nGUgs4dvg/jjTGGKTSTAV3pt7dZjvIbapIKSeEFKPb9NoLl0ozntfxWrzZFub
aN7VpMiu0WWoAtAtXZAlBEnpOv4QlLuQOVa52H2YA+TpX+EfrCBXLCDwbqgjaPrA4Q+VN/t+0FLn
nu4KaFcMQ9Wfb+zYEKUh9qd4D91MmHhyGvIYbA1/rUERdGlwvAULlD3sVhvdJYUz3KEN8o8bOy3S
MPfYNbN9ICeZnGLclqoY9y3w9sBMok4IIScLfyIngNC3t9jJSXa6Wy+A19lHGs5EgEe3LoopUKR/
m0vTmJlGYWp0HJpn5bQFBGAI0myGFDr49diD32pIkkDUSMG7FhBqpO3saZt5NX8YY5U/dFrjHJzB
fSbTagf91rNVchdnDYTSpQQceWubEO4VcibZlmfQSquRnuM6sVieQw5IMH8p647tqE2X7sADdX3r
171p3QUJn9f4i2+5p55d6t4FLSzQDjz0wMuZoIZ7ULlhFOA1b0t2UFrFxn2kqN0v91wzOjWg8Ih3
w3Tkmm77MRvKkElhYlW2ROdK77nIbuB2vRgNdK0tZPNvQ247r8kfZy7asT+EGlIrWk6nRmzQF/gp
eP4hnIactWmgUZoVrn1MJCgCCpHqa1mDHUgqaawRia1pIA0ey0Df34B+8hLg8y0ZHakWiv5XCwmQ
sH7HBoHT6FjZMSpHMgOIT8pjiioqiCv/IsgDIXsJXTk+LKR5DfFJyziOatgSB6jFuAHrCQN1XMOu
kqFgm/IuCyEWD3UeIAUrwEHKLBwjr7s2o+iuZNOkrUdTNySHkKPd0pjcN+tManZhUEzeDzYbT4Nq
DSdvRIXYp3EGFvqjq9/XfT1V4eJA8gl4gMnpvycQt0HhXh/Avxw34bpCX2Vva93YErlepN/fmG01
VXaKPl37dzHQD78rbyqiXTQHyCFoH35hlp8dlACPSwyNP8xcfmTGKFWDGKCnAB1+4MdVUDEti/Rl
RF/YrpJic3Qp3u8EicqtY3IPY77MuLHTECfoYQfk/xc29u7sI/GJrikPTcylmSrn9VJF7G1oxtzv
ARM5kZPsy9wB3ThBPHfzZp2GrHoUDk2rBQvbrYmGQ7RBjSADNI00BQhYazeKw74aAoreB14546nK
KhxMU9bus7lo97lRuOrjaCF3oE5uFVBMJwNzalUQHpDRPapuyEPek8lN9DrAZnQEPQjT1DLwdBt8
xZMz3+FnTrugmVW/0F0JHVB9Tvvzatch3XYqdQvcRQj1VIBqfW1qrJ2Dl40WPxjXC9J6+JcA9R2m
CkisF3dqeqCqfH8aRTP5yKlWUJLB09YXkHQVOw3MXJ72wV4VLdAx0MUbZ30/F2m7Q55affL6EkSV
SmT/1CHnkfTl+N3l1Rh0aOp/iN5jU8OZb2JH5wtEz4eiBZ9yrKEE0DOQoxUeQzqpiu8M8DWNi7u1
U2QkgXR4s9VorKqnFgo7csYymdYZE5nUaxPXZ9LTgcdMC2lFe0ruKOR2ilwbrbUpWN8xg7y11YaF
7jiTfQFmvdq4DETD+K+zf9oJ+kS0vP2W2Bl4PSxWXNouh/YvxAy3FvpcnimW6Fp+jVWH2UKZBtAH
Re8U39Hwk0Q9AwyqB2iGyTGUMGLVAK8aeanbgLyOC6ADeWlu3aMOqXqG6XVBhHUCE3Vyv5MqB8jX
IwPfAj+1DsnbSiUq8pY1VGU6E4AmpoHl1+t9MyrYBUQl6OCRd6tjtSXSCwSHtrMzdCtQHF1GsDEv
DvRu/JxR4ZvHEUXUdQI94mYleoQA2wkYobEwBa/PLuSLAvqKnVvAmgzHbDa2ABwvtafsK/qgIAej
fo3xB0CxMAXV8NhrX1tLA8iqEU+iHtGfp+QFKuGx9tWpVAfFTzU6x8WsQgARb1g5nVateNXtJ+R7
/9mq0aSDG0NRoO+DzePeGl1rp0UDOrOBz/LBHzacUj2NX5Jm3sctsv3czebnuq2DSRKjoX+uvtd7
yEbFMgpNi9g729CYIa+X6y3+KViSvLQkuvLGE3lTU/2wZCUqFIqxhsvrnygpFKgweDUQ9E7/qIJw
fN+7ib2F2JX9WZnTe/odXiMKAD/3TepY24RZIF02wU41+t1stTvaJ89ZahxNpwpu9spoqsQOfFZV
42hlb943G3lS1n3wiAk/P/6yVUfB586o2VMu5RuNogCLjskOXB2V8f59iKJofKbLXDl7NEc3Z1uB
nh0Wqu+Y5qaPdPEA8GhyYPFoBG4L/dya/GgMJgRgSlFOu7IfB3zJYsKMz/+jUxY8kPpbuxpUdBCJ
4eqh4b1zphChR+O97c67dYJuz/kdvkHRVU8T0MpsBRz06UvM8tw5vzR1nSyLGKB3vCQChU96FQ5g
+JBtjyyfYukC1HQRAts0bk25/Ky4TTBBFeFJKUI1g0xK3bPxScSdHqQjhG/JNgFxewIq6qcn+V7J
1NYmqIJK9exI0wh0+jbvbOwi5bDBoe/RsL6Qj8LNDH2kXomWHa5G5kGU0Vdwh4xHL47Ho4gmoNDp
li74elcU6Fq8B9xGte8eiqFhVPO49WkMqrN0o1vzsKy5xpR1JqJgnU3rWp14ex3LEjRuSudZHbt4
dxNiMxW/qLH3KbE6KKn0nnlwByUFdnBWcUuXdUx+iiS3A6qst0ga22vk4qJQFCREoMXgGaEgWoPu
1kdCm0Axgt8+jSJxRk3AOghkoqqz6eKAYDDMJi3f0HDwEtgGY7oM7uz4IzgotjeOaCx+Jqi37G/t
9XRImlI7dlVX2JBTwSKT+6SLZryP9ZgDnFQ6Ww8nyytI7Ts/6uZxT0O65L37qJpDdqJRm2Xatbem
sIKA0KWWI8+M4ysaM9cpLVg4zn1v3UWCzWng9RwsA175TUP7dxqA42XGR0QH2R9Nlw+ezGTcsrQE
TqntAsB7xmvnqMkTGgGAq4ye6GJkNgeCyIoOhbS5DEDVeVYg7iKHqNb3lyrWD63pvU3QB0AYLAgN
kgmtaOXGmQfQxsp4YG+r01A7f67xaA0EvMuGup0MaIdWBPGQiDsazrzpAUaz04CGilsYj1XzucyL
t6eBFalF+tJ29kbBc6BuagNJG1fqloFLNMO/LItDUKxDsUza0toCiHgdm3sDjXLg6kdAJAMoioZ0
MVI7A46mjsMbxzqEdou5TSwbGMHPhuZCJ0cYMaRSXBSbJvDYWwA+hnxk8xZVeFDXu2lyVVPXz0RT
/s1Lc01I8lBsYbjxE81Hc//tfIpIQE67RKxPeH8+Odc1AAoGly9A6B6o/rdWAg6vvIOEnm+jeefs
KnyDzowYRALW+KPjWXzIJMbap+jeTp1AJMb0QBcO1tRzEzHQ2nPxUNlo8iizqNzRawLFNCQZrO60
jFyU0ZhiTX5Of453L7268jfeAimxD3N7OXeUf7pKza071KpjdDgVaL3Jm+4AuCC4pQCAfZySoEhl
wV9aajXzDvZU/UmuJaiL+k3RuulmnROPdeGLIX5bhxwgM/5/XGd99vSfX08/zGpgWGAoawvLONVM
3w2Zbu15ZGC/VQyDcRItlsHWqzBOhW1khwktwJCFNE5kGsm7xFB4i6acjcY99JLIKRRJa9NQmaAe
EbYxCJ943ooNGcm9PJHCJzQhbdB81fmpm+Zv39KNAM7Hb0xD3EETYwP1u9QMkNQwD2lbWoBu4zuf
x/jJg8QExh59v5MfuRzhbpqW87u3fU00pXtk+ZR7fEDii9sX7naquQGu479sqnRA/w6dOZ2+2Csw
70AsWYZAwfzLoFvNnuaTiSZoePuEeKeAFkXOJ8c4lO7J1oWyzcoJ/RxjcwJWoj3NmtWcfjckB4UI
sFrb3YzW2v8cSysVafzNscGI1tlPjWIoAd2ZAK0sd5W0NYUC8b9377+Pgx6sAlQwkplusbnhxqKh
DhivUqUAzMp9HJno0iVD/EGGuwC0oIgM0LaV8VlzYjSfob5smiUwzpNpAMCcPRnSHJV9fhA4Swc0
tFq03oMjSQGAea5fdA1JeGSBQDgqg7GjX9aYsad5yJzkKUaz0gsuOT62JvYxULiwS+i97erGeWSR
DTXJdYjmkP0Qg9BkpzBv8cYgK7tmtmmdQBE+PcygSbGE0R9BgiYeIhMXlipgwW5TPXSGBl9eU2bn
p9l9m0Cz6OIaxTKVRjR/svJs4wBKEzZuWyDX2YtdraXGtUGj1aZvkCczLQuSetIWKSYPmtpmSwg5
BBbwwcxWHRpd/NHHlnZAati4gtT0oGaJetZ67qZB/SLQK3bl0iV6rpw1e7rjhuOlENIuxSFX9D+X
SBPNWkCnm3VAz1xfTBGD6zsDLKYBhv1I9oJ7PGgh8bFbllpfDLnpBWZOsbyQdbn6RfNyZ19legzC
BBzsDHmedFNluAPUH31bCo70/mrUxAzcLZ0XKRyYb0SCtH6JWZdYHattXQZqP5k/43MKrfvpM1Jo
L2ioVJ55Laxd3ZvNHS+74hlMft91AB9//BowpRC86GKkZYgKSKjokzFA5EVkgGpiG6Hdlh+HphxS
MHkpeB2S92ZubQOezoGxDsbeMs5lDjzQFLlfgG/VokOsgS4dTTxg+eoaRSBNk5ln5HaNM0WziYd5
Z4zHmv9Z1JZ5SEDxdEQnKf6rWgU6legMrTuQiMEKHfPpiJQQeYUMoTu6dAxNUovndmyn3DjYww9I
mtnoi5ZxtByNkUTq0QrdHjIRg649zocSbdC4GLOWKHdTi4T9jN+RYLDayv2zKMzyCDRwg9RnWpZH
BkRUkDuRFtAk5hbeJu37FHurylHMM7Sa0bU+CnQASoV0OQRrlLh4SdRDhNx781rq0F1nSAOc0YD3
glNn/aUvs9nX6jR66XvAkbShFi9Rm1q+x1n1EjmQHazr2IOKAlN8xULPbm+gowllA++gQZ126dM2
syxahhpRPYCG5sNw9VJf3T+dWxRxGjgjjuRcdn8aPeAxRpdq2Ct4ztmWbCconwHFLlAzPI5xuyHb
BMjlHC5uOaUcam3TyRVMNHRtPE3vNm6nNHegT3E3Odp2v+p59pmhxeCqDq1+Gcu28MlelYMZlipg
5J4E9aL9GVsz7Us0txz6lIDUAa6Vf0V3G/NZ7EX3wALOj43Cr2SP9bLdFpFpITGGh6SMb3sTcCIO
ns2X9NVIsunnOMeQK8DX2nVo+HwH9ZP2TjXL+BHHQWDo7cr+mb7qHPwnFAl6M3G1M9DCvO2swTeJ
zidoOoagsCjQA1Uga0Ty82REq0GxEcIpzkDjOZeqVZRAiS38mr3fxRVSpWRL3+9W73KXTfW5r0CO
lcb2NcHudY/3onFPFzSxm/dWFkG1EcqB/o2DhiKLrk1TunuKXSPA845MmAXM6VDEjyD3q560rsg2
kQrYf83QOJYpTRNYg1P84FMWzKaYXmOoi23mLv8YwWSJ5N9GEE9UkaVBmSZQE40VNHxUoNrcgd2m
xKdIUZNLJA8cLPGc0FLBCbaIKCd0OHHkMYT8UYz+BiW1jh44Q/vQkw7yeoWLD03RnYXSdGgKkWea
D9Pk2qgBT0fWnbmU2tUHJHyN1mseBYCJ+9FV9O00N8pnZLCWCANNP34pQDxkZ2iJqlAf1iTfOlTA
v6H0rB3BrMsfwaMo7sF9fmdUeNmBWot6awl9DCmWLoZafAOFnXakUdunM3oqhzvwubMHHC6DYe5Q
lowg5kZCuZwhD1cbyI7MjItPjl6F1AINelQchyGnElKXs6s7mu/atnpGg2JQJNqgPKWREBuw7tc2
OmVAi0uXxFbVg2LJC7DmJb5FcAtsramjpaD/XuK7EZUC6aFw2dP+r26rGCKQHdph0ffaiumayu9r
kH1ZqOEUFo71aFyo/pgjXm1XSc8ZuFuo+7XQChTOHdlvVT8ppMqM6ViIxPRnsHCEFEiOdSm6i3O2
y96XugnL3YviaSVLd6Bc0bOQl1bIuV09WE2Bg6aZZ7tO50XI9BQnTbVA43yvQmfU7L6PTelt9UGd
IUXgQIFaylaTjXvDHEzKxK7k+Jc2Vc5Fhx9aU9cYmlJ0bAx6MWkhFR5XguilbPmh1JlAvWgbjeMn
qlou7oU7+u/3S3nTNCBJt3BO93Vvb4e6/+SmIcgvfUufivMohiHZ5ApaPZ3qb8NcdhlXIzJ0xcB3
NHoP5bIXmb7M3u20Io3IThHv8WQ3pUDSezw9kkK9V7sFAVMjWavpUjeRvWFDN/urje4kf+ZZrz3Q
2FKM5YKXEP36b/O4O6IpiCLHvIWU1pg7m7rNP8asK3IQr+1QjfoJ5QP70LbW/fL3oCFYr9AWjT/A
+i9ClW0JI5NbOfg+f5+6DMlzY0PG91sUd62v6aO6YRzfbMQu0DDjJwD1wyUGtBgYVs0nDgIWt+XJ
NMETSlE0yYkHsC9IKvO/T+IsP7+VSrRUg9K3WaHdrckFNKQgw+znjT2daRxDHmc7CJQSyabImI+B
6Lre4NvKWWaTGzlhDZVF5N+AvTZAPJT9YaLytlcqYTzQZeaDEzojizerrUN7HUqIauyXlWriWAyp
9lGKhNEF2WrwrXbIeVdTBAZHKRyW2LkBMepXCvhg7gdtCzrbMiDbugZycsA9McdZ1iCHXWneWY+x
1ZSP6t+fBxRQsZ1nc7x1YM/xA6XXYb8u3nr4GDRmjzefp9+BQQmUMJJWDaSG3dXQa/RZO+aFVRB4
hThkd5UBZKIAumTORxOFyokAK1vLxF/XWpf/dS1R8y9emmkHV098x7bYI10yrYbivRb1b7o2vAYp
kj575r5XC/44DKX3MJSJzFFBS2aMoa8aqYhexkhcoRZfaW/RDtpxHmocZW6j1+fRDFWuTzZhTt7D
hPVp1DfaS1omL1OeOtdpxHavzY1kT0Nq3fFm54guNHamHp4y8+Jrph1pQEEJmOnRy2g+p7Lvh+yI
jnb5ANRUZ6EZLOghnRdqDJ8cmkEx6EB+e9S6lHyUgyQuZLfxYjReJ9eoQ5+fXENF59VpxGNKT1a2
1KjaxmoCkAVw+g9JOdx3cyGOZKJLA1anHUSxdZA5IgyZR3DJZ4hTLYAHcsVpD+1kZg6UhCG7fUdH
iZx+4uiWLuBwjEKuaZpPxxSy0bGE7lbbOuPGRguYqPr5qlv3mwQNoIAMgS/sA2kYmkWdfacWUGKQ
dGJod30jDKtFt7EsHRSZA8QFtwr6J7edLJDOeVNu0WaQb1tZTV29ItZ/TBoQNCjppQH6lJzNDUye
huRtUHJcvCtMnuD0qNImy9wbx7KU9OYz3snQNkR2C11E0DT6PDdg6oo0MPq7g2Z9jnr9FYJM1YWc
Pdd9kOTpz23ZeY9CT3ZkTkoI8Rkj+nAnPbU/T7XK9pXa5CF5rZgpm9jLUEeTD4igfbw8YFlycm4e
gGLihwekLnO3oDIF6hVtLvxkJXmAIdIuNCwtAPqEpgdFPhxA4Ome+kikIbPS9HuLRo5ZB/8phODM
7ajXNkgt6vzTpHRXCgCA0gHZRWxc1pmQB0y+txoOwV5kfinm0tpC3AVvKwus9cVUgh9GYlYGCXZZ
L2SrILwCettqt9q9tBu3LYCSyHNBHOxmKg0VAlPKuejThV7U+8LiMUvxZrL6uGv8XupT0MWueySq
6LbLAMHi8rK6ySbmOAnnEYkgctwusazTdCgUIwsdGnpnn9bL2A/sMDSALr3bY6CRTsYEor3wr1u0
HA4z+xBT83Ta5dz7PsRTfQ+uZP3cKVsagBoaMs82tuOLvS13ZCcL3XE5Z8yZfsbeZjXHEJQEpx2K
rL8s+mG91f7LojEEsYaKpa4T6OickmcKOoBYkWvvpil/XY4oVDiRl5vzBxqFv0D0C3ha6QS+TN+m
2YRs8a+xjlytTdLX5QRE3uU8M7RjCECTe8yMskVKp+qeWIEGPlWZ0YxStg54hFvnWdjoTI/V6U9I
2LmfNHx/IoenRac567qjbgAICf0i4wl/89FPFK7+VPiFdL7kHKvV3+ZEmhKdWJxCmjuvxUYbRSDK
GqdiZLRfOb6f/QEkLpeODaDzUGOcvpJyfmUOuB/AFymCgoHL0RlFHaKikl0APZ72tiuUne6w+upq
XouTD/qwDA90y5I8TKTjwzQw/cvNJI13CthWzfrKO/AeuEJ39uboiRKqE9hAoj+oc7a5VRmf8266
L4Rb/MiNHJ2U2L09gl+zQ48pIhJFNT5343BP+bPfRbyv8S8j0MTmBhW6gEO3zz+Bl6J8IKBDv1FR
3fpsCdahASx5JkBFnaj2YQLH1gJzKBsDUE+oYWyNCexVPfh2d41RDUFdm1DblkiIrEqXRWk+D2lR
AbQkLUoYCjR2OsuivSb6TQbREkCLsU1RnfEhVtvqBG0DnEAgTrYMSaSeeGM1mJA7AcOK3O6QXZq6
TK1OtMT7OmSCoGfgZIqGPzPo+22AHtF4BZKP+DTben5hUkivT5LqR58AMcU971XMahQWOGgtERZX
Bz8BSMcD0m5rswwNVO/5VNABsEvdFBockJETlD9djRZ4sCFzqeDoQrNRtGl9HZwP8gc5tsN6mpFe
E2V5KRtwiZKued9mEwBVf3d0toKzhHTEyKgtM/LBw7tYOuKsMU+6AR7i84RUVVkzlT295XdGwym3
EwrUpHcXRoNQv/H8BUqh5Q9k+tQg9cR8rwHfdEIDOyjC3gKqId10hQI8n5K5O8H7raVy52iLyHJC
pEvybQUiRaCMoDFP7lTRnWOKfw/oh6BXWaD1bl/oaGKnfxlg1hsD6P+XfgLTx2oHN87GLPLk5Tfx
trTrqVcD2cjARVaD3qPIO3xKZU6Sxqobdz7KxhYE7ZC78Bpt8k275JCMbY0XhspLx5GERHLgPun6
xieWTfCsgNJKAd8hDU3b/PeTWs0EOK8SZySpatDfyosCnkrAC6Gfwee/bNKRQaYMijAjYE+qvRFg
N240tz1lTIhrIi/VZG1YU4PdXY7oAsC/mTJsOqXFK3v10qNWTCNQOoKPA8g+SCLHx9WUTV15HAf1
K5noYvdevXdVnS8zWdol+6qz/oBET38E9ydkjPopHyAOWvcBiNAt1JjGBvl2aSQPRdLdEk5jMy7/
qApVBV4mn044Mmmbdh5Gn7CW2ojuG+zL4aExxdAdXcCSBt6C/LSaQd+b9X7T928TOgaJ7XZWL7nu
QMpI4Z6D72RFx1+u76KNaGM3zHJDPLMhQR7V8q66CixXMjVgD7U15UjOeVRVNFRCaJ28Luif7iBa
HQXkdfFTc7aF8w2dxeLZAhf0E+QA6q7r+qDulEs7gluMImsL3dmtqNQ9raN3+OgwaxQb8uqsHw8a
+l3BholXBBxH9pDpzYGWpQggIUHYp7SPNEorEFHiyNmeaDXkrHqQ2LcCNFo29EZN6OFZ2oBj2Jzo
nyI0s6LgkYImCkqkdyPeyHsDNLpndGXjq7mLm+cW5Bi+OkKZrcYfLULCJ4ZcEAvVOJvu+rgC4ELm
VHGc1oI0TVqw4mFY6nVi+EAz5Gf8KIGvpTHRbKOYTpjxTAuKqPwlMHEgAhC15VatWqgAyxKcIktw
kSzNFcgBecPE78lETpuBwEb1zHFLEeSwexA50XyyrYtoVg+Mbtnfk11lyghJGmhmoV9fO3V9W901
SXSNZsUE9RdRWsWlDiIrDRypc5T9KPFbDnIV6UmYh1toweRbG9rBPhnB3Yxwul1CQV1ZbfoeZSnI
U4ee95LUXFzWFIBQTLQFRKlyR4kDcqTMnCCEzboQX7DGAzkKnaHmXWsvIMgoDk5dV/ji8/SdWfbe
fcOha1BaKQQVonkO1M7JXvjo1r4zl9G31m3vxxEJeX+aXxsc+PBXrTk6SIb2j9wsP1tjXr32Cv5r
0b8sPuE8UIZJVbBrP9RICJiWdnaTab4TsdMfWtUbocqr/+3J9WR+fLIln6wkzX0jauRZ6uIVRfuP
Tx76/HPWlGqQVeZwmdNqCxIzsHHPprIza6F8M0a8z70+10GG3bkbUPx7J/T8DwfU0bWdMWbqQw5C
s8BhbfPFYv2LBG1j/p+gNkKlc86/KZqivsSDk4c6PvQPcREpO/RvZ4c0z9h54tm8sby5fnaSCITR
ial9h5DG28vQ8DKUKI6/9waSgDcvQ8ze315Garr1Ly+jw8bmbGCfHPQTPs/tCPkKFCHKZ1DB1leD
42tFjkxPxQVYvsoR1T2ZsNtioceMfkdDmp7MwCrRkBvTMh193Q4L5FQ0BqDHHKTIzmym4WAk1lNU
a+UVRy0AE7j1BD0B62mIZRIGIkhHsnVxLFG/kusKJMdPQBiVVzt6mw5JMNQTUwvZBLNXTz033y5M
3uWAv9vKAHSpHNnpMCO3UhhInEoPyHmg2qOpexUslSHpOpgasgsogcwnsMFCU0/9QWaoi0IqRkaR
Tg1FVbMQp6ZVr9i3REHaNODDFKPZnQbJoEIXnQ8D9scgg05B/7hfHZBGQLT6Hi2mblPz6A5ynX1g
IH+2p+JdkYP7CgwTLshQgbMmLzivvT0V/kp9hhyvC3pZO4o2C3BgHpPEj6LR3dWp1hkh6b1r0ghN
BXdHwu4kFk935NXB4uZz6W05sDP9yKG6DpKwy5wYzzqx1MqRsNVnorAlnxytPhmpvkf+Og8Cw0tk
Y3QGGskAC4tGS2xyDg4l2gIuu0EyTmkDnRC5WaRSOV2WaJMb6PJFaX69eEIRG9Fg9zsm9l1mKgZA
Cql4BbArbAovfxFp16DVD3bips1TD0wWbbHYXSEZxtxIvEr7Gq/p5h/Yvo34DkPuZZKM7XThuY5u
kbFPkW6DbfXGMq50+AywA50Wq6JM7mMNP1ycj+i0EM70xfOiOJyMUj9QdcepH+ZZsJebqNHJZG3x
UOAEf1Xwn9YbNgoXbuqYoVslKHBKYdbRYNO1FfgvpbLGoOPMRuW1yVCca2GqxhNYdjYKfm+gmWL1
J6XAeY2UavRCw3ZOT9BEJHVsIPtSAZqesCN5eWEdBGgrHuM4MWkNMg+QFj0lJdagJQ3kwYBHyku/
TOocClZ98tSItgX9DoBKrZEmTzWI+0HW4gbzBPbZoDUGaBpGkbNtTfvNm+NYTVPJ9Lv5MoKcDhrs
NhY0adA70Dm8kf8UthCYO7XZnvBPYQtnuWol3Ym8s6yMkxfVcQQn4DdfvfRpomHi6B/n/i6YPmv4
VstP47FKnSmobE95VmLxtzsx6W+28f3uJk7JoOU+sW7asSo3jsnkgnRHvmmBg3gUzSSerIEbx6YX
BVQN8ebsQPdt4PTywU5v5uiv+DEDF+g81KOtbhrbQYIIJCbHmSX6UejcDiEJb/hkWx2/GyKXoLc+
zVvdRjXbIU+gkH3j0OT6BX5xQ+4akPhStORCl7IuntG/6gDx+JeJ7sDr5gXglC82NellkrHJGGhT
bBcUaL9GpwnA7oX9fTUbIk7XJ5RO/fYExwJ2S7LGeYEeJ8WGZqzBtlI+xWO5VxSwbKJ7KfPbcsq2
HCqf0JJz9T2f1fZelZVeJSm9o9oDYiArvfilZY8MOSfILLTQbZUR5CiZudfQQ7ZMQntxHzKImwlt
ju4hR8p9pfCar7xBOdLSy+RYRkPzAj2yxd4JqBRBkMjctHnXfm2wV9W0un40qghsRaUA0ljaBzkd
HVDxOr2F5OpTbPefIXJRh9Dey59GFekWuiPbKG1C2uju/yZOqZFeqFRwTU9TogWeMYNuX36jWbt5
EPyLqSfiKFRglsmaF6UWTCO+UZrEgH7Fpp9Bgu1BhEcBQd62Y5m2I6GL2THuLa1WH/Nyyh9Spv8k
M0W5qavuKtMUX2SU6jk7owQeplbMJ+w1q6Nm4UsA9XjriWx1koQTmhyvhmVYTxmEmkMHqOsdRdAE
UyDdKQVgn8gmJww22FuXPICrxylAfPkGrN3JC+DS3T4aOn2TyNSXA7vFrY/2GseiVxn/O/s4F1Cf
bSM/mZL+Pq9Gd5vrQ72pq6T8BBpD4w66lF6QRLz8NCYdmpad2PEVD8NsjpCUaECPScGaAT6foRzv
yZk32fyYg4QsxtZphM5WWMa1/qz3Y3odHT7eDbntqkjD2fzQ4Mey8EctjvamsdMsxoaf5FBq0F0d
S33ihyUcsn3Qm4EIFdBTLVhY5ma6N9O6f+GhPZnji6owDsGpqfBpGDe9ZJhUIAMrvVAlbSCugFYW
GpYTFMxia3xCZdq7ur19JjP+umAoigFyb/IOS7pQQSshBHNHXkcTr5Ep+DYvcL5bf26RHSmEnyJD
Ai2ADz/D9Gu7/vhG00Y29X4IIF9CCixwzpB5WX6raaKOHHQKMqSTCXZ3nCG1cTvIKlvZT/wxnaMt
75P4QqZedaF3nHQ/yUemddJq+3USn+b2qPXjT4r/byelPdBiYHvAS+uZizypM128LAbUo2Gj0X4X
XXxUMuw2n6qI189VHv2pyV1X63Sp72IzeQadoLEM7V+H5F2DkbFi53U45ug404q4DT1lH5mys3gy
3PkBo5j6jIffjgynqvyxsNtHQEL0wCoT/erqmthCVro7gQhuOIwMYjme47IL8stGqAAw8WluIaQh
6rb77rbJnmnA2/o14NzgJ4BQaPk/rH3ZkqS6suwXYcYseM15zqy5ql+wHplnhARff1xBdVGrV++9
7ZrdFxkKhURWdyZIER7u1jco70SvrsnMZYp027RkrynaR1a8LylGAJa4cN6XREn5KcR3N+5a8aqV
Zg9qRlwNqMFbQOdAvBYt7klXQtn+6ldaI2hifRCWLmWXRxtS+w4QVjm7DBQXNYiT19RteAOhcChy
klIYaYZVucnOH3aSFnMRwMDLOE2wFzx7BWSDF7iwA7x/FpDqmC4+D/0XHx2An0M/xtYm5BZfRSML
9rHvD68MctZclNVza5TJOQND9EJC1+OV3OI41fbgCIbOps0Wldn7uyQ1g22EYsUVCpPtdSwq/F9X
2chXVplB94P6Q2dz0IrY9lpCVAi6oO64tnS2BZbpR+AM4Z546wG66q509WGfTWQfHWPyJ4p7MjkK
MCJhx1s13JOdTDT4P+1/rI/v+KfP88/16XP6hOj4WFuYzsZHVdvG0FwbX8jfTQ8i28HkV16k4H2v
hYfURZF8aywWpGtg2xH/aThIRtSEyccaEwi9JAyqMAme0v9earZ8LDdNT0Dp68ocCuFKDcEuHfUt
aqulb3jZhmykncDBfHoRmb6wehO82HiVWnZo7JEa1SfcmPAye+G0Hj8zsMw/xbX1/gJOqne3CUam
3Pyu5GewhrhP6W+3sZP/Wu2fbjS9DEL8F7v49lsjDsZQYLp2lQNNeqtmd3Eb23dAewrUD+OLXuqn
rAOzBXm2ttXtXNfywJVo4lCi/JsxBtVh1IDrlnwGzXEXTQs0nYkcy+Sj7gD2ZefTHfTV5J6JYDyB
NuJG3rSs9PHcsqbkkN7Kg2RArdiBlu8y6GA+6xVSEgELwjN1QfW3bfIuftCgSPeQD9ZqUDWuaWaZ
qHpqywV1x9GwdiBj1qfRTEYAwsii2NEoLRlBcONMXbXkkIGTj5YsQK+T8bA7O2EAWhTNR7AiWpoU
N1FN2+SAiUMO7kSxFB5WIzTx4nBDXSONxNHUoVnU11HxGCJv9GBnUyiFHJoalM/z9Lat9aXP+Nro
LKgUhol/J2uUqplKLbQSPWgnWAegMe/B/vBvD+F1x0biVf+HB5BTCIurlMdf1mA4v69kbEEfHnuW
3FwDiYOQimvZaEdFu98n2oaI9CfbNA5SfZDs1w1YYJ1CM7ZObSMrYYLVFHmw+sSoi5TJ1CWEDWFq
IuFMphlT8zGJ0Drk9WGiHrl+TDRRjnCKQpRSJ2Z55Vl6hPwgewA0mD0w03xGGVdzBkksg2R57a0R
35ZrGuyY5p8HhKw6NUimosguJctMsNJidho7yRol9c2Gpnt6a+Ak2nybZqtJkNLYAt4f38ikez02
VSB+3tInkL3HjxH0gBc0SmuYyMEVutnfkUlUGiqIBEt39BGgrl0fHNPVAQD5/YlA+gPVL+2eLJ2e
Q/Vp/BYkcb+nAFwLgtztWPNqCuCJ2OoueNHe0SB9yZCNheh7Et3RFyxKO5R9/HN6m1fVKnJN0DcX
qbeP8R4Adtfbd36dPzpmUjzm2CdZMpXXsLbwHXdMe+mYUbujQSCkx50FooQlTfiYjudVDhLXga09
t0wulvVAoAkTL6EVIL0j2HfAd5/WSCo3QsbfQIP71eXQ9wHRiL/PI6gxsiwzvmAijdPEodK8lZMA
NFOsND0x946C4BtaPeyQFjcU9KK9Q17YWQRVk208sBYIyCC98jS2wHaaIYORKSUpJeWi7EDWmp/s
//RHzvBs+k3E9yhdloCwpkAqqMjfHzHAisXV0oqR0JgHPgULG4oEMgFWzSLGM7zvS3BpiOAOKl7B
nWsgy4Ltsb/tIWN7B44AxPxdlH4Jzz+Rhxkkxk3yr+PgOMky8yNX0Yf/DJhwk6Wj2IEbtST50hq0
pFM30OxTd6h7E8FbDvXuoEfRmzrZ4bnkQsYv7PbUbUx9FYEV9inGyQPbln+70auid6Cg7efdX91q
tRoBmT/c1DlmWo3sdFON2+18U1qN92BU7lMB4ASEybbdmKZH6IJlx9zQ7O0AFMI1EiVg7KXhPfAA
oevadMo3M47e4khUP+sEencpk9HCkoBAN1H5k/v126BFxVteFwmkcVL2MJj4MVdalF0hUPF+l9qQ
n+/i2nGyRh6sAf3xl9rS31ljoDQtjsBsEUfMJzO0ISdamb/ZaJKi4PBCAxIbvrfOEHt7gEhMeXCQ
soEwj2M/kC1sXzth9/fCwOvAdyA73Izgwpr9IX0FSGOrY5faGM3d1Lz03QjR0tK+OYN0D5barLrA
bmyMdEiQxh7bK5LtEmjXfxon8XgyWsozWdsH2XrejzLVTzpYTuYL5hqTxf998Q+fMvGH57irv9Ae
mXbLtFEeeojNt4G+J7vwvWtkecA+ZOMbDyE7MId3KQys7LYJsXPbDTdUeTCI5yqEUgWkIoxVjDwj
JOeS8WIFrb4kB8d/TrvaXkYFitWbNsyW7aiHmzF27IsGxO3UGL4ZnfzWXvd5gPAWDZCLgNzSssCP
bEO2HvV/K92JQwjT8fbaC9CFdE4qN2XR4t+vLjUEINvhgE3j8Ar2XAaJSkc7cNU1zU3tS/ZSgbzm
6HhQ74uUdrSRj2zJW1D4j0wrwIRV/awGS/uiLry0er8wwI+bthAEcQxkFwsjM55rr+tWEW/tqzCg
LZA2cX5AwgCMDsHorysTqgiJERTLrAL5Tqjk6Qp1xT2gvQHkQV83kPRLpG6s/7MPOVKTJGA7iZT3
vBhdRfnXouh8HLesEx05+zIab6Y2nkiGLE3M4abG6IRJY42Jb4s6nH6M/bd54EMBy720vzSQZViA
+Ch6iKzA2wweMDYCNIZnM/HjNa9b47nU+Ne8lFAzj8GDh13dd9A9WwupJmnm70kA38ozCnoSMGtq
+vMo5TQJsqrTpKZEQAtwEy3o02NcO9oyG0WyRMwpPYaBBEk7jXRBMrxf0tCY6gigOPl4sCQSaIUq
qyw1FILHBoTXoQUWn/wADBpa3jb3mp1Uy7Jqoy9DLq7MQa3Xohdf+9brfqJk6lfkOd4zyyzwMHvS
vqZMT6H71EYH/MtW53SwzHVre+zBTNqXOAi3o8ofUSPKwQe2JkLdOPUzC+ni1JEHgzJQn3w+hiMv
Gg7U63QozneDP24JElRK6JT3DSJ6E0JIwYdAyfJ3W+uCgYJEqcmZ/OTHXEId0Xrk9x/Xcxrs0b20
O4F/A+UpOtNWc4Slt/VHsKQDc6OCNIUNUGDpuKAqU+ho1dCkANpO69k2Jv7F0L7UOHYfYs+vcErW
NYl/w3A1daXI3esg8gSVu7GPcAGIk2LV0ACY7IKF5RTR9pM3dsurZsj68+zsMEXsnVYPn9wg5B6v
pZM34AJ/AUGMf27LyrEWHeIBe98KXirTDC5Di3PLCvD7jWuBgWxyQc3VuEjiQMPTZchXwBNB1GB+
Pkkzq0BmvaYHU0d2e+D2pci6fCWUM40EGTJwC70FQDBpJ+c/Hn60em5aBsgWUZau2A5dRY8YmgXq
MulSJ+LDeYiMwkhsoPqAzVBTSAPvk1/UG2W0IkcnNlAeZFXM2pu2mGzTCtZQ7ZqoC+1okVc55CYM
w77F6VjvnLjL9oXlDNcRQpDQiEvqNwm5R6aF2k9P1Du3NNmXjuVySZNyN6l3IjPAPOLz4WphyWlS
rrtneiLYRbdDjMidJgXAtd38ZFibUOhb5KpSwVWVCtRUsl4iaOWfLVsYwNWooz24NiLQX6H0AISM
7344NYG5pK1q4M0R8ll8TNbLWGyhjwZ5Y6RzrsAMy2ueivpsulCob83chfgOKFD0uBkOpa/fUc9V
JroCb0m2464qT1BTaREaKLQw3egV4HcsaIr3Vfws61YmRyQ1NrwgXhc2DpoyNUFION8KuSV8GiBo
drSaHJJdkCTtpQWpwtrzRLymX1SpflZ6XDxAyc08Ua8J/O5c1By8fxijxq91sXaBuFgnpf9uQ+Xq
XVBq3vRbRFVtca5G60r+9FMEeXy7DiNRr+eFRNDeLMgWn2kdBIdBvzGwBEEmUKpUiv/KSONfrUjY
zekh3t0GYK0ne+s6bGk0hnlswkI+mUm07QbPeMuEASXrohm25JYihZ4ZONg3Y28e/tOyo6lVC1eA
houWzQNRHCyCBTYat3aoGgzWuTN2G2Iho26C2PqnbqS6RFmmN3WwnkcDgaCEXvwK8Vp46qEpdGhT
/JXUtSNEy0vXQyGCGk0cxREZVcAlqq6eAHvYKpp+6iJlEJ/TqkunbjgI/RxW2s9pJWQ8LklYfKVe
2DrOpe/0ZzaO41NXtN1Vg44YjUWGFd2azL/QmARy8dYMFjgDcEcwatR32GDtAhCsPMXaqAFTNGxo
LO9N494FYSDN4w5vHoYuXtJYNYbxo5v/qvDN24oEWHceFP2DyIsUtFxZf3QVuRNgw9YuMe0KWjrg
i5pcUE1TW45zR72kyExgAGNjQ93eAIa7SP0L9WhSgQ36AgGC/khdWpJ5/I6lyeOgaE+yvknvNRW1
LarI3mKD0UPuJqr2ErX7F3JBUia6QINiP0/o8lbfohAACAq1CDU8j9tpkTCv+70F6PICDBM+UtmV
u0hqH2jmyra1hak5EUS2Wn9l8zG4VVkZ3FAtme1iyBstdPKpTZTZFRW/0Cg15DwcCj90b5NT2uDh
0uA7MK2b+mBK0p003M2T5nsV6jZGAgpbPy2cFQqugCHxQ908OvjH+dgL5CIGWpv6n97+Mh6yNWcI
gledvk141u9cVAs9hJHzI0rG/Huh+8gcsPIpB13a3xzShj35Q1lNDnjx9rtqwKFLrZDhsHTPwCOz
iF1o2hdGWJ1ZplkvZrsZgzx+qWpZX2QcAqetzLwQ0TYFcHyDZJT1Mk9672K3niCSNY7lcXozStPH
bySOSpT3QR7pU8MDAN6ifoDKLwYa9W6lK8i8swsOPLEl/RVZfNPEPicty22QFVDDc2wfsq5Zu3Za
M3lqc2wF4y7sfpSIVWmmbf9qkcaq2JC8OR2CGhnw2ThpcxwPsf0+GFWDYjs1PYDYzTR99PTmCSmP
fp1k2O03CgvhKnxE29h4XTJ+oR7TwaYwdmm7NAYD+A41yj3xPhqGKJevnRKIKTX1Y77vyWKj+2Aw
jUFhjVgACuF7VaOSWaBVwQ/kAXl7D1xROAv0zNS/cPFI4wG43Vam5Y9HmpipiR0Vt4zysc7i4cBU
WUXdecXFUVfUDd0Av9OgPxkjtLbBwgF+xroUJ3Ijj1ELy23HQRa7B/iILz0nr5HxHLSpNiDIknIR
G7q4Gb1XXYB90YBmRerUFVWJ72elxEl/z7DC1L8DISA4zDP7O2u99kgvJ97E/gUyaNsuwpt+2Zhh
vwGTXrOat3pqgiuy7kgmAZq+je5ZAEkjPNomrvwSZNUexDvaT8MxThAuHd9aMAssGer9r+DN0nYO
1/sdykuB2lSTmIO6xUSv96OMyusY2MUiHYronKmq1DQGPFpAEmjqfdid1inaVS7yQ2GBS3EmmQEs
FLo+GmdgV9WLAw1k+Hqty8xGjt8MoOTK9eFcgyHthf+qhMFfQlOG4MgFK5pf+9ZLC/6vTWIIuSEn
sLa+zzHd2n4xvtththN1Ed/x2ooezNwCMD7TQV/VJPFD1pbNCU+cNxoco6g6g6L6XEg3O1lDmq2g
jAuBRdX1Od6AC7qkJtASPMLUyCBTjDAIdyqhHndNxt75BkhcdmcPrL5kwI8uut7XX6NGaquyNos9
dVNkLKCOKZ5SQx3BgLNdRGCGeQ2SWgJboXt7FnnJEVWn7hLboQVP2/Z5zMPorGuDDwJdwAAgJNut
tNILD6XqKrdWuelhHZ0Rr4QmWtggGQYU1gpUNtGBuh9uhloNYDFwoxGoYGy+obIDDFtV+dV3EVNX
EfNEbwSQVty7SL8oT6iIc1cfHkhJoAQgEWLpKo+gA6U8eUCTqPwa1u9rkIcGxTlwEYEjGQ8k/b5D
Mm091qgBkWVt3KOU3rjPWn/TIEp5JY88TiwgDny5QHQKPLsscccFnjbDnpxtC4XZ7dAAc4WpNKNR
ayIc2aztUoz5snK1jeydNxOaWvsUdEyLTjHDOGNQHakLkRrryeHtezeUQ7yJUaq8knXr7qoCgmF0
VnfxV+/aUsQrOsjTKHXptD47250IjgjqJAvKanV2B6rgpOg3ceNpACnn/NDalnfUgdqasmNpAEou
iQwrTSA7pc6aQcbbARigaaV5wp9rIlIEVcJVGmHbY2YAukV5n978FG80ObK7OihgAobgKE3vy2zq
ExeSCHYulmGX8WTJorxdJVqXbqZ+FY6Kszy29lPfCPDyrcviQkuUuZveBslxPlSTgbeb1s9QYguS
OnnI4mMeivSE3c57M3oJwD5/9qOy6o95cyQ7zegC3wKNqk5UM9aFKbD52AcQDGaopbQCzVyQzVED
+O8vlwVAUeuZBoSuEEZHGhVIuyjOH0ZncB5lC5jMEF95qzmPZLG0cQ/6CH5rlam39HqRVJwdyaNA
RmLVtFBCa7TGxY4KpZJtDQ4pmhpBSvaAYix/QV2UxBqX/3EnZtX8FgPi0iAL7/PMQaX0WOfHTjWx
tNDnQ5QDMzTmR7qi4dLmEuTElgRv48eckNxpnDyrsQKfz5+XNK41fb2GlFa8tbMwXZFu+D5X1WEV
vicrs9HFmQOAf3ayLF1lumkdpVv+bIOUnwzB35swsfmJbK4Hfj3Hzo40OCoPDrYGxNE+XGhEooIO
lM7gVcu1uzlNNfYsOupD/dZ+VJbbSDOQidJU1GgdKCqVF/XIlSaOUTdNnDJav9eal//nWmT/uOO8
lvn7jrSyWRTWEbXYeHziYVSnqLwlBK/30cVxx3xKOjxW5lFsJz53aRQJ8Sgzm7PtaOIszTbY49V2
6MwEiB2yTZceACr7xDAOZKOmcCvUM6sGZQYgKX2JOpwgwNvVsuFJA/zeS7SXqqvLb4XlvXj4InwD
FfR0ATzpdPGPIT2Q7BlSGQc1XKiZ/2OJ/+8+kABDlRf4u9cOd5xTLV17QUQPeZRFmwY6tRM7hMWg
7FJVunPp8Cc/m95jPJrWy98mBZ7ZTOwQ/54kk8p6CS07PokCxZc81+SNmi5mGbQyl7NlRCDu5sZq
Q55GSvRVV2yWRWVsjRhnVFcYw6epGV9qQV0G05K9Aa4OXaqghLqDiund6iAytmkAIliy2chQLpqO
FaAGLap1j5r6fcDa7HnQxm1RmwC1Krtupf5sF2H5bmdgbNvXwNc9OyXOkB/22f+f9rJG/Rplr6bE
l8pegfISmszDlCyrQVt74n7zOOfPst6st73jyeWcPxNIYSIKG3ubOSnG7fAtC215JNNkj5ZlgIoy
yrmNWpCeIqt6nG/N8cDZ1nU0LOdlmqD/vDQNDEY2LU0L6aByvnHXXI4GKgRbd0RgMAMk5ZJVrrvU
mjZHHYAMLtMInlDDHnUtT7mykV9jBlBQBIJkSytMc2mBj1UE2H1Q0KQW/WiwPZ1Wmk3zmnWcbvG+
YUcaBA7sPnEyfupRxr+SOcOOW21kpp0HXnzVYCM1q0weeKZ3ZTaAqkt1abviFCFybSJIj2RzPRAc
ABR+pcHJTa3rIhW+mW2F+WteVhu8z8vSJF9DMCsRbYpzFLZBtGwPRmsapKb7WDZocVQYKuyqZKc5
+6rDzo72M14IHAR1aT9DXdfrBQqRkJqYuzSKWjb8XtKTF+LU06OCeBvI8avf4UgUMr0/gVAcezzq
M2WkK2rioIBEbNpsaWoAlnW8NtQU6s8rBCUI/q2+uf/DPq386SZD5scL5hVigxBHv5csfDDtXv/C
IMTqB078PedJv2xk4l0g+NudQOOBcsKh9L8a9ZkcHKgSL0sGTvlaVtW5gI7IigbcrQWNqW9Qdq5X
bi3isx+F+SUagT1Aaiv+7pqPfWWMXy0Upa+gY1uobXOwRYoYsYcWwp145w5fct1uF3FqhbeicO0L
DeAIgNoKNaChxG4aqDTwLwcm6ihkfWBGBGpFR0GgZCvuySY6Byi7oR/ua0QGN1aoiWuQRebVaPS7
Vm1qE6SSqCc6LdpoYMyHIjBEHkPGzAOiKnsqapkLXagLdWfnAPLzaZD8yU7NgNTSwYnd3Z92tSzY
obVDaXS7T/7KTjdIRy06oiBnGvxjOqp3kT/WxfTx5nobcgMksjiOVbadlzWBqT8nnljWWivProuE
jgQm/9oHeF2j0Cy+b1MfsN8Sig2y8YulYRvVC2sblPGJJvvieUABCFF891OQJxUu/8XtYpWmOYN+
6D2SQQlOKVm7rHwr+IXUGWDcWfpNxj9Qo1c/2ZwP6wiPxlOtF+XRQHZ1M3o2NpUgH1iEudd9t8xw
qY1Z/gsc3M/cGewXX5MI7iPyfnE1Xd+XNkr3Gc5kd0nh9UvR6caXwe73wjWyXzobD3zw6y8AbUKg
C+yHjLeLSPTjg24WyTaw6/RQsza92l4Urgy/F1+ApN8OVZr91IfolWfJ8NwLOeD0aRQn3+D2Cb/s
cs16Vr4wjnCgcrW6cR8zLzrWTewsqzDhoMB22mPsGeND1xoP4OlwvkCjGWpOgd2doB9W3YOm7RvZ
8ccgKtPX4lyAtu6uaSMAqWNvpfkorgMBZnjR8iI+10aEw75l9d8aZ+0mcfEd4BrIZCkHs3WHLWoo
o3VipsUNxS/FrQxQ4IWAQ4V4vZPfDGiveYsqxycesyuZUMOlITMtfCtaSK3chVqXbIQCfeC/Wrsz
vSxeIGwsDpZ6700DAaoFxqC8US9yg/Kcm9F5npSVeOsPUQwSz4+FCiSMV/gxJRuNICLYUL8vTD4s
MtpF7jXfiextVHycVcqHY5cvCkdRvk3Eb1NLPtR86lcyHI8tsK7c8A6QsFk4Llg8ysy6TJiFEdIY
CA4kG8I4hIXZnlGg8UyDZHIj42xa/bt/C4Q70mShc9Qaz1kSHYVdNq9lbBv3JoJmp7/Y+7r4bE/M
7tXJ2nf/GgCgJbFX4Hvz6geJeS9DVFNNkawi6Nt3flckQU7MBTcoYRKoVC0H/0LXdOCeCOwb/mHK
px6STLsOJdybbrCM1xEP3pCz6BteYaBPaVPtNHBnvEKl2gNRBgqS1UzkdMsnqWa2JQJDoVtNM8nB
CVAERjMtICquPIHoOPs9k+6pM0AUaaYTefprC/AROWCnh9qLcJ2HjX0PhHiywX+GfxJpDL5hiFfv
rNaqkBeILKiFcx161BboVS0z/Q7pos1QsTFETWK0BkeX8T2xUVkIxGzy7Iy6WPmmMK+lCLVtP/bd
wa274YQ8O8THWVnf13jMozyvL96wjXgMUoB7F9H9yBswhlWsUqoi9lur6cXyb59t5Na/PltY6Z8+
W6xpENlVtV9UuhXJNl+2VtQdpuIs1QVqvjtQ2VdraveoI2n3lUhTsUBkFRRyFK7zGlavrRiMAZPR
Rdp27clIWyCNXeDU2rGNhJjZMpIB/tXJ2JYx3tGhcxqVipdUTcF1tmlDiJ2zSm4tyYqDBkjIWbhc
numKGp6UYCgLXHc1D9R18C1u9WCRN0xurCS09h6rontvUCVtA6h+gTw5ocSzeiGPwbZM5DetJ1T/
iCX02MODxKPEmtP6n2L80yU5jXCiFABLYmcjZIRjP9joBgR3HeahBiXI1rWCFbdW2y2MDsjAHrCg
R9cBRNpOx1dyC3TQnDpVhQhcj7NGHHfdpVNufYhaPjX9b24Sv/xtASgiZKwYf2ryfItSbuT18Mvb
mE40bnPVFVm1TKAb8pIWtX5ITRey49qov+mO/DkkvndDollewaaNinXlbxm+u2w5Q+ZKLZvzYkv+
Q8Lely0RN96NOSrbQa0Nht2NB8zYEtnFeE9HW+pWepLsp4OvGkXFRvypi1hmvE9qHZnoGtWlHgFX
w9jpF4bRO2u/8PWTQ2hXvCR6d4PyjNv7HaFOcww7xGmy0exOKDIBvUQOouoTBDoDcxNWKCovmRQb
GqdGY/HXxK3MrSxMjhoWNHER9ueyrUuU8mcOGGQ8Vy7IGJftu4/lcr6s2hbZX+VNA5yFEvyXUFpI
KyRvobXOz1wEABNCX2rZlZBoFCnQ/Ejd4xI7r24Dxrdu4SE0KRdkbNQIXXlAyuzLml1ne2WYoP6Y
Rrm1MioADSV2Bg5e48eWfmj4CUXnLrXxm6PLyHuorCyBwhni5tQgR5UJhHR/9zvwCxXg9SfLp5nU
H9PYgGb5ktaa50BICKF41Zg5s9a2zNzsAnqwbqODC/xSGYF11vmToeBe1JCZrsZIWEs3GYp1jJ0K
wxkk8E5jmC/JJSXb4BcN9Hsiez2v0MT6E04nEWj6PF4sNKiSHXzV0FWYOl0BJgUXRpzn/DVZu7Gx
Ad9VXg6zoXTeDjvyIZPtlL9n05Jzn3yoW5a5Yy/nEddg5cpwISjZCCSMRBG/NwmikQ3q5dHPpFeD
cCj8OdkyGiF3p2Hlps+1XxSB/BSkTOMYKj8RyNM7oNlPODt+jmb+EdykyZ4TPmmx9gwUtHU2NfAD
CisaoBQ/JOd6yApwL3HtDkVo5rLuIhMxnixcgDGy+CHDdA2QYgHsRwzhGieIfvKk/laGbvfaDMjb
a26k32PD44F7stXx/1ime7y0erDgNKjmZ+naxcsVvwenwL9FIobTdKlZXDsYDfZURVqjkkiNUOMK
ILMG0OJJnAa72ETRHugw3gC8vINYZ/PgjZV/QrFgsyS7xkG+WDZRfU0Da7z5jsT+RU2IwBWAjFHp
HG3UFz96JeR0hV48heXYLCQY+U7UDELLT7pqZht1ueDt0snMTTkCEC6K9ty6YfnkAwV733rBUjeb
CLiWVeMW2ZMju/IJkVfAGyt+T45hmV2AkvKu1GuS5ocs6mFaBHp1oFXNIvwO1ZqlOtDiQST21M1G
Z1wBC2Rvqdt5FdKDCHBvqDvEQYvTWOOtLHVTcIXGe2Q3rCWNIhOvHeoS9BY06rl9fO467FBpVJdm
c0XI4I4GsXWNF5Uz6Ltc06wRbMtpg4KM5tBhc4BQUp4GZ3y3gjNdaaJ6BV+22JlG6YwLsw56BOAH
MMEbOQ6GOZSZ1RU1IVQBDkGMZu7+zW+eRjPIhabN3f/3peZb/rHUH59gvscffjTAWsH3vfEQRBBZ
1qASUi7ocm5A/OGsSquSCwglZMd5gMWgpK/L/PcU6s/Dnlpx7tLVnzfIOmQkDQaWw/++TFR/fDC6
C32SyTjflYxuU9vlwrWNu5HHOLupDzFPoe7kQpc0paqSFyhv1nvNistbB2lIB6mgU6EYO6mpBgco
EC2oloNpvdsEXSXpRoOo0XlQvwBgo3m7aXiKWomPuTSjTICWk8w8z/ZRR+32mOFJRHedBwbQ6whX
pJfCi7Az51HvrtMq9pfTHT8WRpQKhdvg8BZ074wXOCXXRrKalqLJEX/LmIiu01IZN6p1FGv15OJr
/sUCCdEWDBP84HKdH6YrlvXvV3+xkYv0bJbhh4151BQfV7PNVcvMq9LAbKvBErpMbPziQe/m31c9
AzdVBCZ16gZO6t9zExLaIjWvkfKoIa+2izqnX9JgbXv+fYl4S14L/TxNEhxKgSjiQeQLENGCt8XV
s6wLaFLqH9XoXDRXr37YnF0ihosCFi9I2hOLM3Az+XqwZ418IkA6wdBDhUVHJGCyzybyIHtej1dU
mS/0AQeCzEluINCz75I4YRc8kNbUo0YbweacWd2PfghTZPo6IPIqv26XnhuAxYDl4bHJbHWer923
7uMqTYx3G131me2+RdGQLfQyZ2/TaLjVDf8h5Ty9cxwnvQPvtXtqu/FIJohDpHcdgPjXAM8yqObJ
cElufX8XgYzpRl7UdE27S61SnKkn4yS9a4rypWQFmDTUymSSLTgrXM0M97OtL61m6SV6uiUXGsh4
jqKLEkU8ZKM1oxpyomFnp6v5riHj1jaVYKCe1wutzNwzQwKvZXj4wEk5ekfb7e5oGv1JwEXUUCqt
Pq1u1KDhTaaPMP8JKU6UAuxfl9lUBM1N+iw6zZ+MsyBeGKBJRE0q/sHIt3WbYKFpLvv0V9VmABip
CboqcqHGH8EB0hqtMf1VtCjrfYju5TlfzrfVu8LbaTVw6/Nf2je9dtA98Tr/wyFACt5/nu3nTycL
x7+W4RutNf0f+rJSUdfhOnXHyj6AYUOoYhqxZyZEErQyl1+Ttns0szx9TCDZeGC6DoSuskPPztLK
7jJiHw7wp9duOlAZ7b28sp84iO7ISXdNY9m5enOOLUdbaU6ZLzgE+B56aTyLbijOQvXcyh83wIqA
Obn2jYfGlc3NA+lV56XGA5l6A9ReYR7GR7LJPqx2eVzqy2mCY4YP0tgEnBtg4gRED/vqPtnT4uDE
TQ+IihgL6tIEH18WzTXkHZn6EaHETPbNlhZHtUl+SqziJw3Sx9Vi44gUbnid7t5ZAmiz2F3TYh5L
xUW3qwv5U+MnydcyZcaJehLbw23AzB50IviDRk2Gd0CqrGiQTCUkMhd2E8gDddOxsnYsRrCOXOgj
CFTG6eMDGTQGjRe/HvUdfQDQeuiHkEscJXGmEvGLHlv93WgzfqtG8SMQvv8KafdhDUXAYRdKdCOu
/R9h39UkKZJ1+VfG5nmxdcABZ22/fQitMyNlZb1gWQrlOFr++j1+ye7MEtPT1oaFSygywnHuPWIF
0S1gNBPfPxVVBgc+MKg/QaeQQxI3a45FFwO6Zl3n6g4OfG1ZQi8EMZrl2xs3JNR2M07vHZufIvVx
7FSx+ADUs5MaZuKmfWfgsosweKb8dcjUl7Zu84cCSbZdW8PiB1Fa/0F3oNQ29oBfeP3ZQJDzS+IA
AJn2/Edqy5tGjtZLmzQj/EAtdXXtuNuK0hoOQemmiFOkDKqBfHhIRzjjKhh0ftXD4VHKf8QY7mUI
BuMrGmwCW+KrIRkoCZpHHgsDyhZmCvKZjIYneFRAyxn17916zT6Xvoc0IgJqczcX3HvqBnbE22yj
7vY+W5x8DUjoAJbHI2S+Qe8wFtn4LfMioEt96xm2wyVAiWa2q4cmfSo7fvIKM/oCPo9cFoBHX1rP
YufcHJFas8f4y98jewkzChqZuyFg27bNVkaSIEEUKvlEn1TopvOn/g91f+oXMpNh3Szkhzyb4drj
Ecpguw9ZvTnH5oz3hjO5e0qvza0esmRrxyhBM/k7R0edaRZZ1juqHxK5UBMSu5eiK4qtC/mBZysr
Zj0rVwpzndqi2gOFBHNemc96VthLoz5pIKBt+caT7i8QJwNLDTAFZ8yho2wVvbXW2Pll5PrQwS6j
9D+U+2XSLoK4DY5+CtsRQGXS/JJNDhIuZr+iBuQJ80sMD0F7lUzDChiq4PjeLRidaDOG0lsOHGzO
HkCNY5t13UPUW2oNlbJhMxcnCLFxt8IlWV730PbmBAFXeaJGOvQeBMNA6rpSiWYbUvNtNm72b7OF
thFuulY1iHgJK12QZhbsh069MKsLlWom613iZ9WSinRAkBfCnGF94aUPwKbuUUNAbMm1lQjV/WGO
uYce8PMcfzqLXcL7teigPRmNvLg3UvNI2gwB3El3KbhW60H/KODRF+tYdH9TwrT7nvfTkcH8dY3F
0TtGdRgtGzHxU53m9hODXPosW9eq/AAVymIVAjX3iboFsuQnk4VbYeUdSPXuF/rF1DWMK0rELK4N
Y82xCTuxYmEaf2mzc17a/ucuhezq1EzxgWVS3euB1F6lOTx0LMCF7Dh196nEPG5tud9CBHyiqOm/
IFvaLzvuR7epME2YuU5QGbXzCSbK6VtfB44sLewY1cpE8rSDQi+0PzhbDfTJxqtqr1qBcAE+za36
kx29Os0AF3cBmpA+QBSzDbc1AL1bp+FIyrZYiRpsI6Dv701bH+vMtfSQWtd6afMfI2rGVe0i6Ep/
Sxl1yRXOctqD69bxmfNZQmsXZor9Z2sa2LJNkx5eemG/a9zO2DFkOm96UMKXyMtNL+UwnEhD21dQ
74zz/jMrJewgwb8w+iR7UKDeg7qNT2FVwDYUS/KDkbRvde+t9EkxVq97VUEZiGOhBEUjO9AlB66U
J7esXucr1v8Ut4DYF/XIonYHx4Lk0c+KU54b/kMCwacDVhT9K+zHz7peMjwtrCjiB9eDVMrP9RMS
GYvcrMsdlr/hjA3/cJ4ct4c/NM+3qVXEi5INMCGgFi+Kp0VTOtE270f4mhnwQRC+Dmrp4nudl8px
B2xbde30oYawPrIXqKMiNbzX5bVXb8rA6paEciO8G96Brx53gz3h297rDS+ZtgzY4YUkmdZ3Zyvf
rq7IrdVr1WL1CA3TulGpY6xj/Sl0x7dPVPenVgBLIZ8DrOQ2wbfnIJA62NSTVzxWlfpmI8r4LS7r
DQJx/WczC9IV8FPjpRUCkT0zrzdKeu7SUpOxCERmngQpIlCgmMoOInLY54QHqqKDp6PI9AlpCni5
FhOMaAFe3SReC7ayJtwRiIvqIAAA/xvbPSOQk198vfyq1nqxpobtEu5gSS6MId1zZuApUabwQO/q
kMNMx0y+BfhVCMt1Xgs/Slam42QXP2XiGE15vR5a1YLrDb443Dy/8Tr7MeZd8yCiuNkGQZ7tw8yB
U5qejHpMNhzX49p5RWg/WQXepFYeE+MOEoKEUaeDr1S5DjzHWlOxB3nvzn3rwG1n62YZ4OJjcz+p
ANT+NM72yGmAYAiHhyucQd7qSu9sBMleRe76T54VgY1HrW6cdCreUxFbAbLYG/eIruEu9HFYrIj7
nyJ1tUOu18IjDC5PEFKsrhGCMXMdFakB6PZmZy8NDwIIHe+sR9DAuwO3Cq1NLRA+rGAN8V50IaCI
+2qfEzsEQlq4/jLVCuOwan1y6yq895xGnroxDZak6O3+Vd/mtjzltrZnQgR+DS1fCVPCYoGfrfkF
ehstMP+WvPVad4TWC/4Q0om7eyYqCA7ppXaM3vp2ERSNbauN7iIT4tVtgEQW3g2nz5zBmWdox2fY
xbzVExADGplzPfWfVBKsQ2MCx6Bp0h3v42iDJAfyemLCuohcOdRtQApJpdyZadZ8oh5RE/NtAnO+
BTZb2XKWnm8MNmz/WCbheeTLwJJxhL+zXEjDRW4N9zO6pW31sUitiPj3e7r/Zdz/1vrL2PfOnZ6q
FEa7ncLp0I9IusIKvTwOiABsVGXa9wqQMNgcq+lbHtwUQx98t6fyh+0I8dhKE2+W4RCcgAKv5jFt
VhhrNYKpRL83NvJqmxhRjtiT3gO1esPT64P0J3vJ2Os7Z/qdV11ATGKflTD34WBe925Ww6B4bN+Y
2O/94MmAvXmXPXJWM3xP+wraNJm9kQ7AxXFaFmeQ4NUasKfyqfLMr0RtNNyvWLbSb+9jWDxFKyNw
XloXf0xirQFhXG7ei349lBvYI0cb6YXhyRlBvXKGZ0K/53kHa7ooGC+Ci/5ktXiRicvAfK3TuYM9
3LPBXCBbUAIhgp9Ejh0mwsK8OJENTaaLji5Sq92B20mteFe0Hqn1T2NTN0LmIlMQUDXUBdsE7Cth
QGuVgziWLcNWU9f3lQvBgLF5KVuR2z/a1BN38KNdQeE2zK5RqAkMbXyCUrfDvypwiFeQ1eA3RgHX
v9Hw0sdQ5tUaTlLTGZQveXCL1N1ORW7f2knhLDvHjV46S91lMuc/QOwHvtFvv0XlX8O9qAV8o0st
CPnjWQF9BB+hGD87OU0XAD0wPNHPn+otrtytV1Sz+5A/WtktuN1HpWCM9G5IlBVRs3XaCGK4EwyJ
3hvMgsPww7iFgg2UqAqg9hFcWZRO3B+p2Iz5W5Goh3g6fGwdfy5Sa8JAD/uPY/MJGJ1SZStI256c
2lN7X2+wgEaEI5sos+hMZTroLkE+qX2SevHJxOaT9AyStv8eOHl06/YDv2NTeiExBFv19haw0WRD
vcZs+g6WXniLve3ci6qt0UavQaKX3rn+PRf0K+Zeqi7cTStqe40IJQDCQ8WeYxvacPhdB1cV1dDj
xuJ/BkcGOaigixB06e3zBKg4zBFr+67J62aZm2r4lPj2a+d76XerbDBc56EcWeJViaXfXB9Gq0Po
MBiyhfhNhzW0UfoRaZLOjM+BabxKI+DzhrJLzeyUJ9ErbdPoBUGA5boQdpceaLPmc3wHQYYv1qTm
Rbpe7RDIs1HhUaGVv6i+GVpQO3Q978XyvSvVw6ZT4sHglwsI9k5bkGayZw/24soU0ZcsAA3agxbb
JZFRfxEgUANq0ERfElgDOAzaG5YXB9ufR6ZmPN2qzH5W2NmcIcGkztj1qjPeQJKdMxhPwo7jo53E
m9DKynspk+7WTT0AWno4gw6IuSyrgLEdtRqd05zCUHyeW9nofqtB/jhic4S3FpcbsLxEhIz60gHC
dRunV8YNleLSd1f//tf//n//9+vwf8Lv+S1gpGGu/qXa7DaPVVP/z79d9u9/FXP1/tv//Jv7whaO
w6Fh4fhQH3Fdgfavr3dIgqO3+b+iBnpjcCOy7nmd1/eNtYIBQfYtUUEIblpYInTr853ta1UFMOnv
mnQEDbdtvW9InSN9rr52xmp+jw37KD2CsbJNaYfVO063A9TMkRd3irKtIF052KXyRTSW8XZ2GUzj
5qcyeMSXCECY921GkjrJCtmYDAYhUCaiQ5gGH+uoc5nJFcN3/AB7YqBn9cFR2XC29WFImmqTY9GD
ItNfrbJqP0FMP9s5HcOO3cncCngk0c1daCx1pgngpsAW/3zrufX7rXdd7uKb5TjIQbv851sPebzc
6GvPvW/6eNwhCRwCNWVO64wb5UuVImmitxP9BB50KXh1Sz1ccJ5A1WaAif25V6UC45BF4sM8PdMy
G/bQwqzYODhOHb3IuLJWiZ32Zw+WmMeygE7GiNzU0wTRZ9xe95vuCv1pYLx1VxbAaSSU44l+ZmY1
3rRRYh84t7DmgtLg/ZfvpW//enM4Q9QXd4cDGuI6rvPzzelFWgpA59X9vEl3Cwe8/Jw/IUORX+Eo
211B1X+k5TCulbGhJY+KuhfgWuo6FvAqtiL/FTHgdu06mYJqGhamSNUwa3Cc5pPVVmdP7xHxULxT
CcufHaOAZVDRo+uY82Pt3UZGXt0CaL9Bwt65z7WafgltW8gdpMGR6iAZlm6bAvqP1EoDqnjYOFqX
H1EzuNZWMQdvz86WCE4l+8lTUO0PFCiPQwDNDLtPq2UdgEUYNffwrnfuf+nLzdvatfYCzh2/bO3J
Yc5qHf+gG8l+bupCsJN6BD2w/WUnk8ffq97PHhp9QKSwqJwEAmAoZLHbLTpQDw+ZX6gHqzWrjWFO
+ZpaaXTfy3l0DvHemzneyAuLrS3epB/E5bvG06uy2WyoobRY9F++Edz/6RvhMCZM/O/AMdsDDdmz
9c/pw0qFlcUaISUT3jt4RME+jg2X3oS8MvEM4/LJ9GvrlTZh3OiGU+gEw8WIfGzRjApWkEl6JlfZ
2SWWzGNne1j6WPlFUSwa7fYWAwQI750ygblMWh5pEDVQ8T/WzZOFLA22dS2AshltIXdeP5lHxoV5
pE98SO1yoeIRaCskitiOi2T/3vxbn7mCV+32v6w9Py/7+mZCAMrlzBW+BSE63/35ZqZRxUyZseDO
G+oRqdjMX5jgL9xaseED9J2Z60766iVnzpr2utSjqiKw9HreQ+EWwrNIIxYC3OOu2NXIM+h1ttKr
64cDSEbnroWXGzpQNTw+EHQyI4TTwkktq9SEvKvFsqvpp/GCgi3UwDLjrQHZmRhRAsi6G7xVy6Qo
oGUT+PLqAufyz3fF9377itncY45nWpDcZdz+5a5gR8VD1Uj3jsEu92xrwwxIm6SAsGmXW9JEDd0k
WQ3FNXYnufogvZzD0IDkkqkO+nkgxgpIyZO0cuCNwMENbrOqq8SAFndWLwkKmDuQ54AVcnh0NGIw
CbdeW3jP771qF+g0j8G6sdehoSJIIIoRG+GOiq2u6wUYStFo/1ZH/Qodapo7635UN9YCW21uvFRa
3nvhhRO/xzIMXxErTKDU5ZZ7aolLeGwFFWy4qPVDb5/XNQxyuX+KWkt/BcbP+DoVm8Sqp51yAFTR
9SwfXKwRCCpCNQVv/BDsFwDjO2LR1f5wb2kCSQEiMlK3eFPSJd3Wj3BQkg3CcrAIi0IFeefeDPYw
9y4ubRNDZn5qgqPIvE9Stc0dVeV4dK0kchgbKlKDKUGhYubrP39HLOe3n44Pvw3fhLmA73C8hev2
D+vQ6DM87ka7vIsiU0ed1XNSV/EX1QN0GAwuu0XmJwY8DwBg6OtFXwooYiC/H7wUSCtt4JsKlQzP
jR9+HulXHcMLzHjyMyMGxxVaLG6fVIhJQa6WiiKe1lHRTvdd5EFVJFSbWDviFbmRnyETC6ipLuIN
o9kJT6vc6GJWQXy0FM6woyKIRm9TUhFWyOsYULO1sPEtJ0ZQHFj1Op7c5gP1Gmxx7IyqaiYOIVA1
7SUH1W2mXjsZhCTgBGbO1Gu4zeU3ge18oF4X4VCv2z5r51PQeUYQc4D7tlLvxbK89upafniTduC/
DiDxvNitBadwxrITEAregxmW+yAqzBeoijQbrKnBlrolCfTPC+S6+kYA79ThDYLqXd68vk9rhxMi
wHo4TVu0eYhQfHGqWz4BNwrrxrHsogdornPgcxCtq7x6P9bICIBW4C2hfhF/w/ZJLbKpDB7TbrJW
gTHIGwVs6K7NO2tPMzkNMoDvM/UsC+/8YgA5GT5ZXTAsLZjGITgNbrLQB6p3qmZc147dLk13equj
Buo3YJTNmD3PIeItTKzqGxEigqJ4m32GAPyBnCGbpDk6w+S/AMToLhNvjMCfgH2q11TmbogRsDct
28YViOyziOtDHahHkBnSG4bl8DrixQieFzC4dvLuAXmuEHZ2Yf6QZ1MNm4Ci21LRLWW7rzsAx6kI
E2b7tq7ZJmnt/IoIu7nKmfTurDKXN6z0tuY4eHdUNcRBswqsYNrYus7iZQ3njrl70Et1sQq1p2At
TIOgbijdPQWMIsqQ6bpm8ICN7hgI4dgsCUi3vRjKvMaVg6BeXu/toCp/dFb6aieTAOe1DpZ4Tee3
pWnXWy5rA3igCXINYHFuirjN7/40j0z3Q1aUWwQsunXZwRJPxcVdodkogEHCJVkTUZSRw7Sxlgo/
KdTRwYFxAPV1J6xSIi6Rkx/GTyLPV9OYj49JCoKGKF0TuRa8sWN3y0HQyPEg1eKGjixWIBYNh75q
KmTg+q5Pz3WSl8vaZP4V+qTR1hZFDMeZfDylFqLzgCR6966FRIGbR+ILOFVrmYX8R9j6x65BRoaG
Aw7gX3kYxVsAmqbNP6+E9q9PS+waOLMZHgyuaZpYU35eCBGGKhtrMDoYxpsIsfYB0ktEGYDc1K0f
teYOUmGIiFBdB++oqOkepsYtYXgDlXzXK8xr0insB/oy+5rjWwlwGX9+7wEMf4hEdRDvPC2xQjor
LURW8f7T+WsSVWm1gS19goUjjHGXYV1n8z7CBvp42fIxvbRRY91SA0MG5Pafb4P5675U3waHYd+g
/3NdesP+8DzwhgE4b8Hayxum3fM1kxQ/eQbnY4h4IQxgWxP0Mt9/9DK0V3ywy18XAxpRSID86dcf
FdCzQ6YsWf7zJXPzl32OZwpTCPzlBBYP/tubJ5imJowG4+Qyb+inwKughB7GnxETljooD7WddFv6
Adv+VU3P+MoElOr36hC6jXM1s9v4M6w23nvXSeOtnLhU0GhaU5gz8/z40XKg5ZLL9RjVEA5GymOl
UjO6M8Ly7ROMEPiqb0HzUKHJV6P+9N5PwSLvv7yO0/vDeyTEwTMdr8EcLxa263OG8s9f536chria
nHQ3BqB6OUsbpizdBKttDxtNBJC8u37qYairCSd9m94C9FY9vfcIDD4hP2QNiz4M4NpogcoQDwOs
nCIITEs8c8ACzaN7h2XlodetVKRDiETw6A7hKeIMXlV/j1e9k4InbJpfWH/85++ApaMLP/9z8eMV
HlRCuOV54GT9/M8F1SIbkckKdzOHyy6Wc0QGsX3/bIUKiUtoqFT6kE5hDR1w1HejAqcNAtWL1IWK
Y9h2EOZjHsLWoWVvR2g5R3hfAHX3Q/m9nThhovov32b8kWwdDfjwj3GYhX+J79sWIjxciF+jWAyu
vrkXR/VWtik/tLALXwIpBARb74Sf4syHBB6A58KrwJTkQ7ygeiCAvA20GJGAjlX0yWe5hNmR415M
5BweM+RFqZvKHXUMI4RdqJg7kKWuk55B1DHGbnloigMyZl8Atkp+ZMUFm0Y8kVRoIyMViBctNbxE
ZLC944FsNhkry1MjO++AJHK/bSo+3YKbHa6wlFvPep6uCeIf0/Q2j2VA6dFFMrEoLmYY4QECBcnu
AqD9WYRpfrDw6zZ1eKiFAlXYnifjsYLuxoV6UTUVx7acdmA/v1I9VVEjHcauDFYmtv3L+QxUWesp
a3PoFq1S4ZbqPpxMeM22HZP6+KEu61R2ali5cvoSfpM0hE7lgPy1tWSVfayjPoZT5doDrUPA4ver
hhU13gkF87fYaZX7kEEFUYI5BhdHE/xMIdUKbD/LOSWFhXB9agaQyWuN7kjlXOThsgnNGLvbcS2D
2oWr2pSOSwgo44niNtm910beeeLBjcsjlHRVKwNzUTfMgVeIkyF/E/KjwbMf7z16h/2ACLaHpZ2n
2C9iJBJx3r7xYLNMc/h6IginQ7Sgdc7Ug8sy3SE2jgC0bqQ6O+VrhK6i2/lMmT9usnGcVvMcMXa8
yZTceNU2rlMoxelxVi3U2vRNbz3PkAfl1Ya/5fuknjnFKxA9iy3NyqciuMQyPAiHOfkSdEA4UhTB
uJNsPk8TBvwE65Zn6k7zDEjrLxoIaR6oGESCa9YOcJ36EuhQhtDTkK51olGhCI1dVeBvQldFdbYF
OgJy3RfqH/MY4hyBGa3o3oxD8NnO6/gkoA2HNabbWBHndxB65Hf2BCks+En468Z1IrUcjHQBx5bs
Sl2AMbBBYYMbaWxZ+dpKeLP1O6gJ1/JV9lJuhonHe25YxZOcAmxAPPkKBGS9cpvcOsJ1dLgzuu6L
WQbpK3BR2EqoxryI0E9vsDt1F9Sg3OFHV3rGNQ7y9DTVjVzRCRAZPwoNZ8y78QKpPsjYD/hT0Elk
8JAXvg311UFuZdH725obxSdYby9HVgUbS9aglvpI4xjNsU9K5B5aBAOXWF2SvZl6DBxr3DJEHtmi
GGJWLgMsYoEZqiu1mm7crVy8+W+pGBk+8EwwXp2nqvAdLhGjuQi/ZfcwxIg3gYVAHhVLVbEbUBp3
c99mAD8bVgH5JqjtrzSbV3jGFia7zhJv4ea9ZQz8LrOP1DbXKDAhMiDe5ksVRqMOeGeB1Yq+clvi
/QoiIqAN1XhoIh77ds06JpogWbel62hzxk82V2/X3LviBnBiNV+z/jpsoG2Qr+ms0gGCffI8ZNL1
CfSBrhvx5n6+rn+6Zho01MZv1xymFQT7kXe7adSw6Y3U2baVvy+QmwMHrS0A7DA6bC3o4yjbCrBV
5ESK2HN2PrUIIwdbUUnYus09G5A6EkeEcG3TuBA9Rw9E9SaIxXNqRzCSpjoGedHoRB/n2qKz2AJQ
u0AZ6SqK8QCw0/ukLsHnqKDyhi2IvAfvUt6XGRwpe/9KHQAasNcMVKo1FQuWWncYTB1pCBzAxKqP
erWhulogWdzGS1ihjvu8k8u3YZi3jhrgctoSuttWJ+9Z6DQ3o+lu33tk5djin9nmO5qrnRr/jDui
umVZFEfqR0OrcIAdGxvqPdWpgfWnkScvUzm1e2GXcoXIbrLlzeAcWKqyczhU2KkPq0AVe5HmsLdi
KlvIqBi/R9NGKq/+McrpK96grSeRI7mQVIECJhzCd1PN8WJpNeF1CKAjozor+2yZArliDAJgFm86
jfWaODaE+Jspu6MzD2PuHJJkcPeQBtwWwoW8kDV5xyaJvtu9VSJNakDc0hXOOcZTY8OL0ASbDpbZ
Y1r6SxYA82DU65JDmEMCZfEqQnaBhLZOfyJqIwbc5ARAgSi28m9GG34t4ez6yR1YuuT9GNzX0Kdc
wYaBgfYxvZ0bLP7i8Mt54zYUV/AhQJuLov4JKGEQnE0gCn46Hyy6wefL62LjjwUUzKF+vqmgAbIK
JCx0VGdiwz125iuIeYugs+oXvwbVPoJq3I4hlvHkc/dQZnrWyjeXYoLRkT105o2KU+RyaCRikUFU
jveBbxYHD2bSaxqQqe1kJeIzqCUSBjl9vQdMXzxMvntL7ZObIKZrlv0lKhCeB7sRfuf6TJkfQuiL
ew/42TX7gUXpprSq4HNQbeaBtujWVjvlB5MhwgWTv0/zhQA1uzAUblyKF4KzhfzNMtcTArh0yONW
PU0iGncWqOCbrGnbl7QYF9TBsMHPg3dfdoT4UnnnC5hP0alqB+TtGruG2xAYiJMLBcwVNRhOvfGx
aj63wuZbAanSbZQOxnPO8ZfX54TEXbmaIiGRwgXiBx7J5Xy7chirL4B3Ce9cAw41gTYRphFVAsQP
AkkvzeSG22Eqqh1cSManKYfPir7RaQZdBQhgZmd3MnxA8BJrMeGR9Ihk1WM5wsEjBp5gl4cpbMPm
xDey3w60ExDPcpG61EIw1GCG3r0xwJxTP00rI3HuCn0QEnu70k6MNT0+Y79Dg/gauUM9P1CLLJ62
OXR/ljSIenVA747YTp6p5A6tD9eNHo/hPLe22OaaBzCoFh5QMY+SG8Y1DYujGXTh8+DluDkge86x
yKoyAXNi2bCmVjcL5cpA6m5PwUcgSX/IQrALlfSMFlAUj0rPCHk6CKsjfumUOO9fZHEZwW8SpJAT
sKfi1DoddqddOVi73mtvLN0ArhtIZB+ajaHYYdF391ORwMMOuCxxChzrr49j5MJlZxq+hebnnocQ
+267DEEw306XkRc1S4Fn5La0GU+XsGPcWp2wLzX4JndTxaKznbGbt87KQMJvaLPVXLYQLwRDs2zg
dKMnqxV8SFlylbEv75AaR8A/8r+3rkSb1YpsbTU1vmZ0oprnX9uiMddAorM18M42lLjc5FmGhrvO
DD+HsQ2KZQ9J9iBKixMVB9vaAYOGXVQeOPdqKtb5qNLnMKqQydCmXthIp89wSxDbigVvrYkc0hUU
m8Y9tXbMe+V5VN3QUCNcTzYDY0GWxS2CL490nkzx8kAXlen5QRn/80VRa4boI12UAYVPbBbSchuM
EzsRynPGe+qiQgJ8EeBNZhYLoC6zjMAHZGhoBAiw604eiQm8TzR3ojlj3cnJsmlVNuEar/RLwJKS
e+BApkcbaPe0ATuYSqzPsUWDGjuVhGnv7Ymlc0kW48kO8/6W2oLGv4Fel7ihkhWy+xLSknMJqMrn
dvDMC7WpMPtiRk48q4YzOMwjN8L783wKVskFfhvBibTBIbBaLZQ/AhCiLy5oc2gWmFIcqVXhOb8w
M448DbXC/x2/KQmkbRuyR9fz5TJj58at0j1SY/nD5HrJNjWYuaJiKFlzFlXwyWNujG8xfErDEWpj
1MganCq3a/+gaiN/GNIu36gEIXpq7QM7O9UjVrR5bAOdFCEfqGumIFWOQD027vqkUdt3azg+SGTf
MZEPBYYD0P+y6uuLtGEtINPMXCG/Xl+cEj6/AOXgYxIBYzHCsWEzV5aRj6ayNm+TrON7hB5GWMLp
ORiAIJmdfar6aD9MwKhDHFHdm36fXco4ujDDNHKARSe8sJk27IR0qxPXzTEYgTgLsjK/pzoYXX12
MgtALF0V+z1M4/WL0EgTjCZYC1ZeY/XF+MEEdCqIYO5IRRphFZso7dgd1ZgR9nqjI9MNtUVj2t8i
DDJ3px79AMPrtkAkiYoCYU8I93d3kzd8hlROc6LqxgCsEV/Q7kDFsC45mEagC1CRDn1lPdiNlGc6
kz+BXhHj6QXKEi6UDsxZwXtjhS+KvO35wNY2a7s1Vppyo5rcW9HALjeNu/77/K+tS39ajSCbA5aH
WabEtm5SmWytaFT31N1RSMxabLLeLl+EHO9AzrOfwm9qCb4o+PjhEs5OUPb2bPs29TQy2xCH9yr6
lA7eBki+4UyluQqGG0gbDsMWhNq34dD5twEdH7sllA72UTF4a8nBcxiBgr3tEpHNh6AW2nAhOPht
DpmZrIbc3TCot3623/ab1oOxnx8V8apPQ/OMfHZzBhIwW6WDjL4Gewozv7cz3v1jO43HoznDy5/M
N8hyeasSKaJj24CbT+7o70US0XkvgjoE+RndGTRFdMb2+/G9lcbWgGWuKp8Ne4EM1k1tmz8oJeyK
CBJtVeVuKSWMXdt5hBHBXYNdKPUKEu9x7KFXHGa9v5k9lCzzsWvj5upzv7xKWz4REqZIQrHxisLf
tHh0IiW7GF3QKkEyzrfvOlvSqLJThNeWNI2jAiigv7qQxlY6ROUKUjjDeuzzdFx4vrqF7mGyJ4DU
XEcwKXdo6tVs7gbPbwBEigEK6C4TuGkQUo4mDsiuAnEGun/2I7XCYgwGx/B1kGkfboYQcbrC6KGm
aVo5O0epvzaRHbu19WGE+sVtmBVfRqtKD1SietFab0Opjg7MNYbViJe2G8eG1nEMcerj6NXdg5O2
9bopo3rT6yI3TG/vJmG8pNacJ/5NWfEDNVJV0XUr32bmlUrwy4E875jlR3iwf5yNmZs4rNwrnLKb
OyM9t5bqr6a2P+8zpND9oGELaqM6NzRgYxX3CAjp/lTnp+emaq1Tl2SX94HuOLAFFX8ZaCsHaXEM
Ah+sR5hiejsTDUgyFexySwh5UdgnQHTBRAgr9HaGoayjCnr3t0/Y4W9MLwD6q0H0CJE0RCk0CwHw
gL7snBOV2sFwjjDGeKUSHQD5H5cJnM63dtZDqLsT4V2HeKoeTNMEcWPoX3e86uoUqtt6xiZynFPf
G9GdGwEkJRU8IKcni/5JCWStVzxyBSRQcfvokFTVUdq2cabS2INHO/TmE5Uqr+9OVS6mrUTm7BSH
ERwl9SH9+5MT++22ScsX6iHN8q0HFUcplw4vEtgS8gYStCABTbCsXfhQy770pfRvmG7IdEPOAWaF
ICxo+nnv34Bs/DYCbNcfU2GBruPIfachCrY58SuH+uVk1XeZhil4WNp3dYEwCnWgul6LARnAws6D
6tzgV8/fKO/sOsPSTa0YYGnFL3To/QE2bPDQ3XQwVMILPRoioYHOo27h/5+y89qN3IjW9RMRYA63
7NwtdSuPNDfEjGfMYg7F/PT7Y8nbMgxj45wbgpXYkayqtf4Af3GyCKmpfqoVcOHLgCvbUSlrlYGL
JYrrX5SwVmCgsR+qBlVeW7Uo/gPMJ/x7gZdQGYzm89dZrM1iW691WkyrnQX/bP3qN1XOHWY3P8U4
Nh8EZ0mH8PNfybuaTw3ZSFXf4kFP2EzWR31Kmg/BNqmYavdt6FnwIMHJlnut/xpe4lJzaYFmP3Qm
ijULPk7f2EgggL6etWudOlN1qlX1G4dW/LvVD8a/xlZt1G6CUZgHbbEgyXUCkSSU+M8AUHaq6qte
nVVuF9/3vi0PgZMtL3Ye3WuYdPxaT4BMjuoEU/jPGq/FyffTijzil+jTXpy11njII/YQifrl1KkM
Fsx6/HkkQMJv6q4H1WAtpjgH/zvC55NeP6lAHsYtYDysZWtWU3cY/cZ44afUDmMel1tVzCVIY4ew
TaiKcsrYprFSiNvE7DeWZu7HMU3BDjE0AOEYNtx5F62zjBd14TZtCKyuReFy4aAk1h4R4UUnePYf
EBjb1cKcrsFKDsomLEJ1J94OsJ5IZUedbX1DMQxJw6yoN0aQ2980tyRaq5UNPLfG+tbW8mN2rPwh
Jv758h+DNGPWt2VluvclttqalmaslbZxDOqSO2abqJNx2TJjuUfXcp19oZnlYQbjTXycyVcVLWmz
s1onX1Xs8FPdLIVoHuc5t89mHmgbZKDmdx3RpM3QO8UdIZfhG5i00sYzQfUSta1BNwum98BHtBfB
p+LOGjTVSw3+r16WBhekNFxBNCQbvtnavbpC3fV/vawq/utl6SXzsdo32mhsyR8W169DaqEHV+v3
XzWFwTwegsnatK1T36kG3EXKK+T3/k5H2Pe9LLiXmWdecQlzj8XcOPuMzOf70MptvmKWUg8Tg7ju
/LsUJdjbNGB5/glmYmTUptlr3nR/jTSi4nOk6pD/PbIxC+tzpEI7YTH5OFfdMcGr4ocsDxOCVX+2
OFGGTT24rw4qHbtqGJP7ttGyS6tN5j5w3OqZSAu5LW+w/+iXPlSjsmr+6MWSfOsIxm9BlYmrsEmt
Gg7xO0iw2VMqI7GJi7z5mYw+Kg9kzrKIGVWr5fuSBA2aLVLckIscTn5bfbDoL7bNZBOLwngJvafZ
/86CE0xtn/y5Gp1ksN4+ysLwNlHlJA9GF5lH38/cY2UZJInA32PTO04ftlthY8PcamjRR8+E0BtO
cI0ao3oZoBBsajxCjkZQVS86qSronsGyqW1Rv4zzqN863BK576oX1cOZ/GO8zPmDqnLbQG5S3xcn
1X+JB+fQFEa+Va0E8bsr8miP6qVUlS+mLVY7/aMqdcIK4BvhY6KunSSttnfxVEYaljfjxlYFCLb+
rvpOVdFei8SB8Z1oFmY6SfFC6Oo65GX13UrASNtI+pxb3wdbu0DqkEb1fY5m1Dx7mz8FXh7vtf5T
ddcMsEmTz8JeFdFl8Kpu/KisvjnirCf3qhof021npwVcisI8VaZoduqig+acK27GF7fsoORZ9gkM
WfaUVTa+PTbgbukN+FNVQ8RU2DBXE01+qjtQRmIeIHmVY7Zx47Y/ouKlkSBdy/+Pgz8vtb7af17A
iHEBTbsK9ZVVsaGD2Y+exWtqIEbWG7UTqvrSmJZtHY/WZ7e2nP7RrfPzf3ZzWSyddNbJ93OiLMFJ
Iv5Ksi4IpWfgl9At9jcd590SPeg3XQ/EzXUbES7rQ5T1wXAI4GbsVNFtHPLwBAruVDGyXofY7d6E
1drXqYgz0phcbHAdyMQ9EofpELrk/P+Azb7VzZLgBMCmS2oEwXfbwk0O60T9CbGWYT9lnXaJgqa/
QO7291ZSa4/pjOCbgOP93Rn6q6nGLxkyUGPS/qpLLComrxtRaMV7uI6C8urVc39Cxno+ppHsbsWs
oSqMFckbCaLfRTqIP2P96JgW76MxzFc/9yfcaLj3tJVklqaNcYAZ0J87seDWOpTOLkH780VfHxTs
3qefmivRsiYmhl/kcMwsPTrOWhtvO2lar2XS+ce6IQihijOQsmOmZelnEZNT62gGMvssjjF3aYH1
2VavUvs11yey5VZZMr9S7Jx0ouhWn5090tXHBiPFz1a3jbujR0Toc6yoPNZ5ucBqcB1bu2RP5Gxg
/7i+K+g9BbZx2vDZWjgQSXtfR4VybQ2COjnGhjZ/tuZBpB3iwdA/W5c8jQ6k2CFjrFduPRIhWIJb
n62OgdOzYyI4ri4lEt066B06qqrI3GYcll4iW7COLadxOZhOhGnK+rrGYE4H7Nugas3yJP26O0Zz
+Yr30DSFsCzlvTrw8/51llo3Ty7T3b97qG4CymtIIi8/qKKsMRkuhYNp0mofWdimfx8sHTijOrox
+Voe4ihusm9ixE9VpeqnDnGV/vQSkKWqpBpdDf3Jvhj36Tr+q2uaE4vKU3JhX3XqrDP1F7PE0vTr
2hJn1osvnLNMImY81S1K4dw2aOVs1YWNgodPmMAeL2BZX75eLKqwH2m06iFjQ/6P14fCIRE5KtOd
6vv1Yp6ZnRxf1ndf9X2sFWe0q9/UK39dOylNf0NgzPi8hvcceQZU0dVuRR20BKcVEeCSPa+ssv+t
znPhdKEqm1hl/H3qkEpDvwXJAUsrtjoAi7vPU9W1q3MtFB1+fKrl/7hclycHM4pJLawvOa/XceOe
XZEq27PmIzESmDsj9VmboYMbjEZwamL+5aroOpnHvklU97oTxG8tHm6q3ph869S0OstYwFfvhoQK
5krgzqCc7deCaICqz4pgOi1ighyoLo4tDzkScIXEQFjQGqQC1KHu0uCuXQ+q2HVOs9cjiOKqbmwa
ktTk+OtQN3WbyFTq3ade591nudz2gbVcmIRtYmNrgxt5w47AF/NKVrLOVh1Vi5Fg27j2FuvYr3p1
FkTGX8NU8XNsGztnu0Jz9WeTy8M8m9odkIbct4t7dZjtBMGq9aDOVF1CwmgLDrrd/KsBqXEIiOtY
1TnVhsOs19X5X/WqhxpKmjzatyyXP1/xv15MjTXa4CcBxDUyR+g3H6N5r6/2iPN6ANf116FWBoo5
tJKTG+u7VhW/+oxWrG/0QBsPpvTS0DGcBEPpNj55dZEfRhHnb0mUPSpKySKjlL9F988eAWD0/7tH
pDXddl465GEDFESDviN41cXlnal7O9vCa/erystTxBG+yl8jWjPrj1bV3EOPKe5U/Wdnb9a97VDg
aOf0ffeA1jzMFhvHjonYSUC6r/WO2FJVYTM73cNnZV3KA4C+VciVumo9yDZPduyx9a26zGeD4eEf
k6GmveirjdPq7TRps77J86jffNWlvvC8z3KlvJu+mgwDOdVQjVSV/2hXZSnRwvjX5f6z47S+A9Wi
DuqKruH/VfdV5K5jYld9/LLBEWafQUDbBmRcprCO5/p+wo2RzE7V6JcGbopuCYqqpY+k2W/jroVb
ya+8V5Vu666mILOVbrMW7VNrlE9NovMsMRPv5AcZ4ZKxzR5N/121qRoQp+nRI/K4+apzHXw8khI2
nZE57ZMAK/BUPanu6pBbAct23fc+X0PV2UJPEQ0R8mhW/ng0Ch0MTFHk9wTj8ntJ7OMoUIFoosoY
+e/6HFWL6gOWswOPPaDjvPZWDXAnjX01WEiGFbl5rpxskC9RgeGv02CFF/jxc+Ek04dRgFlvnaIj
D91gSpfHACRKOZ/nBlI9C8f4ASFNDBo1GJgZW+dwLOz5F0T7DSSUMQ7zfgRrZAVglmwEBfKkf9Ei
kniD1SLd4SG9redZetLWdRfcpWpnTfP0UkvA5ImLsr7hZ6fPK2F0SnAlQvCx5/bLi/IaLQUiql19
sRyTPK435zXZof8tqzN1kImsjra0EHuK43v37wOhNbjvE4+1IvHNg+7LD9X4Vf+vvsvUiBXb9p/X
+BoqMn8448m3U9f+qldnX3VL7Sd3CbLZ6zv41yt91ak3ky1IL/u4EP7d1S/t5NC4JUJbsSPvEYbF
qN6Lrf3kF3LXpgv4/eIx8CByalXnv9Sl+VBjv3TTSaS+yN5YwsXr8sswFsHLEvVyS9zF4zug1Zaj
u7dY/u/MtRisXrqLBgRHXSkdWgPfGPFDNTpIBT1F3C6sue/azKmxYYu51fFe5xitcrZkoMAyqLI6
RSZ9PINoXXkfU/BaRPh859N4VSWonM9FqY+3z5KwCWz508NnyfWOxVLpj6oUZERIXHQDSsv7Bv4c
2vDYLTd1MAHC7srI0oEoUFc29l8NLYhKLFd8f9fpTu/C8F9bEFUJY55Qx68rNOgE3NJYHMo8wYz+
7ytDjg92pQX6MsCEE7pTYe/QHnMfOkA3D3blpcfZ9mCWDTXQkvVgERW5L7CeNyN2I6xKqeut+GC1
y8TylJLqmya2GbZuAl0de5+HHtOkVJvu9GQetwWRrZ+o8DSG+7NFaW+rZ4V5Z2m1d50H0mqqoYFt
jm+n/jGMDhzOpfsNIcs/zLKrzgVmDYgAfp2mwLPPpHXlskljszp3hot316RFJywdiDlDqHSdtn4R
AzBwZvj2RHCvfilY4BxarLC3qrWAXHjfjsUbwei82/TjEvp9Ip/qNamKyswSOh4ujkMcYAoAQwpb
kb7Uz9KIls9DVo7/LP7UFrdA6FeLL0SF4KWsZ9FSiX8UVcO/6vK1X+2XWNCqIcbS7Xi2OMcWONAk
BBmPuRA7T+gtrNgkfTScFiZMI5ufcnBfgkm3XrJ+so+ZZ0f7vB6ibxo0ggkozc9mQXK0HObumuqF
dT+R7dw07VTepkTo8hDHMNFKUF7oYYzRyZAZXpHSjB7M9cCuqbmOK5EtJdy/AwPLIl2OuMbQqLox
Rf8mfJ2e1TXUQbgJIPB4Dy0VXJqwF7zNkTK0rfm7VdcobZJIxxWqTw/JACI8GhxxTdFxuFaNQPNV
Ri6RCIpfDWItFnYH9MnChOmrQXOd5l4DuOk1Jcq5pfTerThCa1m03sWFWPxt7H+6a3WEB9SpX4OD
ZAmaEARzfDTguqKANWq4o7raHeRhezfGBYmftUHVqVbHYJuLWDt9gMM2GzQIQ61YvFvQgRD3PTv5
qc/5k2wa7aUG2nWUi23u86bU3ktH26gOMw7b277J7Ds1MiqB6ijrFWxGngpDJ7/7lxVE5+TMdpl1
S13HvBGRHPdxoeEg8nedOmtT0WzWcMZ+DuYBDiE7o2GefP6YjFUHp83Na1C9qIJV8YAIC0B/p6ny
fnnt3Gc71t35zobBt/0a1azjY6seQjlH3kE1qLcSgX3AwidGZH51xfag4mu9FG8znu+3oTbikIQ+
Aed2mQ9eI72d6uZHpAhcO2DeXVv/v0c5Q9K89pgvaZY5PCBONDzARkDqw8InmUzS3Vd9n5QkipfF
ZztIN9WQ5bp+R4j1pAapej4vog/duIa4POtGtpsI++i733RHf1eiOmlwQHfA+63FEvl+w6/fPKm5
2yEAX2fFojtJHKOOILOsm1PLv0bzjb6DHv7TivvfXC6+/9T5UwqA3ipNIxxcnJIIQ88vaUDV0A3T
rcwzfWvmBmBg6d/PBqpqSpEqHcxDrCf+vSqp+rVK9QoWER0+E79mWQH4s13xXM9m9KgVT4CEobys
hwVLpm3aTMleFYGLrjbKzXxo0gVhS7+/k0Y335ylQMiSrPsGStVyUo2JN817XJjLnWrF73a6FCU+
PKq1LVD0msFxqUZVBdMCqK0931TJiYgxRPIuYntTmtvVbzpf7TQGAKXbHED6RhW//Ko/jW5UeVr7
yEbrNsrTWvf8CW60MT/7PrKdpoaRKUve5VmD1cNmYnqd15Kq0k3zDZnY/F71l/xlD9jEM+usPXxg
RI+DsAngc7EAMgUiGyDFTGx0zOSKPRZLwImnT50/zrrL6tFO7slL6Vve0PiIrJ3Jwjbkufk4tUMN
uNLMNnMx47enDbgE9O9x5wQP2dnlYfPowe3O55lsa154B5vo+t73AndvV/l7ndYaIH1X2wjSk0fS
sSeEgJPHIOLhbsBR/O4T6LY7FJoN07bQuLCnqzrTHOBGTY2Ao+nys6baWGDfXq+ix8GG+BOzNKFY
ImdMyaMe4XYsI3vrVyZR3GxFkh+96XEO1hVRgLRvzOsjgTFXZ8tsl82rmcDyRj7jzP0/hcDY/qiQ
2HuqdSs+xX7xEQzxD5HGwSFKjOCYRRqxLbbDzJIJ/6Ll1Unm/OCuaAZfTqe0rfms6Of4CTbFthPO
yEk91DAR9wLZgywCfd4YL71lfA8M0w91EGFbu4+Idmpe2FokiPQZ4M8Y95th5O4hSlDiOdVh24Vm
iP4QBDry5+QJQ3MREIBIROwAPXsQT+tJbsl07MaxZ17W8/QyAVsMRdXd94TjYyL2vzKnRGK2sbpd
XBnNvu60IhxtAKZmPmzQlQTolHwYbr/86Jr+gH/hSS7Ozapb/RJIsK1MTsMuSNoyNJL5z6j/0Zao
L7P3/Y0UNt+F/EBl8JAG5behAExi1j1U3OrJBK0Wji3m8qb2LS6zjdM2TCtNh/2YsH/k5Tu6X3uL
b6YMMM2bPPlbZ5mwdew32ADNGcgxuxPMXkI7HQgZaNq4MZcyB2DlfDcTcwHwzZoySCqxocMHZNJd
XTLBzgVmU02dXRMXZPUSk7dzMjwKpqo/gBb9oY1l+dJHfzZI6B4gob1qREdZJyzXeiKAVCSr4NSU
M3ks3lY3zCt4TD7J0qDKRHgBiOT4O0/j9mrMFmZo+Us/DMar5Z0HEJQbLRIvBryQbYWywXbiGUDE
0z5hL361l+lcCR0nrqy4jh2eTwYUmd2S8WOQ6B0OCXjScxKfgqbbeSbmiVHVYpFjj4+9kbQsPrvm
kLiIDg5D/wD0Y2u38wgK2T4bla+FepIUIO36Z2+pSFjO1bLto7I9i3Q8tT3YXKSWSM0CX9d6/TiO
cMwquwT4Cq4L2Xqy/YmHhUpNmqjrcYsbcGVIIvfqe8Cccc0RfeMeuj5BOzPRNy4ISIH0wnFZ4DHY
WACFRlQaZ7bl/mbsNZbuUXsihh3aTTeD4tDPaSDghzdNYu6auZHnPkM4/aZOG3hvefiPtsXUqSgr
dzhIvT9VNYEu0JGMUlcxVPPnBWI8gtLIDItpGQ+QPUrYznYbYvU+oaOxyLMIEnPv9PpNN+vmDJB8
4Q5LfOxS2B9v5QzIpDfn38xVLjSZJXiUYlWTZ2UQMvvFZ9dEXKGMN1Ht4UGV+7+e8HP6SH02cLPX
JGFp/jRd71lEfWiS0zvFcFV3Xjr8UUt+HhEsD7XtIuBbo91MBr4qV5HsIbi1eZagH4zxqiteymRp
dnkPELntfxcemiUAdT1kU+t6t2iJfxva6FQsvvYcIfAbzcnFsPrX0umqPcolH12Zazsvkvx4CDui
/jPc664YSOGTqDZk9SyT4Xvc2h1Khol7yFwSKvXY76OhLTe83+xSFNMhSPhCihrNFrNwhvum4ssy
cvFSjOT1zYatSyQOWVrsFwLKR1fIu6KokPbJqtex1jdi9YbBpxKbKDzTyGhm+66K7toaVYmMm1E3
hoc6Mt4T0yNUI9uLzn5j0y/DsIO56Jw1UxPE7DP7lAtELtqu+VMYVRXiSW3p7Z+o9KThZKdYk8sc
w9T4sSst44hCbxv3zhYF5MqTz3ou3hpbT8LAmtj6+sU18dx431oj+sIx2NQ2KE6mwSIh87P3rg2W
sM/8eePJu7rLQ9+d3VAEJYbvRe3vK9I91x7IYhvL7lo6PdFc5EgQU4OH1QkdTUrZvxLTT0MxOO9W
FcPIIuR0E3pwHHM0T3x5rrT5d+Chf+UEH85YYP9pjaeSzFOYCNLFTM7TZnaA81Vm4G8IQ09Hdl45
2TXUbPKiuaRjxzPYn+w95hlm2K9On1ZuvEHonsCutnf27AfbtB7wzsggp4oxvajDIJz0Qnb0khet
C3XYLYDxDs9+BsGCyFJYuFrYd+2fqeW8OeP8R2t25MAS+w4w9qWGhejNxBFt12+26CB8k5iN7rwy
f0FW3LlOTPdh1+btsY5l8VDM4PC0pH8U/RLafZHvChZ1WxNiFqJYKQ5fxgiWtnA3vYGzcmMKC0Eg
Pzu2hR/fYUsTofZjJZclKJxTxErtLJLMOKejBUMzKZdLlWbjsUQE+Q5ouHUwhJjvh6SIWcxCawUe
0+yHEWNEck3Grk4z76Ho4mQXt/dND63HFi7JVAwg0c5gSVw2+BwmiP9uVhTkpst08uY2kHhHCOfF
tQLsAhfRvEp5HDQXv4Ey9V87kvab1nN61PYTNIZ7YEDWjCUTEvn6t6Vh52Q0Q/WuNeREg6ybTrVj
O1sorzLseFy+Tw5MnwReyzu04g5wMtgHcKq4/vXCemcCw1kRqtb75PY9Hr5Cx1vTwT+DuMh7jCBK
yGN9fCeezoYta4Z3I4iGsAAl9R44SCE5i9++xxWPCHQMm3coZBOi2ki8xZp1xnDQvKI/GRCQ8KKt
KqZiMa+lBotoSt6XLqs38JJsMN1xt2/siUnWts+Jy544iu3h2iHiepV81svkt3sAZ+yVmYC2dVBA
tcw95561NhGl4EFbWu2ly/jKRnszuLxLJIYypLynEY1kRGH62FqjoKj5AI0C9hvjoOdOtrFxgYzv
dV2TGKfIH/6Qk2JGGwSOf/VMTmfeD+iJbEEKuRvcsKxwMKz81jijF84is3YZIeDQcoaDWWUBnuTp
uF/q65A187GXaXRd+Cxa6t6BWXzNk0g8EEjtQzSpmLJaTb8hhY6iX7k8uPbMhF2184ZAAug6lLtJ
TLGT1Ye030Bm6PbWaoLal+kGRnx2c8e+OgULTqtIO+LBUi/fq77CZ6RaDg2ufLu5Dt4AB2/7dkwh
vnD/RwuI37nxBR/FBRuC4XC3gNb23F2UJXEY5QRaZYsOjuB0n6ZQhkSExpcx5g+ull3N9dEd5wSu
3KJvtz3aoRo6bEzcAuIDAQG0WCNn0weFF+pFRSKS6aFLI/dprAOC6k6xl71Vh2NFUKMKYn+bYQAX
SjLLO5nU7nb22+GMUId7nwoj5U+3gFuQhMsMmwdqyRL65lXpXWk1gHStuxlput3gzOkFbkdzYOHv
8M5u6KY1RwPFDKHJ6NJxqyIOVf9he0uPEZtwjgNSNEmSEkKePWPXdVF1qGKRb+z0VbpG8xDPkxkS
UfvO05sM8yjmc+mEwzzUYSJj7ebWsr9O7qSFJen6eylGsUGzmQ+uB+cE642yIsyTde0D0W7ADT3A
n6pFgbJ0MND2DANlejQvQ0Rpfd3IrtAb9/wlpmsnyTZioxic48jHMbXw7xFyPwyxloeDr99sAjo7
y53n0Oi0cxdUr0K43l3Zab/biR9qcgzr3q6bcifn7Je0wO+0iIrjnPNQ9W16lw/jFGrp7IUTLgMd
8z6qEEwrulucMfKOdnOEe5AYYEr3UYTpGtIdwtN+25M9XuwI+NZUJ5ukn5yNFPxP+toszpoYoIBa
BEbnqTr584AziF81d2iOXfWWLZUFVMTCEtHEcgOwLCsyUbiXdgpwdJlYPBntIA+QbHfJpEFZa8Ry
LJxcAq2sXzpZPWo6gDcEtuXBk/LDELm5sVrD5g7LufkC+7b0Eyy5JT75Ma5Fa0y0H5Jshxw0K/jY
mLc6u486SMQZjpJO9mr5LqUFVo5lwZabAg4FPuubZZpwH+qDjzwq7bDzBmIdyDRNOdrQ0r2RKp2u
EyBDNIvkPvfjNw+xmt0UmLiZiny3TLHLZnjgCxoGsXfjSN8JL3/DEGjaNoTMdkiu6rs8AU1YaTFC
K2Z9V07oYcmIKapwbSv0kITba+ngbboi7TYiSg7E4PJzhvSuq5vuhTX+HWaXHTLm6YNlGNqh5kYK
o/khB8AxFql4lOxnY4dEs+WTNxHwSrpGsmPVW5OVPju72oqnQ1G7xjYFYBMKHznZ9BaLyWF5I4dN
AUJy63jZYxKIi+v47a5DIpe8daHvB+h4x8XTAxi/iJzwDIdKM2TFvkf4fendCjmvFC8G9NT30azv
pOe3IXTlfB8FDk+SSMQ7VJ4+DHR3dk0vx2ejICxUwL5pTBOrryDAs9RC+KuJ0mmL+eMzP5VPjMX/
Qfgz3wsNp4vZ2no5GJmYoBxofa/F0aRF0M6MCmA+k3hLiM/Ac91oYAMBtXftZmBJsW8cFMwblCBA
h1fdU5ND4bJIBAbk/NsJBH0+2XOos5K2e6zBeP78RGZhvIg0f9SiZtkMuhHdC2l9uDZ5+GWoz2mf
iVM587i2NeBcFdmM2rt47DKhnl7w3t0auNBtmsZAEamKoM5F4JQyee7MEpDXlKPpGDdhhMDqQdfY
swyN034enAUUhF0VWCO5zmMUZMsejiZmGBmE1H7R2KlPRQoQIGhOWF7252kUw1mdfR1i1+7PRQp0
Ck4NM7VHuB18+2Euc//Aj1ufrVyvzy7xrn23VNcZsd8zkkjLOS3YtAXwkjbqan5HMqDPp0NDghEZ
mgvRCz8k1H8VRtCes6Z8a/2CAEppj+1xSQq2yAGsZj+fkSXu5/No9WiZexIvXNcoitBxUGcxS/s0
aKshXn2Y5qU8M4uUbIKmaOf01ZubgArohrji+oRaJD67hV1ttKRK2Ev50VkdWL6yDk2yq0PYfR9p
ente+ha9rNE5tDwOz62egV1MWJaGTVu9pFn3h+zK/vO7Umfqa0oWB+3zOVp8lF96cYhWN0q1z1Bn
/lpcrfn4vbdtXU68aQ7uFI1nN36F1FTzoNsZSP2zuyArG3jpm1XGpbGRepOdum4h4b5sjTF7NLQg
xc2eD0byzUGGEiUIVvBSRtGGh9T6BprbUMlrpvG4QEJ3k2RzVISJHkWHJW+Oo2wQVihxRUyT09jB
S9RYrAGDnayzegeIeZAX9pZX0nY1fhWWv2zUqTSSmu1vZIVJB4gSqRDo3y9VGbC1Gm3iNRhSnQE6
mGcBx3xTe/DYmp/+kv8k7uLzzUZoyA2m47M7powHFjaoiTip36o2p+rcrgdVVAcbMQ/+5utP+V/N
EUb0/+g9eoHcz6MguFgejHrcYLb8weak30gbVbidq9kIjJTZcWiKgKQOHeIa/+/KTxFLn8M2aMFn
Cq8BcsdhAPG3n38JPCXIAE6G1t1FeZ+ccq1Azv3WYxO475PhsYzqu4znwBmVbBzS6uIHcnIxgXIJ
TavHY3YxbxJteMLhmr/zslYLAUaTTojT5SlqipJn91LsjTF+9MiKRcUzvuuvre5bh2ENE+iOU5yn
GJnItjUvs4G1zQEigvfct9zDweCDlyyql0DRILEfKGOIlMN40io349bx56uYEWRzPE2yaiLOGCDe
0Az5OdIFutydxrIKMtaFr+aEFozmhAtZ51CbAGn5lhlmQWw/o3hU1nV2DqrlFz82/jSAVk/2WOKt
aabdNiFFZo5dcB3FYh0IKtewxjYpW4it08rqpheQGge2URuR12nY53F1c1IyzghZIdpfHiDaL1uy
MAG9EHy2JpRt8bgx/SV7B/XfXqIytTdYIpdbqS3NXYZwhmVU2lvNY3bvTa1/yvElesQ7k5y0s3R/
TJk4eEuH93xnP3ueqA7cAuUxIo7+VpURigmp9qOP7HqDPO0AYlTkV01n3yODYVfnifgR18krkaQN
Dtz2xxCLRwRRvd+FIJ7GvGCWmnvLI5YvZZw2Yatj22ZL9yeReZ9YAM8oT+/6I8GSJ1KDcFz6BqIV
0ZJtFcvsZKI4v/UKezmiYrocFlIHW1Ca1nbROrlj+bit6jE96M0a7wiISJVEWjvRu1eA/tgViuGp
hE9ipVXyEWm1CxOcZIL5nNV6tZJXkp1uucuTHPWPThrv5dg1qJNDmCTbTx4Gr5bUTwN0gMZyi+Zy
9ijSrIDcms08pHbdXOSXpqjHi7NG72agvqPVNsdgaLVXrK93IrAIqcLY20Z9vpviNH4FKfhTYDR1
b7em9mLpjoZ9hj7u/L4A2ehUyT5vJ/+jJX7dBj7YehnNFwKf8Ta3kVMayCAfUeTf+ii5/5DBaG28
zDNu7ACsU1sn8iDhnj0ndgfrnUz47xb5YCdIf7UYErOeNqzHoMrr1XvEPgbWIB6tJiK0oYnyj7z+
jaxAQo40qcOldYNn0MbRPk48CMPNgsfWki03Qgy/ZrM7LbPonkfZ+Y89whZJCZ4Zo+n2gBI4jyOV
/855s2eV887IpeXhV/mzWfVUlaqsDqr71+ivuv+8hGp2l0g95xEr004xkc//Yey8liRFljD9RJih
xW3qzNKqe6ZvsBYzaK15+v1w5gxttees7U0YEQRUFiKIcP8F7I/F1HjdLAbsjqUuW/K96SOVTlL/
bXPbv3WXNik+tcl5pG3S2vxgqOW4Y22Xov2W5yUf1WVTdZjCEE79T6vRm0wIlv2pAmT3iB/bP/X1
0LUMJ9KAiqWcgiSsblKUy2d2MAvEx6RuNtN/6qhXM4vs4/ti0oNXS1N5HdzM2AMiCl6lrcxsRvfY
HM7SJoUKN12NBv9+bcrs5DlgGNsOanFuvJqo+a9tsiNv5pr8zqJ1vJx8bYuVZqdpvXrd2lhx7hGz
N54KM9WOkVsGZ6tEarxQKutRLU310c+8iE/f2H6vXe1LBhD5TVeV8Tb7YXa0MSB6KaaZ5VMw7ZB4
K/6MQFycYwwgLyRGYC3DTsRk76DpXn/o65RYip8/2EXf3Jtxenb5xt7h5MkUaU7SK8yxc8KS/y5H
svWMuMtHXqfOI/RD9aiw7GJYCeyHoR1jZvjqQzK2N8RQsjvce0MsdQByg6Kaj4an2ZieZOjHFfP3
0EF2kgvtvRHQf8jbWv0TvbX8EA52flRn7Zl0c8cSs0OmsUjGfYO64dmsCzI9KoJMmg5Rjqn3Iel7
9aNyBgCjbbKwKYgkpfhDYUEVGH/E5S+j6RpWygAau8D6Mg9mecjgzr2mESIF5Vj8IJY/3UlTHejd
o5dmV6lJAVE4ODVQvw/SX9raTv/wrL6+l1ofFTMZpvGhbScPnFobHoosGV7z0M+hwUbDUQmG4VXa
ooLJLuCoR6l5uHLeRVX2FzI0/3SYR6SqiUqCQVnOIUWm/x0NVvgip/HKObqqWBfutg59h92DqdTp
Vdoq3tv7VvEfvYYc/lQc0EsMnrU5UzHxTKaT4wZLeIJhW9oCK3rJcjKo0mQVPajbtPgp47o0RcM8
7dVS089SjaemeJ2Iiq9nyLHA1gEqCeZVQK7AQZ/jMnYuccP4imTLf0C3a5dmZn6u+V+39s/9CPHn
wCEN/STn2zr2WvQ2ko1jZZMNexScigckA82rMS76OVU07qRNir5Qi4d2KYJYAc6pT/Oi+QQ1598d
W2ctmZ1LqavPW5NsTalfPGxtbpz9pXo1s5868nZu3cQPhU7KOMSsd93a2mylBURQezfpoZBhWrvl
QZVeFB0wTKujOh6XJmYoatZ+BASCjj5zhpNUtbDIcEPo4F07VvMR+v4C8llihUvnaAizSxyGgKqX
6hB2JY7B4EyQamLtFdofhpeCbytMIsxL1SSpftEbkPvt0NkfY14Pl1BhxiZ707FJLm1dTofAhCvf
t7Zz82smJXZCdE5VtBCRtNR+d/qcJZgXfpGalWnJ25InkFrk+va7YVqoJLXZizQVXcBsIivne6mC
mDL3eDj+WaHzcNDHynu3ol5BEixSjpbnue8aU6OLmjOpk2qB1Av6a0xypLPBcPEMg+FOdvogOt6/
6jzW/X6YDN6rsnxWl5MmLdPd1vPye+mILTFzuqnDGQnjwp20DXx5jmGDCpXH+t6Lyh4SDZ+8UT5s
8m1ydccn3LmkcdoeusjesPX54qTNKXT6FOxnEJ1z1ELeg+GlLOvs5CkYQ6fDons52G8ECSySv1p3
LEBlfShJT3QqVb92QcLXfcqzD0sbJ+b5jHKYxqTMxQ3nbo6gO6Mjmn70ykiyxfO/IAeNBceI+LPX
mWepVeVQvzvGldExOtp4WTqggm6OrnvQtxKkqHM//GhGIllpRUoKGo1+0fLA2YfkBJYon7PvQboc
o9TsToSxltiYy3Q+e5s6I9+behZcPP2A+Kj7bC9+MFLo6cUwlScjr792uoIVj1tNT/xoZDiKkXh1
ytpFMaBFxiSP94FdQjXU0RBENav43ub9s+9X6jtOhoK42dWm579lxLWSirm6qlRcn0kDXbQUshUu
cwy7MB+CPEjXJm30o5ti9K9xk/4sbde4NNhYPIYW+nATU9y7rMr+YO7d/HTN8LEfM+0vbDZOiddY
LJaemmneMSHPyWG3LXAJK9l5iCt/DRb8dZjXuwBvjA8zbq4RQN6fWoYwnPKcYmPyqtvFHcq8+anQ
iNPmSpwf3SEuSXpHX5n0VefehcgQtl6IPn3SPpt9URMIsKOfdfhdDWb77DXags7P3cOkEiPM47DA
ONslaKuCjLVn/WWOh/x96OKFXZiGN6mmFXqjgCbuYd7bz343kYfqhgquhjE+R7W58Mvi5gQqOL40
FRohlpJfsHvCxCG16wtBv/poLrRyVubGK1N//vxMDpIExQEQ1DFWSPST1Ep3sd5GBG/snam/4Dr4
GsyMQAZD7Snw9QK37xzUl6KVH7rTolmb5S8Wq7WPfna1l7bRT7IP6VPvrsNDezfavzoG5w8zdLy3
rESeH4uMj94yJly0MWFe9o0IwRFrxtV0qanoLb5WPZH7pdaTLH7NceKVGnrA5WvjJafQL62Ptqgw
282zs+zrPEt9cfz6stZKs3pph/lqqomKrIV+Sap0fsyWolWHuzludcI11Mqu6U+9q9hoGen246hr
DmveKdsR0UEzQBqNZU9s8Y2Zpuwu02v7UR009vpTOx/NKOoRrF3qsksKEpjYPPWPUllPlVWNRVK1
IIyaDeFl6DPCkk2IYZpr1SGEIZTDpFosf4AkgM3RC+yZrAVwIqpjq9N7dtX52oXT+1qVPVpd9rfI
Sh6ztP/DLOLimhHxeuz76p8CBUzniK9ctf+0Y1C98UHnp2x9W8PRjF0zatUOADnSIstZopZg0KjH
CAaYfvBkJO54CnvIlFqqBk+8SZAE7H6e7hcPI2mTfi7WQE9SdSvzGcYdUYbl+K19rhrki2pbQZcx
qJnK+dohnPwQxilFHrc5AGMolkNakkRe2iKT0RMhoAA4h92+Z1b+UfpV+Cg1z5v8BVqJI/myc2hj
5awMdsxCOu/eVTvXH2x8P0CMtIBe6FEBS2Vx/CaVsCbHhF79fC9VrQXKARkvPUu1nPL46g8eyOHl
SGQ8s6d5iNY/LE22Ne2jOg1epWZlAyHWAU0UqUZ4vx9tcwlEL4eHtlXe4GLYO6mmumM911BwpSa/
rw30S2pn9bP89mzBeY1WrOCnufzuBVg06Vp5lGqJuTyPZo7bjfw2O0MGKUYIaqnJ2SK/f05LQrwk
lkmtWVqu7pWqqW82yQICyVPFWG0WzUW1yQwFmH9+OGMx7eIgcL4DIL6r2cKTjvepsea/iVt8mYiE
/ll20EVIyodv+HzzqWdquMOjs3wEwZFeysL2b60xh3e+r0QX8pD5pUDE80nP4i8p8my/2sl5NSf8
2h23/JVnhY3lcjLetBJTYzcGfUPsJ/p1JRHfEMFnYaAFbvyYjnkMEicI7kiRnuNxfrfn3Nghxwl8
o0zth3buinmXVRqPN29qn2ZPUii2nT4RDUUi2//uoPC47xMY6O5QkU8Lqh7AFdBzOHQqGpsdLBav
He8Ay8/Xuql+YJupXC0tm96truKxG581/OC/4Lv2M5/dPQl6lLtL/xTa4V9VlyVPURyhW5s6ygma
vvqltGKNSWt70lzd/gjtMymx9Ksxz8PJUKL46CrpXaB4P5muqzezjv4yo+JHN4Ym6Z3KuWggRsmy
uRhnITQ21nGKAhPkBy80km8DSaJ0slygSBXJSocXO6lG76CHpJcqgACvRXEmIh+T8sP0vM1jzF9Q
JyZLoH2t5sC7WB6ZT4Dv6bEKkcc0HcBKA1j4pun9e+ubC+v7cci1V0NtbhDRqx1ZqOCkFkTELOQu
CbyMxHtV5ua1YzyN4zcdxxPjpWht9zJlHfKHIwDlek+cUbloCnk1OE3VCe68jjyIb9x+AvVQH1Mi
YAf0lexDbueLj+x85fOIxKYd/Fllbv0263y0adKfHBL3gLudkIgphWKO4f3oxT+nHNPFcUA7F6vF
v2doMGWre7gBBs3e6sP2heStdrYqK7wFVk5UPirdQ5CrxheQnz8GKy7/NlHBJBf0V9R1FeTvkGB9
USIOMbTdTkWk7opz3/CqFlr0XIFSkZoUldVqJ4jzBMeWHlL4pQ7SZfTufMgqr8ioaMD+4gvYiGOM
F8NTr5nq20Rq9ejp5LqlaiGk+JjFaMEvO3vQhW+DARl7tPt7aTJgH5ydyK4OjZtob15vtKA8ARAt
NWnSDAvBtzZNbnLA8vW5GnyZmbtEl0LzF7XPsnubfCCtZlS+SA1PquCYuj4WOsvOkZUN+er2JjVP
17q3SElBCDhI0kubjkfItfdyGxYNB0jBpOTEq4G96HJA4CrTMakSFTQCPZhVx8+dTvZh2aksxTgQ
+FMgDVylB6Hu4eYXqEBtpwzc9Ib4arL+5iwain3kTW9TTLhjsjT9rfGxRsvr8JZmIV+6oo3/tlsb
XWnmTq9OaL+mw68ST9x3Ypr7ybBGrEly470cy59hgtCE7CNEq+4Rp/QuIEbNd1vDz1DpveEofXND
D24VNjV72TuoZHqwX7fOvvnM974EDFNP2c0LmUFARYtepUAcpThWiV8ck3/b9CnKdkHlId5t69Hr
FIygvHwP7W/znIaR8eYWnfGWzAqDPpiWq1Rjxeuu2gw8RLpog2288QGbnCxa++cNaeQRldaLvRxe
BfUJuLuPIDrctkrpnFcpkrhhtGuG8eoEsfPaoo3+OMYKNHMdAFphBrCjcaQ5S2ciguELWnKsafw2
34P6bY5coPEIsPmf89Xd30Wm+EeY/QCjsE15hUunY3HXdGtV2lqzPtQa3zOpYWJanOcKgN1a1X2O
mrOzD3DjSZpGYyad18Uqth5V8CZt0+zftJwXQ2p1q/SX1qoLevBHpejt6akEHPKwNsGCxNFq8HaG
k0fPjstr3qKdZU+6uSO3S6bYGIJXKTw1PKuFMT9KbfTd5jGq3XOhp1Gyn5slClxXzk72FhFf+dTS
CZ01SXza2gwv+ctTVT56fdm8aBGssr8cvEXHRn2VgucIBY+ebPXW5pvDRx2p4z2KPuprH/jxfa3Z
f2wdEtYpKG80zXlrc7Era8f1pE0/IFiBjNDeGu3pXo/i53b0ske+gdkjKfRbDwniJjWMMm11J5te
Gr5qrdlef2uTw6ym+FG3fnDQyioD5JM7L1K4NVFCB0IADHXaSlUBpEsuph4OCRzVtzr2yzc/KQmv
eXF0lrYsyolVxkDMw7wo91Plqzueff8qnU0Dj9YClWLDBP5TqthhpQyzx6CL6rd6Ll9bAoUP6L3W
b0WCyK0ZKv5ehQ6K18Nw53RmzwVgZwh86kAiFaSUZtdv6lTHT03sXmWnNOEzphG8b7yrNg3l42SO
d3Yd9tzPwfhozKG8eWPdgQqaguyhDspjXh4VdSgPTePUB80KZoBHfnMyFcN56BMoGnHvJ4v92BEf
t6+N4Rfw4ft7v+wfrD5AsT0kJwUv4YffxScrRPAgsVjpFMwAvFKrLmNk/5rdHARbfVX7AOaEEoLp
Vnv90DIH2TfMPnIPfyE9282ghPdjpEAk9fmaS7YPfAzsehMMuqoMNxATH1rtROeADwIBbhVIOiDl
vtfv1BmtuVZTDJILsJNc5ZyO+hfWXQw2oBcOpaE+Zl16xYxaua+6EnpsP7jXrIcAZxgfcTPELP9c
1smgPbM+dN/mzNJuExlt4h0twUSj2GX51MKZ2qkjTrqoE5O+nXAD8Mo+2bUz30gWww9q/6KFjfe8
iPBNkBjsqTLhPQbGvdnE6knBGGVXRF/meX4nI3SIWq08FXbr3vUZbjAEAtjcimlAAd42qjtEy76C
sBhxoWv7U+mE+Ljquv/Y5784TXhDbsXYofs87B3TIHNbKNp9xlw1s0b1xUg581Bl852F4GwQAhLJ
FCwXEx1O3pRcGm2ob3Xn10fsI4dD4zjBferW80Ft9a/BiH8AiKnuGMxQNNS5fLGAf7xUuvmhxFF1
yVBrvEcmEVwJ35Rj2jjtfVkUREn0Af7W7O+DaurvARJcuhpBxrZO9nldnr1s9K65MVWHlHkDSysz
3Bm4ae3rvrtY1YIIDDrtaA52cgIg/AOppu+LmejFJEu+52r1e+Bw3R51NiJ4PDd2owDXS9r2TqNE
JwG4FloSrNg7g6+9YcO2UX9UiT7BqzPruwGgwVVZAh5G8yIzam2ZVjNF4THqyIOkIcIseYJkRDS0
6oeefe9t5TFN4fkijrJP4xfQy3/PrlHdyL+pfAmTGs019TYVlfZqwvAweexJ99r1kIC/caq9kYfR
fZdXwS0YmWFkGu/vFOLLk3YlcnvD8vSWGSErp0eTwok+MOplgpkQQ7Wruj6H9vTDNVX3fnSTdk8o
sA0Jha5gB7zVyC3ZzjXoQxwhAsg0Wo5pWVEvkZKvEAHy/RBHv5qsxCU7Mi98y/sExAryVvWJC/p3
nWIRMxKGJ/uAKUdbWc8ERvRdDLrs4MfNm+c2cMzcBvc31SiuYc04GCvmfh76Zl92xATq/BlNU/W+
jyLtvl0Kx8Sw0oGEmea7UA/8o9mB1As1nRWK4nSMvVZzDJLE3QPKOkVF8Esh84ASQ4SiEKGMn701
lF9aZM35aF+6HBs7x4XTpAfkQNQReqrH9PghaADyzC+sSNo9ec+qNB+xNc92uAF8pLEa8ucda4FQ
HybIxU+jR4C91ruJrHDwirAKn8+2AqHkqx04fDO+H0Fe7rDNYlbBorBLVDg8Zkvwek6Dk+0t6rNV
/ytw/QyBMgN4o6ungBjMHOChfw5nrBp1CPO7ToPK1P41QBqMgP0eGw84X207RJ2dnZm36h6h6eKo
Fh0I5U7BgEVTFeQj0YsJAp/EQum+TdX0OoZ2c0+oMdvP3YQoWtY+wV5+JdLc7Cz05K/epIMC1X3r
6tjuTfF776YkvnuzFpxOFXffG9e7LyOGWbNRGMbSqrrMKCxhofptAIh6rrruG94HBpxgOzgqZTI9
DHgV3TsEj4uFQByk+lvquHfgHyZm2aPPFRy+jazaiW4EwJfi+Kgbnb9rCkgUWVwRqGgDk6xbaV0q
typ2VmK3Z6DrBaA4zwJ0w8fgBJn55uQkpfQCzS2kY99Kq3OJ8hTaIYnjczm15rmvK++P1HuHy9Sp
rf9ztusDnHe+pd4CkVF+Rka/z60suOljgD9ipTYHVurepQd4drbAgYI7ISWl+CzeOgj3jlUQ9FDN
A3PGB2+0hud0QKPIoYaYTHJszeA9zxT7biuqoXDWqs3M/2rXUMSw+Xq0fOaO3mCBY3QzgJ6V5538
wPf2oYf6msbQt2fJvNPVgFfRN427uY5JmzL7+JXm+jEPkummzsg3IRT1osXBX9biEAVV5x7dYnkY
WZ3xIV6KRTzHzEftXjXr9mXo2+mxjZeRm5pXBu1LHTHVrer0XAaOGu5Th9sIJuyqtKw/uj5l5mFF
X5JUR+fQLJ4tY7RPYx6x/l4K332YvQ4eWqvFx6Z7SZ0muYUsD26p70QHo4AAABs7urNs80UPDNgb
3sgThd3jAOKK+F58HJT6ZcagksAei7NuETjTsotgwOwlIw1VGFiiaS1eVyAw/y2UjnxRj7Zp4WGX
YYRIavklSI0x81rCLPg1OMieL4kAZdaPuo+tK4ZbcCQwA/XgWAc9aKwpGCZWnD7HEhq5R1D6yoNa
3DXm9KyG8wi1w7cPI6o0+2mpIlMw7XuTm2WmLkAzJ0zhlXRIT84a6CLPLO5AZFyGCUYKcKXHzuxe
lBb/p9yMk4OOiea8F8xcuBD4LfBnR2eYcjgFs/s4pprGVLDLnjxSc7e4qb7MwI0+8NoAbVh8D4co
/VBzXGK89pdb+DzcEiVwllBBPeusdFIeKMdztQcpJj5hAKw85eBLbzTAsVcrpVQAe/ogBaY6N29y
Glwr36M6yK9ZXDJkj51zwLAbeAgpBUBwxbwvUEyLnMLmvbD3JkPew6BB6a0BCuC/NpyShr+H5Ij/
EBNgvSRz+CVECg7x0dOEtdzBcUYI7gveCID2IdG4u+j/pso+7eu/Wde0d+2Qneux5jMJKjBxsLRW
E0hCLTzOur464Z9FXhpfkZBHkXN81ZPAuqSD8joTBFjoreq5Mhfjgfib2hmX2BtDsvUHL569axhZ
jzGptH2qI6vUqjnCfwaIcfvONfXpXkvj91FllRpWATKKIZThxaSp8tG1SRr+HlCgL6sCRJDV3ckm
4Q2Wq7RX4Yh0+rsbHO0N2K6LNLYysRAwGae1BVefp31zKFLbe4YF4Dyp0/sMgu/ZAIxg50FzquLk
a8nEAPnKCGhlSTJVqnOqZ8z5ygyApqKck84NmT8ZKfAX65AHnbGvyqK/wI4o3juzbi4jbJG9VPXE
acAb1xZ+oUrzwHSZ/6ft7INeBr8mW5nORZzOdwh/PPczYG/TtZOnACmXp6DRajLDSGE6vZMerdqu
ziU0cCOAnaEkSMxl/LyFqeEOSAU7IUnGItg585gdWUU/GcQ5GMUPWfbUhYDFvuf2O6Zl7TVbMDPl
gqsLQVhcTecpWnCjtTGpV4AR4YIklWLSoy+KYvjH+N8maZfu2fLa1bcy4Lp6LXS6XVaklAL0bHSQ
01pdBQf/NOEIebHC97gBKeC/jU2QngLovHZrwC0axjeEylE3xPNu1dUQjJDghjKTBYMbOyh5L4Ib
sqPzU0iS44/JbYIbuCxrPjJZ5ZfIprzRVgWX7CKbyUwECRYW/95QF6B93VZHQahUztMCKWQum92K
Hrh10OD14O8SRVviCLQGYLGOZFX+dJT8kKgBDrm/zH4AxbxcuGY5o2xt+ERbS9T5KFBFaRznbMou
0jNyWq4MsojBP8e3y0mklxaq0852svQgvzJBa5oELMJni6vfOWjUsyiMON4ekvtwBcP5s1vu32hG
ziVHjVpywFIkcv1lM2aJTEoL4zupZll1DktFx39m+U05uM8A74yL/En5GTgvh1E1IE7SV0evLH/J
cekYwDFfbuN6h6VR8FK5T9bFWkijW9tY6t0ZqRU8mQB9rNhfeRqg3ZKhHqd0PKp6/V3wwFIMwKi7
Gn4d8VQkR7JqsDEjqpyUMd5tjpL0XnFeoRp862EuHr0m5I7aSIie2qR5k3tvJ+7TQNznNNcGw7o1
ROjtMXUnvVXcUoflXxui2bbdNLDDOhDqJjjI7ZK7IVslHp/JTjblKbBC3Sev3O28os9v+Dp6oM9k
cykgIvBsKOcKr3fGliGZASIAc8ZqGCPQ3zblaAdHCpDIrpHf1s057UFD2dFF/t7YNMSom0PcJl/n
Ub/JlVuvEtTSXWGl00GutVyVpC1Y/7ca4isLBkDuiRwhW9K2Pg5Sl8JIcQxpuhCIJqKPQ/cqN359
NOXSbE+D7KmJfO4qMOwHuRTyI/W+5vq0QaHviaAzy7WqH+1iG4Lc5Xp9zdzpZ4BXxiljNsBT96ZV
eQvTNjzlM0TnVp9e9WXokM92FtvOeQ5mkMDY8e1U6Jwo4TboCVlJXvxff/i33yCb2F5BdtdDfe25
3j3UZHAo7Q39IEOAfN875MYvNoCs8TWFy7te3BVO8dtb8xuo4vMVNEjjFRGsybk5GWGuzcfYDb8p
XaYetyvMIHjTHRdK9za4qP1zhonlSX5L71dPqT2rJzQa+3nfZOF9O+gKMI9lHFpeazlStv5nm9eV
M8IBYXKQJ6GP0xNTGJYuy4Ogj0g7mXCst8dn6WBXMx1MfT8gwXaRJ3jsrOEy5RbLkuqYOwPGR+4C
rvyff9cu0qsfghX2cgO4wgJI2Z69OX5w9QXAaBR2vcjbMLwtw7I8SVLd2gqiP8uIZOmzc/SdagCz
kj47gcIYKf2l2N7W3x7RdVP2z5U3XLzG3MuTsB6CrcBZ+dI2JAhkLGTB3pxR6L5ub/j2LEubVIPl
KVT7/tQA0juHTnSSfaY87NJjO/7zIyh1uWuytR4j9XXz036pfmpbH9uysu1/hh5s5Ujwp+Y1gCu3
S4HHFCkgt94G4bx8OHQPommgs1Cd9BM+FOTpmRfIHR9sHWNQ5ymf2xeHuQHrw3udiMWsFnhsJy85
oJSh7u6sBas6j+VLPrjdyTRnphKNrh7UoCB20yMwsyPBexLewZQvdpHmPNSHICqfHMyLtxsvf1Wq
6+u01aVxe0w+HVIMaXvpsR+Uh1GKehmuZUtPoC+ZMZwnufpykgI84wRmhceu96HV7+UtgdVOq2z+
1jq4xh+5hYiSrFsmXIOPkOr+tIVLEXLBulhJr8TBoYbEC75hTPSPqAfujozJUa6xFHLb42V6glAu
a+Qp/ZFP+s2LjeykzuNdYpYIlHndRQYZjVG7hbNbop57CItg/QIY7S9I+dlVTih3XrYY6duFDWNH
w6958J4xi3NXzLKf2G8+nmenXJ6IbTBQNdW5ctz2+/R21A79BPF+u4pl5jCSJstnJnMz6+Bb0IWE
VAIv4A9wyQYzcQ/5UelCbg3KiYEuyqhZx1XHTCZb4HWr8+Q61wlgDvncM/RINIoje5/hGLbOrtZV
VKQFBTk3XVsHYbjUj7WRGCc5v/wu347Ga6s/zUbenlTTeJG7ut1a2cq77mdsTNFuLAqU/qGQ/7NA
2wYORb79Ul8ndixPSxxpWD6A8T9qmZ3Dzm/z4QFBdvMCNK26CWtniLrqxrPwdxlm2Xp/5U5sY8x2
Y/hA/5VCzzQnrz5YEKSRxXAMHE4KXgKXEfyAQuCx5JLJnZHHOlCJPVrAg/0C35B/B3PpsI3o251c
H+hlvN8uwrZXtqTL//tUzNVG2EsP21AvP0aq61x8q8vW2jhH2H4woUWYQSa6SmdfVDwWpYv82XXK
JZs4bPKqrZvktf+B1a8fSvmdv80y1mPL3N0DC7gnIYg9Bh96mb+SHCF0La/JXCAHsw8m8xtaK8ST
wz65FE0Yqkfpvm76yxc0AgzSBek6j5MnVWZ0W7G1TXNGykFDKVIDJrZMwuTf2YoVJSn13+ay668v
5xEmzsNYoOvWs90ATz/ZZKnmPXq9BUmoH678ELO+6a6uXmVaJpM62ZJiPfUyLZQqiSA0rwMIIFtn
6bJVZWsrttu4tW1/49OxUf7RIdTBGMaYKQNnBxAgv0hd3jyueMIyftm//vi51IpdpAzqb9NIuYXr
kzd/DyDaX+VxjVDSBTS93IOw65DckCflv2/K0etQBSinubhlevhMBQlgimxLuE+cECF4yN5tx7YG
lB1SbP2kOvg/B63Or+uvX57kleyxvTPrfGZ9mKXV0/OO/Mm/751srb1k83NdDlrP+luvz3/g81GK
RmKjtd+1GalZGVe22YMc+9/ati6yd51ny+ZWyP3YqrIlx/3Ps/62nJHe0vHTn/pvbZ/O+ukvBcuA
j9Fc3YUw+pZXHA9nchXVvK5V5YWXglAK5ExoRCzelzDbVmxtc4YnKPQ7+lStwebaSYZbOfnW9bc9
sumbAQghUvDrEy0vi7wn28uyvVT/s207TN476fff2v5/T+XP+ULuL2LQfuPBxaGNae0yF5YP11as
K9mt/lus4r91/9S2rieW065/Qc7zqc/6F4bEu9eU4W+188K9DA2yBpWt7RstY8hWla1tQrZ1/tT2
qSr9/B7BgP6nViOJkBQ2RD5eTnLvTG/lEV43pVXqM6FsltVZlZ10r3jbhnfAVNDGt7oyLzRyqcvI
z1woIKJkZZa7ho78wGrnvQwPRP+RZG1QBv6HrrYOGrZKDEFGl6KcIWEi/nb4b8Pt9ig4sujf+myP
wdb26XGRquwdgyYlZOHC9BrU2Tx0jp7Oe1n/JgAMCBcl43vQDtFpfePlomzFOqxudblc/7MqO7ZX
V6oBgZR/hm+pfzqDtM1ZAnZCS3iNtsF+nViv++X+bEc2eJWweMuuFoERY4mQ/LZy3LrJsVLIxGCr
ytanfjKIbm2//eOy59Mhg1cpx9l4ABX4XEOlwDVAehApNzSQHMuHq8QRr32TocvPkiy7yJUpkz7P
LrPq7JrMsS7ysm93dH33fwtm/jZV2LrKltzeqOiJ6K2d1iBX7iB6YsQRMik6WtnD7JWkY1Bz0aZH
eUXXOKU8AeOsx80f8iL/E9Wq1eCIdTapk4bkYJ5n1wSJYFjikNakqBuylbut7luBgv5ZaO3KRXfY
mS0MyBiQt8iHpWvB2dT9O+FsWyQAIhXtGrmqcl/qDCqTXhXvZQzPRPjk+nKD5xbRnXaNZ366/HJR
f7tF69J1veqyZpHN9TWPSE7Onjkd5SrLn90K+QFbVS7sp7Z1VSd7PpM5t56ye/uX9DDU9zbWejts
DLGKC3L/S1fE49lACPCow5ilCvUMAdLiis8key2d3JnhINOz7PU8YJ56kuDdVAdvkZadteUcalJn
D2VQtzvpNXfZeFHm0jyofQZIbxiKXRPxqkvhZa65tz0AnhqYovs0cU9qFFr5EckgDJdZ2R+JSoIa
npxrowfNE5wscs2IxkI8zxzci2L1PvXH9wXR/hogA/sK/6Y+oBo3ospBVdoyBI+yhPREPaICEdtV
+hp7DsqCZvcwxWghOMAWTjq5/bNn+fNzWjU/4TteelMrv4y5iatW6n/LS6bkNT7wNz9QQYpnzXvv
zdZ3j2g9mV0/IOGgtajjDMMuaOr6az2D6WVJXn7oamrvUdQBXhUh26UWiy2ASSh5zq0K/SZVPVRI
BKMMVYLjxoixehyXPYSSMBMYcBQIE+3cFHb5OE9J9ShbUmRF4aB7lucICxOEt4o4OJQV8kP+NPxp
kjw7t+oi5ZeplYEdCUochyUAvHN9Vm5xEaN6rUL4NHyMRFUUDA9tVoAJ8tqB9XBTuDeQGqTXPILt
LapfUz9Fz8NSQHSJnn01+YaspnKVpjLDpBvdRVS5CoTPDItsjRM8N6hhP6tkQp9TRdP20zgGrCDY
Edse0KrU5lrmWIriIbubhqF71JLOe5qXos6A7dk8W7Cr6bHtCPUs3WulgyvaQHbGnDCbG0cdXRj/
rymJ5se1BpoD5V+HZ247voos7wmVmWhfhe0O3VPj6GiWeZimJkfjDTB9YWjmzXaAOgNr1f4PY+e1
HKnSpdEnIgJvbqsob6SSl26IbnU33kNinn4WqfOPek7MRMwNAZkJVUIUJHvvb32+butpt8IKHgwG
DuCVF1XnGqnduV0W35tcn7u0JIY6gDay0aZV+rGYzcxYa6ahHeWinML/NJaiVtaTh8rdizKCzUAN
nkRAwahrj+I9HYo3g1Q6deHI/fltmeiZqUykWqGsocSI+TfpzteoSPX3qU2pVgCI8xSOOWXXcLDu
Zo1csjWl1ql2C3HURdLtsywpr/wLNCT/nfrQjgoXV56ZF9UQTw3UoIsbp3eDXbdIX5XmIREkjhxg
jxu5KTtIhT6DXy82zbgSGHespmV4omWY8iXUci37kcGmyVGQ3XLP8P/a2So+nGw2T/JQTWtqV8eL
9ojDcOrMwaJteeDU/vc36ML0TxTN6ddxG2Pu7tq+2xQqWJt1gMWyCPNHjApngvZly7uybZ4QWrQP
aM/FldDxQW5htNs9YFqHGCofgTUtI2SbY1T/3il1n1QXHheugRRqI/shYrGsKijozvDTxLkZCCtX
GbQT2eFAsjiAwUypZuNU6KbS7YBtamu5KU9PnqnLo8qhJmw5P/Y4UuhSLxO9ZGePf77+nCwtgp1d
NmjOlvMHdZqKvHzy8KfnmhkHE3KKXJWLOpxRuH9vy6tt7EBI/tUou2VPj7jDH+4onKECLxxW1HVh
qVDV3JT05q1pwmgv7CGE8R7VH1W1lf3JEDXbTIfaVM+KQ8BacXELJx54aMM4PPfLYkjhnrhGsPur
Q4gMO5mXMLCTDRKG5FSNOR6Gy0KuyTaTt2wsG2yIaokWt/gN/h8D5S5fo7/37kfMAf8/u2TuQH2F
qu3+fZiuL4Hc3sZrpRINXP/r28nR8kOmstLbc9YtOgrSjqbVoYCFSHmJl0UBYOIiN6cggFgYBwPi
dTUhuL50Vyrk8tX3ILmGg96JB19PHpmdE5eoSlTVHp4Yk6IcnReLUnzIUrL3X7vKTfnBHdTRvQMI
/GtX+Wl/7ZHr5qavKND4d8fyraYqQex4m0v7LcOelMql2c1O3VRnJ3eMKTjRIG/2OXlGlWzFJi0j
7VGtouHs6s3PItLUx8Eu1Uc9aq49N9gruWmULkAHefoJA/6X03T6yaa05MXNORTJnOqSQTN4iWvl
FT1yeCc7zSq8BGVi38s+KoU3GYK6h2IZOTYv6aCZT1oQl89aepBDeObkj2rbIr+8Rk02nUWoZZdx
WQD304eVmTas2u284p5NNd6yKccgNCWRE7i/1XTAvdQldolyKXvJvQaOtmZ0a7lpiHbYG7im+pVp
QcRf2VYvHrCxAl1kjfomRlD50gpsEVT0ertFX/lCKVjl23lg7kcsM+8re3yihKZ/t6ofs9u6r5bi
dse8ikEn2Xr/3s4UUqiOVdwD0YGlG4k/oWN375Rs6f6c4CJut8GTRvEZDNtuoN6TtSTqNjPWsOiF
/9OELPKfzn+16ZZDVWw+n6vBazb4tVUQ5pzyKVcs+9hm/QRzW5RPOorpB6zfV7JToYztiQqMV5S8
6kU22UFLfsEdqp3cHKFJHDRvStdys0lc834mSye35BH7Qb2osN50FNGncJqpSyityDg1sGKQRTcB
FDa7uBB0T3qfWjywnqBlN3UwOEfZI7rA25jaYHHd4XYyB9x5AMbEL0KtxRqNT3yUm06s2pQpxOIk
N22MiPCB1IOz3JyV6YfLM/8qtyaR33O/Lu6NhPqeYAz3UTwotyzv1EscICOOAuyqhqK+p9BnA3ZC
3Cqve06TTj1RrDDcdL3jp5JAla9T9ywHyHa4iNtKafKrbJILE8pRbCNgaHodw9US99jcDm9yeIIc
7b4wb21bbt3erTEsbDZgzKuTPTnlKe4Ryy2w4OqkqCzavnbBzKqTn3gC6Lgdt3eR5mAFPllPEMKy
d9WqvQ3czGovN9HoUFKvly+VOYKkNAS1BMswTUzBCqYfVTXFiLuy2lEoXmfvVFHnO+T4zlYn9/Fu
W8apcBXr0Yxy51KlFgUWy7BuUn9PVEseeLRpF6Z1Gm5ErLnLYtayYE0Er6V+9z9t30PkmqV0v2uh
a7v/bX+9owCmt5O7Zpzb66jUlEuXLug7qrpMnkS/CzV4NsfBfmmdET5QoZfnPDJsyMZ1RkXcML+K
2r3JoaORnZvY8N6atlB9t0msS1Z5GLA0DbQUuLDPyJE+FeBXm6Rcu5QNndWKH5U7Jj96jQIxy3Db
O8/sw6NiO+kuziL1EapKs5KHd+Y3tfLaz568EWVEZgKHcTL2xGwrqLuVdfNsmOP83B3AllqxSvOm
hIwLo+pccU8921Xki0BPjg1w8n86vsbI7uq7FR0Jxc9g/H11DtXEl/0RdY9nebTEcWm0a+SEtWMe
vjZlt+5p6bjlpx1/jQw1/WaZqbVT7QHt9vchLMc82ZSXH53IUjaZVurYUg3O3qLe94DXTXvWDNPZ
2mk+3U/4uPiiU9tnfo0qpT+u88Hc+QabR/nTek/ukDIlHUtre3u0u9L8RJMILNLkPs/Vx482Tx1E
KuG8aeq6uSZ61+xNox6OsdtZuPsGFbYEvQMfi2JVbnwoM/UKLFYggvckHJ/T2FR+K1Rafn1QXmig
4krr15QNPyJFcd40u82hHWvzY2TDBmeKEt4hoXZ3+QIVV5UgO4kssXaEA7I7FykQNc6tRfyMG5kd
zNE7N+APxIfKLz3EB5nqJGbYTMLT0DV/55CR9V48hVhztN2D6KlZhlPcPnkd74S9qLU76jZ6ynNw
WEJ35fgE14Jgr+sGHlSjsyAN1Ay3OK3PT3LNcRpSgCAQLn0K1gX/mgfNGbynIvPetClRLqbwPM4B
+N4mypqj3OwNyHOFk/QHPRGAqTTmZYe+otStbF3vOUSQvqqHSL2Iugqe42Z+161Qv8qteakAd3Tr
Tg71NOcUa1ZwL7ciEe66rMoezFIPnoOZXGJptY+V4TjPwW4Mcuc94VG560a12zndEH6U+q4ZGvuj
oiILy5y62Q/hUL5hc7cWVuw+8B55xuShvDaBAjw/RLzRi0hbfbUtHXFJxhln3UXJMu6AHU38iACv
GbHxW9odWsDUIifsn78HtEZj+LXdW9sBS8Frvyy4MCa/xRvZl5uyg4RteW1n3LawrD5R7MQnh31N
dQOGoytid+XVWBY2KN6TqxiXwqnnB6IAb30VTx9TvBR6dOg54ECB3Mv0t2Qepo+xia31uLTHS/v/
HO+CXPoeH7gBx6E8bd2GLsC3/xz/u/3/Ov7/HC8/V68HlNueuTELK1kPvLDfqmFqbrpj6jt7aQOX
0dxkR8HL71ebHAIosr1VS9u/9uXJCc5K8XaJzjNRLqxFbenVrbrlysj/aVOxj/YKc/s9THaOieet
mga9QVjdKXlnIZhE8zVqzRBuHH7rvoBj4+ejVt7JxWjy/yrFi77S2nqjR6l6DmuEeNyk5AaEdvXc
LQu5aRsKovuv7bz2Ba9rsB7/0yvbvzflHrINtt2piClo+276OtL3dsZNbx7du4rT9UNg/wGRzHtP
0TNxUVXFwQvQkuqj8zDZwvthAKAjWugNd5brYjiawlspMzUm+4qaGOHxoa2UraF78ytEhmHXc1QJ
PH1BlnWQnxHllPOJurMuOGF716DXSHQtx8a84k7nrD1TN2LhOmAYW73txqPeRDC7F8Md6ajzZa5j
RSXiXF6+ZIdcCFjdG5ciK5TowjmYmVkB1+mCW+6kyg1AdO/rew8bsXSeYboYsGOAkDvmiikIuphk
bHZKnYsdL39g8Y0/tdl9gBgZXuMEJ/i078Rd3AptryZdfgjGzLxGoY4nhlLNL1mU/aHoMP/DzhF2
8EfFNKFjYf17w09mZ4x9eK3Ltr2Vy8JQmR5GJbjEZYChL1KklpINq6uuWoYuHmSyuhm8sr/K8XIY
Bk8bTCMnDNCA06SLJzsl83jJivQWAuvAV63N7oEOYRBhYYxm9Oq4xQetuVphn+5qpDWXNEdUYYzm
fHZcKotRx9snJx/iQwnK+OSZsXUg7FEevWkejnk9jgdFjatTbpQY+wQiPqdtAOJpcNxzWk14vTYE
SeI+DbZJ16k4MKjN1vXKEaEr0GUAUOKe/ES1yRKnvwXQnuAGUzvIHYdqoFqIx7nH6gdz5/EptsAj
9+ZK9BFBqbBUn1ty0OtoVI2X0XVhecM9fcV7RqzqeBovAT5UIKiLzK+nKIaEBT+OZxOCjyCbf6at
uwnwI3sje93CtYkXrf0cP1JL+ie21fmnkho/CfwiL7dCAuWhq2/zjodzMJg7sRzBTfDvoA6swuJh
5IXKnoB0UmLys6QuUe/NHx61BrwC5sMJNup432CkvtD4Z6BrzcWzph4UMr8A3oyqfd5qgGSA943X
BFoLk/JxX5hK/BQonnN1NNS00gg+MgWSOysY9iIbpjfT5t1J08Int+SXok1FCTZAHd9iCgA3YTWI
vdxLT9JDYwzasXC0wSeWWB5RBCW8qi6VwZaHIUfQrb6azAkgohwi1/5qtJce2fjvnu/hYy75hHzA
93FkW1276NBI4K1zHAOvVtVh5dgp/UuPgeVxDNQcfAWnJIe3TdxyQOmxbEK08zZTV+JzuWzq5oRo
ybTKg9wMskZboU5MVpg8IJKzHV4KloVeRPg9VeZUnUYvrXGwYE0uvsfINdmG0zijW50SpaGgGuv/
sd8MMKpCoP4/ji03//poBx+BAzOh1V9t37vIzx/jaj7m2Vs7RdET99xgVSaOddADtBWiMB5Vzwl2
xhAp67ng3+x4ZXJv1+VebsmdTMN77Prcu1iWsgddNF+9vkVS2BXdqxidemUMTvijC5UnBEXeL1PT
toXL7QAO+DrUCj1mAFDePk/+EMy4gw6S/KzjJuGx03Zvi939OrX66kKc+6QCcb8gFKgvhVZHW3Cm
8yo11fry3SF7mWD9M87EkqfsnLXav1Aig3PzcgS5ixz4vSns0Vk5Q0PO8r8/5F+HVsYUvZAevGTU
qALMXD7k+wByMxvUPcmv5Oi7g+Kc+zHEgAjrUBxfFBEhIdGdexOS431mL3dfraTCwIzcrzaUvlgq
Ze7eIVRwcVSMSxIV1P/X5tKGU/dwiZeFbKMEU9vgi0YWZOn97pDjZFvdqPnWHHAFkJudbRSbGCyM
3ycT4f26+RkjXPBKtXnXwgn5m6imF6fipb2Z2uCxmAvhUyombnqfQMN0xvzONYCqJEDcLpMlhn1J
VS0Ex5iafWyrDlbmwQRZ7uKDo8bXIlPrbc677r0Ka5eIAdHrzGoUAutl/sy3i9bEvN3X1IaAYs2m
+YGn6FvQZvZnZQVHlUBmCAkHXVPapEyln8uqs8H3EWQgodH/GSfvHBRF+Wm0yQ/FJErN3ZICeqqG
LEvghmWCWrBAeuZzPjwHzdDCNOcFQvaOTlSdohwpoOwtsPA8B2JuV7I3yaIcz0uYcrJ36uzs2ijm
R7ociYxHcZc19aPsS0yXmBOgJebk8V3Vqco1wUmI9dCa4zu5JhdqHr7PulofvpvkGm6okZ/g4/O1
13ev6uTOLiERtZJtThuBm3RbdKfAQdff474/Rx3yS2uW9jGYdcbOCa5UKJEex9SrSBEFJE+0TDt5
bq+dVHRUaNZjbZfNoGJkh1yMLtSgtbKMaRRlqrff+2iB8lnNFWS7/z7MX0MsJ0FDJg/+fTSBTcda
OFPlfx1XdgdZwkf8NXK2FWWNHZbpG7aHEGw5vDI0SARRsP61o+z4+kj5BaNcDbaeab58tRnyG3x/
+OSlXIKB06uHNur8//Vv+h79z3G1X3kIt+HrOyxnQa799WWXL/f1nWTP14f2VX6XAHZFKr6zOlc9
lcswOSAwG8I8clX2yMUkT79cNd0edMPw0yMjdFH6YctsAzu1sb20aVyvGwwswhipWdgWP6yynWDo
UdMo1IMdBfPO8frflOVOfgZYUY0/hZ5iHWna+FF48MG8oT9EWferyQNvy5zp5IIwjWs99jV7WlC2
3qetYJGd9Cul4UYOaNYEh+96xBhb3K3cJn3hPXOPCO/ZbIW3Evzs4HpMT01QU1zcP2vhyMGQ+UHE
Tq9Cbc9Ogv6ypuqJgM4mI7pVmvqPqBzOClnPqcQScQLBUC0Jv1Ih6ZCi992jI+Y11UtPsaLdmi5V
7tWEV94KP6P7OjiZzEWwl1uahlEgk8rSy1ebhonLai6H/PC9V0gkz88bkEv4pir3sgMN2o9uRnFV
dwIp5/zY1o9tZg73AxOhzmlgoRe8kg8zJSPAyxK+SPisVJis4JCD7UHdO5AdunE1IjU1PeoNrewq
tBEHsGUxZcGtGdDx5+XJCQeLqn8WJdHiNRqzcauXsMZkWwGBYTfjskbA9D9t/cxEAqSpvqtx0Std
K7jLlwU4Cq9y6vvOBteUdXBxRuYw9/OyiDOj2ruTM63kJncQ4z6BRoFgqP1q+m5vbfM1tjrjKJtc
pdbhko0zdqFtuZFtcmHogU6aCGajHPJXB8Q8Y2q/Plg2W3pJfncqi4P8YNkWRMPK9jrD76aGjPXy
JWVnnKrFybIBEC5NFmH1q+Mo/hBGya2sNiWC4PtO0+IbOfM/Y1wHh0EzLoDIs/OIWdW9XLgzrH+w
Vtb2uy2bRIGJG2T+VFUSBUljYOB53R9TK7XuCfZbX/v2sb2ZywD3o6hrcdFyeWkLMjyGZqtyd1/b
OCTV26bMzDV1vvRHlaWflslz0rp3s8fsQMw1uaK6N+89L1XurPgULhtGnPyzGK3mvSdqeZzMbHkt
RO+D+x+FGd/jxhTKUTZz65UHctTSxrsivsfwrr9W5eR/XVFzFYfUGncrqMjtXdnk4c0kSHbTk/Kx
CsLxJIfJBVMyfYUtULWXm3KsBmXdt2oqx+Vesg1FRYYkIb3wDjeuPTX07rPC8O7hcs9Hw+g/wqCB
ErK0604ucJJKVkHiovyXwyBgHsjcRxc5gpnfvRprximeuf7KKe72SujZ94hFnXscxOqNFrl4GYyz
cy87tA64p1qRnJGbsgNginmtMyaMOG8okGOjjlSyYaxFzP03Fdb5e2xE7BQzs9bZZXqdbN2Jiglw
ltGtQg3hY8+SbgwHMtra6epga3gG5HD4LTdQz/HN7Fq0oUZK/GAkHuoaGaZCi5eJXDB3mXHLws1T
n0dmG1WIHZ6CWUiwkPoCwMP/rC2b8PVeiw4vP7w1POrvFmuVAHPoo1zDrjknf33sFpVQv5QwyjW5
GGSh5LLgpZbCSdkIurbfeToZ7zEB+FJOT9FX4dVS560y7W7eVH0mzNLxFrsIH74XzJGROsjtXKoe
hJm/movwqF+UNM3yFfAmQnlkS/2RVQN2gwZJUADu7lEu9LobZwyOmoW/8d+reuZ9xqkOA6MtwD7K
biFmFKJyNQE7A/I/TUhzAM4naQdl7+uMuRMWJCmckcS1SSHKs/jVDezltERldrBPsDtAYYZ8wdwo
k6Egset/T735K4AWkZX1bsT+y7e0xxBfx2PZizeH03qKsQPbdpr5EU2mtxmXqtqUw5TeiTtOvpF/
7/fZlmvyP0AOK9qYIedKwSXtpPa636Shue8wajvaRlkdbF4S0jppVora7wbTfs74qy1rRKGPqEPl
P8wloDXMyV2A9LNi+UmDiHkRpRVLxbWz/LPkWg60YVODBeG5K7RjC9kirG0SXUYFiS/NxvNfJwaJ
MufN9loQio62VpQ8IN5PwK2OrE8zj5SNYZ3LoRmPbWQPXwvDjMdjoC9nLp8+ck2vj0h+66NX1EDH
5WrhekLbyFVpvSrX5CJ1gppqJw8axlI7Xy52LJVRI9Bh0vG/XliV5xSHOAcEsGhElz9TLuQf/L3Z
5wZkGQ3fzGDRMM1LjaI8HaXUnMrVbibgVeTO5H//Z+R1+r0p1zxtwN4KAS837xJOIAtjKfv7Xli9
Ge160zqlS+29vA7kIl42B1Ic2zluz7KpCizMHUKX2Yi0NRDS0cBWBP9fUZYPmdY2uI8aBRqwRTX2
ter0+nBIgXwhkuecLnyI2sTGQC7kZhJDIdZi5U/DlHI4YQzZrebWEbiiKMl4ctzSN7Dp6spxWoU5
1roR/tS+6ta8xehqsCP288vLxietWsC6zEfwjS0xnENKP5E63+i5QDeaXvKyjlYwykiUzlV0tqmF
uYRBvybf3q6GKb/mGo+Iwqst34OyelLrbs0toyKFTmSxqvsDuIHl1XZWb6jv9f084CBku3jSOq9d
0xVbkyQMVey9wIulDbdxhxGlWawUkZMfoUzQ54HLTSO5M3XNXk/apGwCpcMWRuhb2P/g6eZnw8wO
RVURv8OSKG7N93qo8Sycsi34pXhjIfQru/4chY264uGIMjkqS79FkBH1Z8Cv1JMkpHQVldRrmBBU
QUu1BsoWb4d68YjuDKpwCVGQnF7PlT7gb+y2fgWionWJNYrxT+twYlzhYZXC/rPwzuGUJusYg62g
SFS4pliUxhrhaqECvjUS6PiYZtbiTxKgyFappFqPs+XuAlg3StXtOz3iJMChi02bM21GaMXbwaQu
Znjx3CV0iREk87H2l8Oje7m3aBrsGMc+FOnOUCaEwAr1/v2g7JhRzGvyjx9MnqONO6HfrxQ7hU1E
mY47M/c00ea44NEo3+QPDwtv2qfubQSBtCfjqZ4ppsU9w8WBQS34R1eodNHM9yHAYDd0Vby2ehPm
FKqnSPnTBXjLNONluYL0xO4uWTT/tuhcFy0PypqXbMUJrqXef9Y5dCSdn+haGwRmTdNAvjFycMxR
E9MnIHou0xYHXBudGApuPyOcYJiIwudUzdZ2tyBFYC2vRr17DXhe+FBeV/gy4w+ak8Jx+Sy79mKY
ELNYU5UzQfSyLn2tbPOwDW4TxPW5dn9WGa56oRr+mISy7VxeBAdN+MsEUNhGdKJWbmt50S8FDuuq
HPEm1sb5zasJWBCA1JTfDhaJcI2M+GBoRPK8RL1BXHDXxpT5QSSeJs3dYoRL+UhEKZZiqmRbeUNS
0s+01vrtXI+9P0VZtVXcl0gpipWV5MGmyQriM6LYWrZSnueIAw4dkcFY0+7CMelAU06HXv3Bm3+0
9iZHbPrmsU2xam3w6yKev7G96l3rBHgWAEmugelxJ16oyDWAHSXRGhfPfMVsUFvP8FdXHoapq24a
81XiRHvLVNSVANllJ+YLILHapEgSzFfG/KhW/SLBfcWFGKpq/V4zQou+6TX0xI8grBugTuWvZH6b
9RT4WhZ9Upyb+63+jIXis6BekqwLtNTh5IFMXXIb3di7PrG2ceodQmYUAduB/ofwDQgT+z0ZrGs5
krTPvLOpMyzXhouhMvvnnp5sBK7DXdWeg7nHQLaYdtjz2rjLFtF++olzNvHqp7ToP7QeQ3m1m+7N
hJl/Py+43pJAINboJPpM7tAFkMmemmHAhiHXxLope4BgyQ/BSVo1FabAiqEcqpFJVmRq9brbce5V
P3MI+GMpcDKqbZNbwQ1vw25DaidZj7XzbI+5bxQ9NwIFDG2WveFxn/maR8K7bbp41bb5K/WiiBw7
3qHHNMYviepNu8FIePGJpTJ63LRK9gLM/wY6zV21r8KGQFfHKbr74eDG+q9SSX/lsf7Z1gZmgQ1k
fpV3KCLcu2Lop62bkyyINWrZ3Yw6omgK3zSioGMO7G+Yykc1qa/1EqgqpiUR+9toHawXBr5wRKls
K8wV3LtmMyr2Ineu7kSUrOLSJlqyFOrW4XgoNR4KOTVCNvA+WC/cNe1wnWiHJo/vHAoxVlVWXvO0
/JMbzqGu7R9tzIvXaN5Hbpb7pprtKVQhHhR0+LUMAbp6dzh2uJmFoKr9mgr0TW8kEHkGkfq2ghu9
rnTTSrGK0Q8M5dOFbBQFgkL02NiYmErpnWPvprF5wuaNNHRu7ogC7KyZSGZUPBejujVx9d66kU39
MDUrscVlppRvnlomR7EOI3dhiD0II4I2nr1Mc5f58Geeomb+LEf7VS+nm7DXem7XWzscLzNoztSG
PNfiP6nZ9qUEY+2WLZzBUiejZraHNAgo07Z3Q6z4bozX/fsUVx9emD3ZVX8ebWoa1eEl6rJ9Sw1O
OnJNJF27BckGmkacI8CBFLQBRmsyy08r3sCVxjcafp9Q5a1sX7flQBB3ghkHHxpoAN4VofUxdeMH
3tT5ysmU59YFZNPF+nubp58DOD2jHt/Rl/2mbJe6WGM3i/jQm/nThIx8nanlQ9UDL4/hMImUimrO
x6OJidiuJA1AzZ9B7KiddyQggam1h7Dvb3ga4SHoEh8fOud3a7agKXjC4rGN1XthgvwFoLxSzAHL
S7UA25Sd9a64paB5Vto8WBvT83aj7R3e8xZAH7ShQzlaHbz9lGL5ifKICB9N3NhPmGKUV3TDlPA5
YNN1fpFVQGSHqHBnfap5d07V4a3nS/Hq9xpThAHpM3vxGuXEne+R4rJq1fcOpz68ajjTl5a+65Jh
P5bBtt23Q7FtOS3cJHjzJ3c4rsjtxcz/B1DATnWNiVLtO/zU1BZjsdE7pyWsz95IyacU2yHm1zu4
we8sw0I5pT6tGJtXu+/Outfd9262xs/hVnXhh5Xz3oiEDOuGIXt30NTDJy3FmtQMLg8m1p8z1wYZ
AbDxBdOGRhuY0Ywb11ApMO53Ju8ZB4+35TK/Yj3aMA+IVWJV/Fz6V7sjqDxn7riCw3OXJWO7qh2I
gKpJwZGRh0+lnf2uurFZ5V02+LXX4xiJ6LCJ1INQvQfHYBI5RZCzi1CcjJZZdtUHH33H727u9a0N
zNtpxcUgegc5JfVB3NlKRja0DkCJUjsFcvcVBiGFTiEhNIPYYSMMTrLDacTyZOaGruV+rzsegn/X
XYlkyP38sc1hRIlUUbe6AbOhbeIHDOC7ALY9Dzhmkjfvlzr2/VkDRMbbmLV3g+5JMSewm17/YXaQ
xiclpu6l/2habxsKkKJtjEexl3p+RoigIcGRURjvF6rCj4dJWG0m6zokItCrak7EOt3ns3APmEy+
OjHwHp7gvah+aR1z42ng51nC10nis6mUOMwNMBQTLpc6ftC4/fiok6hqwr9njutzGJd/MBmNVqbW
k1YynoPWxaik+KlBrnPnBpWEhiNYELv4cxaXPqxPNpPFsCuuwiNpiL8IqKsLAqIX5tovLkmLtRUu
XhH6+DlZvAGkrhivrsejxp781O0Xh0Ge5jYGUkkLR7V+TfWaX8ewtptZvbNEPjIZz9KV6TIHszPq
NsL4jyCe3Z2sciFkWSO8t3F4tspho+nWyMQK04zYge1g9/fKMFaHWEnvjZAJOZ60hW4VO4PIVF3P
AxPaSOwQaRutnfsEhJ7tKPwJ3wp2akrNXqTV/AK4aJQ/BP1+xGV6CGxjxBm4I1t5zSswZiDuzVVG
te1+tsLGbyFiekOyTmbr0vQetan9b0s5YrV8jjFmLQhCA3yk9i6tNkgZ7xNhmlu1qN+BLBz7Yob4
XC6I5o/axLh69DTE+mX0XJkOMyFqoFyCBKtaDZl3ljGYSUrQC3dH0ZKFNaQzrBMbcY89oQqxfiQ9
CEgxTHi22/rWNKYnXbXPdcIvMOIMpyamEmQlf1tOIPysgzicbyLN3sX2+DGPRypnnjMqUlf4gtSb
XOM8YSV+RYlB2cjM+7qNVqmblhC89apA5ltq29bQQ9709qRoWxvDo5VnKY9maW4FgNvlJlWu4KAi
hZoooN4tdDncP1JubIpxAh34LiLjp24r0zbQBbBkJKQQDXk9zTLwdswILY+rv1TQDjAxwTYxQr/C
HL+LIxhJqfHHsLtiZY+E+y2oSdw3CSFa4AV19Ra7qg5VzvFTXE5XisdV4lj6DwIuv/FQrk4iJWut
k7ifsCpKde0BYF/uUyqDgNLQfDUtrWWHTUyM2Nd1EvtuujMtuLTaOO4dTbjMA5JqDWquhZ7SvSVa
DY66OykxV1vZmKs2q56TrECOZB8BY/pzyfx56DxcfQlSrOws2g04jkPtnK82JeyV+WvSvM8qnxOf
QraKy7S/OcXw7rTDJyTR/TxNa1vXPsoxtqAlDyB6EV8EY2PBJxmKNXkQtTIfRerc+tZFlpHkF+H2
JFBqlUS2955YHY72ufEUdA+9qYLqhiGKgxiOO6oT+GNUXDLLPJuazU837PBzIo/RqM5dxVuHKIvB
j2L1HsORZ13giun1xTaMpocosAS1gM6NhAoGLkkAs3l+c70H11YoEtEXFl/ejeuuS5hgM8EEXxf6
iV76ExRbbM5XounJN0Q7pSouRfYMNs8j2RnsuSbXTRUZmzHReBMTGkP1uNgoum2s3WMbAuwk6Eft
At7gXk/NSeFshlp9U7KMVEuv74IR5t4YYIaXgUGrnX4diu4zqim9t4wD84u2yJhgDM7KYlbJ29dw
p6YHZtIW1OEMl6rYW2ulsPkY/BAyT1kH1OYWtaGtXTf5NTnRW0Secpr6fK0I2ICJp08HZ3otzTjb
BPouM0lI/xdd57XcqLa26yuiijBIp5JQsKJDW+4+oey2mzzI8er3A91r9lrzr32iEjBAsgUjfG+S
6FDRoAaeRQ5MLtq3RAZzhZqVvx/zq7lWtWZAACupNCqt5NUpuxgR6Wgl34aB0dsk1Xtb9Ew5OqsB
JqyBh0NCol3bxUP5s/DJyEjC4tIE4dYgSGTrjsOxSPSPVEGwG8Y4v89+Q2XzE0bSNwDxfKvAUVmV
PPGeq9isDV0epb6vL3LcurgAjyPldvhc5cZPAtzZcmSBJUqEFFQrrtH+pT61kCj6zP30pNoKpuZx
QbKQbwI9RfU+xGBjBWnJXlW5/tkb2E6l3zTLlrsg137YmrK3p4H6iQubxyg+8xyrU/y6P/GbeWdG
3W9LPbxMWA7j7Jska9JgcSGYrlVIhOttYDTlUURwKN+hxED97n6Rb3nxXSKWI/oojaDzrLNfXW04
jhVmJPjMkSVvVNeuEu+SHwtLlMcocfWdMkcuh8V4Sk0V1/dIttsoYp2mMvcviv6VZxQaCKT6uTu0
vCoYd5wHCt4GGN+GB2KFviWarmxIwNq9IiT1V33pwx76dId76Rh3atsvdtYy24SYak4wzoiuRjpx
TBOXZSpdlG8w4eXZhGRLrbesoNd8Vy39R6nBpcrgTFCwfcr5561kbzwqaULJUBhvHbilFvTdhvSf
2U/FDU6hKV6CydprKRN0ERDKR+/EDACnPdawjo53a9kaEI1xEqZgdXPD4LH4ouP1QX56lJVD2D2m
gpWaVaGniXtiUYT6FlYENYx6Th5U/4IBabqFw3WL7e4ErIDQT0kvIg2aDYvAUz87t47Gs/YeSOfd
buvXWuXGTMxXsi+edUtuREBOIRHAuIATJDs+1BVPC7IuGOL72lDf2sb8UOyOujJMt9oguy5WKcbE
jP/2FBkoJrpD2V6SEh9wOgBocLN5s/bdnxevjhKcJpwKsdQ+Jbo1UbirfxblsC1t5TUlknhlh0a/
7nMm3qoJm8HnbmEW08rcRSou1JUp0ofcbz6kQEIRthOmlNCfqvbZTsXRyKx6rSstcyoJ/V7FoHqI
FWUj5nze1tU8pOBE0cf5zzAL9xhXPFRRuFUT8zN0KupUFSggSapEKUY7fSwuiUWgaFWmh6IjMrVV
Cw9W+Hui1dBFdRK6zciLE4DnuIH/5kuMg02Pr3Bsw6sdSUjC/UkqGv5OlhauED36vfHkN0gofP/X
JJUXnSihwcrDFyX5gWeiNCd9rQQqbKxev4x4j22MRvtpt81Bd6PnvAdZRwH42fjzPztMf4xad08k
umrSFnC/yvmbo/4yJv05j6Hn+cE7U4h3glXDlZ13W7MYf7TFrMtTGciVzIUROOV4j+uw7Zibz5XK
YQeKF26MkdKsGukEwOtUE8IfrkkiRVLLU5YSp5SbT5nTCxB05fsU9Ce1xELalWedLlzYzq7Jc2ed
9ZjcycaL+ugtSiux/lWaxU/TSD/8ooBrqeePGW6NjZ3RuVgVaUtmgz3ecZK955MfD8sJrbZWHNEZ
PetKBzkd5S8qi/3YY0sYkg0axypFvVZ23I1wzidhbFQwVTy4ArQgsl+r62YaYpISo2Q7BfYRBeW7
Jcof6TRdO3y+gNWsM0/I3Upwa1PajStzOJhOsNOreG33LYRjhbSoeLogXnrAtXbalabhmdgbMP5o
5FGma0fn6eomtduT6YCLPjTwwWkxWeePKgz3abAp3tjUU1YGMzruYnk20tdWJBsCVG9V2LyFHRD4
fAtOIxFTEEvUbWBxo6CfuEypv6Mi/ubbzYXK7dXHKJ9VAjq0tNQ8UoiOqciem1D/ng2WYKEXMq1F
T+W4uDyJhoFRRs8LVSBQKcpQPC72rMaeCdV+K5r4J6vfF1SgzQHbfDKVJ3+D7uXNLE5V4X9negAf
I2SK4lOoPykAOZVG2Eo7monnZPoelhFlvXg0mDKUAfmQyim3C+XCWvM+ZNR2p9bekpctN7lp9azp
B3ebTVjRTCJN9rI6y1wBIOACnpMoP1n3rka0ECLynf0wKegmMywrCckKBid46KKeRSPOCWD7yrqI
TWKLR3M31pn2oKQgWCVKBJAIm4WaE6rIM7TdOLrlAXlctKpGMpgGzcielLHGNN5O6t2y+XsfNvQx
z2Wd+hsbCQdG/IXOWNUQNm5nOVkGc/rT8OaICDNuAiwsexjXpTsechtJOiKnHxZ1ZE3AP7WNVtnz
92wnjYlqK3wqfZjYs7R5ndKq3nXM0KueMayrKEBGzTP5wu9tk87KLkafSekPQuvcne3/ssnsXI+p
9g6PjLGmhu4WqyIg5zj9rrQYquYGU3ur17586fDQMMPOfP/DiEW7pkTkbLANEK6BibMq+ZssuiWn
fIj6ecoWKsfQhsPn2z9DV//Z1dC3Rzphv/UPODFjkE7FqnH1u5tg+m1ui1E5l/PHRTMCY1jQp3qc
713nFf88bA8lyRKTXHdjfJpU6ykrrkUsulWc9s8yAH1OHedQFYKSpn1NdNTktvNZDSYm/kF5G830
MZ6hA1fJKBsO1VGoQb+uK4MnwiUFHlXZA/kYclMG5QCG32yYXPc81sZBdoJAHZPV294IQoHZBMwO
1cKRQLMLPFETw8ahMai82CyuVdy9DdkctDjE3c43sl99NNXnBqeNgPK2arJSNgKXAXY0wAcMw3ND
9S0a7bMb/NJrA0y2Ig/NYcFZRI6ke4yfs/7VNyLchRzWaGFgBCsk1quhwcthyIe148asnW2zX4Gp
7uJI1e6JS2+NdyyrW0osQ0Y+lBYdRUv1xerEhTX2i6Vm9zpzUk+pRATRInjDYwQJu6PvUDOpa4ge
dIMz6dAmdojKIUWqdj2XPb1OR6yu8xvrM9o6KQRDmkmyI8iUs/SjARa2VR3rfULJn/WUKv0OcAUL
FSTuIO59M7CGU8hdcmTqrBPL0lA0dS9aiiGgamD50uUFtCoKVmbxmcQl3i+y36cjdWYtNd2DLg5N
1rSrMQCYqieKT7advLcU+RhtcmUlIT3UaR4egribJ9D6dxOJy4pqZYDdyVDd1CwDWNHNj3yGnvwf
JRWWtZYozF2bU03NEpps9RAgDWyZjDz6FnelzCl2tiq6k+7Soa9bw1EpPFeauKSPwB7WnFjTllT8
oqntwcu4YXBGSHZViEsF07vVUCXtY0lm+qYm3mg25D9Slz8HZrlOW+o2A44aWk9Zk7lUcYi7EscP
RoSwFP66bCP13PTqNmNOuRptlNPRRGK5UK9uIYydUNtyi0PkYSpje2Ul0gt1AlumgMEhCER97Km3
Jw4E9zgZXi0JyVRtvoGa8fvLCeoPFVk/quOHNKeszroVn9rYInql2+LFgItEKaNTY4OflhVF+8IY
FESx+EGmbuZNjcFg3NdvWPR40pznnznSuKk7mAk9aRrlr9KajL2t57CZRT4+iHrGhCroNMRvwOGz
k4p5bUqeONoNT4TcFkovEGDXFAJ50FhmWeZrllbZ2takv8ZyRcLlRPVaxGsi2yQGUPMjeU0HPiIZ
eYSNtDLXQog5T6E8mSK+Nxb/W19rrH0cJRCYeOyR+bxWFn9xafKR6ImoxAQW3RqQjOV0d9M1IRYn
2Qmrz+EY5I8qJRTuKLny+VW8MKmx+64rlnt8tlaMW4JGOlBnZlk2WI9nOUW+joNuL1i4Ey+cEbHa
CrkDLDbwiNm63TkPCW9BK/uuWqJ5ynTf6+LxbvSoLju7+1b7aD2hAVU7SRANXXRzHaKJRsovQUoQ
ZZ3gozCsdmM77UMAhkrh0NUxRglGyuZW8Yl/M/+iMb51aqsQPu2ggOkcYjckwoSygE+rU6HTCRtp
SdiU3Mmmj90aDxKq/+IsxobuZpD6AaOSfGJaYXLPiUL7HALzXdV/dcP0ifUM4RYYhZvlbaotFWcc
nzq0/475FmcL3dqqKQoKIEPca2pEJtQ9lL679GDMFik+cdh5dah8dyvheK1WEbgWJfkZ5M/20skh
HU+A6QB7rVWNmQ7rHMS9zFhZ1+4w9hFrPDGSDcP2ITb88cHyVbANlj5CQsmxg3zYKnjBw0N+bpRU
3VbODY8LJobq+NoN2n6qVarCQ/Wt6UBErL5Z64Gs10PvakwU04lvH5zDuvmeWkBkxi+9i24Oq30W
wYyKXTdANWI50A4A0KGrMGffV+jGrwF5JEpOmDXhTpu+Vj6rvPtuBOR6pf45aeFWivazdyjoFzEl
eNiVLw1FAfLeXHx/pUXxw/jW+SwPY9wbPAQ678qsXgvt8TjYRBdkcfyoiAL3fHPklpuKfJVDRdlo
HWs+e/bErwv5pRr9R9OpzFisfq/R9+xm0+0+Tz/gbpBeifspeC8rY92unviLYu6qMKb8Yqa7EAtc
yIabRIn3mUqgc+Ubt7J244e85t42yk3AP3k1Fi70QEBwrXRNL2z6/lI4ngF7duMMgrSN9n0c8ysj
bMws2FiJAvlclUt4IMV2jGfBbsO6g9A2CPJT8RkjsmKpED/rquuvw5LSa5ibEe8onKRB3l6lhTJX
+Umtvf+hBHvQVxVrJ3HpamC2aZA/bXv2ZhEsjaoaYl3Hr6Kp0y5wp/oazS8m1bcMJu3DsstKS6KM
qDwUicVfW88RNP6wz6A/wsnV6UsJVncUFxf/qhs3RUk/7BfaS9xGMfeBeq+xl9houm6vA2PvWJa5
EZN7D6JQoHKjpp3XWe9VPguZrEcHEa+qIS8P5VC/dHYx7fTYiLyuSi8DlDGwY9A5o0rLHQ8PwcZO
m+AjPIDVgsQxhaOPRaWPTQXVYc+o6vbSFc5TKvmHyildZYVWXRq3Kcjw3joM+k6BJ0sDvIHr2LXy
R4r8lBmbcPjoWw0XcRtYPm61V8OCWVjUP4oSJxcUXUyFMs+t7GsGIrYpJlGvmbR6PtLBDogVz5w5
aKP/iqtx41tdQ3zhQ1K1wxbjb5iL/sWdgnNgsVZhWbZN9CJc90pCPUbrHzTyB5jkDF90uZhH2c5N
M6rHsk0ow1jBazqCfwrGpQAH6UoZfw3kB8e+oV0i0+g2jcyCrZKSjFBqzi/bhKOZNa9D0/krgQ3y
2h7VtV2P9M/G9CkGZ18ZxGTHv2yLG3TK0p/lgLZWtRvmfgohRnIMjr1RfKsSyBQNN5dev6DjOLoV
DJ/ADz0/qnDxaPWV7Yqfs+KEiTjuJLWrG2tft086zOsU/MXrAuvgQvl5QKj4TZtjxoNCAW3P+QfY
4rNOEVuiI8opvm4H38HUJk5fXAucWrfJKMIL5MHKx2tngB6Ywv8e3mCg0Kus/X7yWh3qfledxzZJ
d9AyDmPnX4kLQfpCLSLRBqg6NtcMxvGeSfOrmoazEO2VWSq2xeEx8WnB3alACKq3iWi5u+fZGTjK
1YpDwXS2zqicGPvSbA7aQA56Njwr46SdW7hAOjzgbR7ts4opbuMaX3pitCtp1XclbybqXAmDAf83
HWVmCempcsJjA5ZGze1dF01z0giLjUNn3CpN427qKV+7IuRuiR5TnBnWAX19Xu2wVTrAmWQoT1Qd
fX/xI7WIE/MHg8Rp5Ssw2/dEJB9NFU7c/fquL/ldRER4IXnrW2uqfwQGRcg4nuX0MQiaQcaTnjvB
WmBRRoUBxNbk39xV3RbiEz3sQ9zE3/j9n+yPqqjcTUC9gDItRf/aVVdKz7LKDL6GeniqdfurSJu7
M9bPoBD+Wo8VfPJtgrNcHKVKn+WA0Gb2DjiqQmqwJaBkE3ngrNpsKlnyq6DOtm8cMUr70PzeWZcS
ntiMZskGeT4rtXRD7M6hGyzMHx5GY9zZPEEyyHcZHbdvKW9GG/3C3ExSeS6HXa5Ca0P+HlZf0q7v
5ExRjZb5tRRbzWfkpE/HXdndZ6LD/Vh+6IkDN33wWieCUqeKglwGdKfFHD+jjBDsfO3T1r8ANB0v
nNzzACVtIzWsEaBeR6UKp9cNHwZz0lZxFJ6LXCG10shOFmq1RJbZrhlN1YM2ZzK76NettHZaPwS4
jRUlESzlk86FcVjj8U/EQ8WiNEDRSbpjiPDaLRt6+N1YxF9hXs6mU83BkAp/N6mcwqKKw/SWRdic
gTb2r9oUukcqG+uhJnvcMSPNG2z5EhbVzWgJgsCmmq8RbfoMrqtDtRy9t3m2EpZCJXD5OhpVgquM
5ISn3iP0b0z/hgLEagDEGAh3gjm1Kxul8Pri2kyqdpRZt+2lEmzKhElZUe9zqTFvpSYcyYhfb5Ce
E07nKKMD8sNSemrRPAQOwe2BSuwCjCPNVWrPTRXkyt1bOlRe1dVMAZrgpmhM+nuZfwYAemVMGKUb
KNFGGfV3qymvQm32mZuOXqMx302bxKIeZCAWSnFk8ftbExgfhTgGBr0mOYE2cNgvF45DLkxk7p37
RUbKO8UvUTqvICi7gRg4NC1Hg0VpGDCNGAL9imDlGvbqNepb2B7aoQjSbKtRHrAy6zbo7kzlYTpa
lAQpjnBdi0q/10P0AsOS6Sg+VGbTIdSQ1kVOxrNvxE+CPmXr2O0uqaadW2gPPiM5YtF1mwOQEU3p
xTHVSBI746ha6eVgbKBRsuUETHYKeDF1RtUcLXeUh7ux07Z20zArodjoklmwKpT0JIbq04+7z6QG
q4inlVY+pWXb8tAg+fPzNz20PqPB/Gq7HL9+fWOoabHD/B68bMRYoWTVboUflGQB7AtZUTxTrkY+
vYSm/Rrbw17VjUMZMlVVGv2E/Q5yDwFHp2VANGunXZ1+aULxSrVgwMAaonPF1iwZYdX+o5LYBiYf
whDksCUHirqPlk0lLm3y++S7m2qcxC5stG8uOaxl6X4P25kRH4UnpYdIAdGOFIhsOJkZuae5ToE7
c76puLi1fn7F8KiDedU9lx21mCZADJvb1hnhGIF2fvGUIWRYudN4kq27iSaTFCWagJicDHxSgFmd
relUT4aZvVc1WWWKauO1DyFN7V5cQXnZcJEVmM5z32hM2MwNXS4INB4J0HDFt4SATuQm2IuZRvUu
1XajwFItSQ0dIv1qaTaZofgGxtTc28Lfz0MeuMB9kom5EqFEm47Uxy/Nx9KoL2Y1OGuwRpbdhNat
lNK4pa1VexJOT+/AfByao96CBgfAKZXyEycHoh6pra76CgdJeKm6zU/bg5enqca61D5QgqdvjLSC
cW3atVr7mqmUwHBFmhXpOwVhd+1aTEqYKPaoVWYYED+pCNsJNRgpDjD79esfpaNt20qcWtvGD6Ug
GTKhz8bQws4paLbNuS9Ec9byqD1TgJiA9XplD32kX9VKMRyyWhRPsVCSJ5bV8/tlR16jf8SniGHT
8vGC9MNAW1emWu/+HKahMnQesYblddkFHQAcwhTf/14k7oOYftwZPHOqiyfqMOUTdLHnQsW8Y9ll
EO96KV11/7vB3ColwHTLtw03fy9EIR2Vfq8rh6UdZOvhcSiJr5+vurygLdmHCCqBrflmy77aqps1
DDsTG5f/7EsjZ61h6nNdWuDdNcJ2iSlom0l/FUP354W13aMjZP/wr/2CuQFWOj2A1n/aa6WFi4U4
gZPql7+7U6LVLgEMo+Wiy/40H4meCs0ba5FtoZf+LSbT86X0IU7lRd88LJuWmydzBtzkRUPcvrhV
kB71klqiDPqWkaNxHslAWKfIb5q1tIdzr9L5LqeOlVuvA8h6h2UzTt14h7BBbH5fOPD7E1mFFM3m
j61SXOcS7XfT5aMct7iDuojz8kl9RGTj5DsBBQma922Z7VlOK+tlM0J5eu5d/VtWKnwPVb0apVY/
L9fROJNSRlWelguZElJfKV1/uxxtYnM9wulFVZPmj8uLmZbVNql4tLDKCsN1a+V4XfRZvV4Ow2jO
H/nAaF+RwUwvPrfJoimEdQWo9fc6ST0OrAfkjiKFvm0aI7pSYg+3eT+kNyD4mTlQFI9Y1NmbPIi6
pwRLzU2Nq8LzWJXW2kd988Lcq1oHvZW+NlTfeO7M/h5O+NnZqWm/ycGUq1Rp8x+iKr4IlUUuWcm7
08XZz6GQyAZj41NOENlTJ//VDMwoMjAVEI583akFHcek3vyBGc2qOlGtgpKb4UIjrBj6AdHETHc6
Wk/5LgQL+QKIOBrNVH6mlf1ow/D/iPr4uyPD6l1lTcDsrXa/62C3qyROx21UBESjuFr5SJg8vpqp
TRc0By4v+4KkQFI5KUx+urJ8XA5ogWbTSfiFt2wuB6qI4lAcpArTHS71u10RDJ4FxWyzbDbzBXJb
d7xucHDU++czyHrOoU+Do5l9mYfrqbLVrWJouBDPbZbru2CCu6E0u99fdTkga7/dyRpMa2myXH9Q
VHj+XQjen5fw2VCk76cuIS4SCPRKWlC2b0szJhK0CM88ZorXKEP8jIlBtK40s/mRpcpFN4s+ACN+
nBw//FVm5jsEb/feW7pDBHKDbLa3U6oqbnlUZG4cbb13tixeO57/TAcXN7q33u/ezBwrl9D0UA/w
A03J9Cjtwvo+WHq+DoJ+enK1KN+6VobdTlZ3D7D7nR2pzf6VWNN6Y5SJ+gqjMMYwKbyVavIkJ12/
GEWG0YJh9UATYIFtEpYXbhyAoiBPLglLp52B18I5SUS6a0tcUlIJwJUl/XhOTKPZGRJWgRSA/63Q
srPWjvoOZ5vgrLm6teNBsU9JghAgp8PlKXuQkE52BdL+vWHG4SOzEaZ0mm39DNIHfCWsz4Z1+Kpu
gvFpaRqZk0JV5j9Nh67+V1MDmfOTSsb3rmtMet82eYY9FZ/IPtv1Pt6muC1Tzlj2UfDcdWXRh15P
XOimqFRQP79/zPSaZOXYnzw9mvrH5YV4WXttYCexXTa1uZ3WocQNjMLcFXRtBHfH1LJx9QkOelQO
v88LY4rKju5XD4DgnxNpfhhVUemH639rChfbG3RKrAadfU6KChzLHjEwuoRHA1fhDaSdwVv29bnj
PzK7h6OP4yaYEO2WfXZvbPoRe6Zlqw/97IJF2X7ZWi6EPs3dx6TnQWfmGsuLKUyf4Gaeob/74HNW
QLmWfmj/aQf+sdGxtrsuuwrXkVi6Vfu8IkJ9SNNmo+o97AoKKM1WiQW/HXGQoYcaET2mMiXUsvT6
ajMsQASYd1KbTNa/t+uywoCPOu7vlssmxvmUmuaXv5dYDuRm0FwtIHU8px1sYPr6qvmjul8K91JJ
+RLcmP+fnYFpqXtFo8S/nLg0XF6WA+hQgYPnk6epgD6euNYhmBegZVgZl476zzXISmgtuAb+oGpY
A/KY+U0vMKowJ/Q4eQvgaNjyS+q5+xgFCG/cknr6sj+z3WfsPtRnd57uliWyGCVsaS/zY17gCmWO
pE37oyy9ZX8bsiLq2+IOimNjTjQQrxoDXWYmkbNa2CvH2uZuWi1vm5HkUjl0WJmbynHZVcUJR5ft
32+XvX+Pdy7CtTRTfv1r/7L5r32m7miHrEy83qGGSu7VeAz18c+LqtaPUcvfOgn44llom29ajPhA
LZLiB6DdpykK612x5Wujac1BWIbYOVocem5m4PqBB/yryDXgMxQeUnfoTwMNX6Yqje4kXhJqTIcJ
K0PxamM8Orhs+WNsbGCF0//J4TKWZfY1Fph6trX+Fpi1CoM0d1ix98pDf9/rWoetqAp0v1J7I9j7
mWRp3SDtcvTsvXC17+STK08YZudHqWMzGNkThISh3ZZZkd47FRBtVFJtqyDh+mH5ay6Qee29q4Li
QSurdKsiEDvkbZC9OuN4oBgp37XeyFE9+f4xC7v4yRfBr+XjJt3hFyyH/GrnWXfxA1CGYT5h/h4w
KMG0YriB0grEDjvJjxhL0vPyYsihPZeihV5rOlgcKKzSSwiSZ0OPxLBa2qDlnN9C00YDJ45/Nv+5
xNI8K4p7lqX5/u+lUwNasFC6xmtLpAHDMB3wbXEvy5ZMEKDZHbb3y2ZcwWKBnnronfpiAwg2h5oK
COwwNVrnpVLdxw5cNZai/G5P4NbRkNbveZrdoXn0P4loPrfMR7/qzkKSJQMS7PNplTvIBFYKC/m5
HO0G6FuyAYaME4hZbp+hE2/QKc/mcrld4jCna8UqIlp6t2z+PZCkSkYOMjzLjnL3NXpVOmLEDQyp
T44Vlu62LqD49oNVH0KjfVi2lpeliTm3WzbLWV0k+oB6WWM/RoOqHKSDritDpc4qvcNEQUd8tYnm
w0ubSvHVdZpSE61MkzYMqz9Z0isPv0/RtXRd6YF5/d2Y3+mikSxhVqb9iGCIi/zzGb/P7/2s4s7i
M2ooBcehaPrtuoGH/RQkmXzy5yVHpFZwdf7Z59Rts0kogUHdwRIO5Yp+q1THOZV6XJ3QstxZE5sv
KrIq/MasW1HbWMrG8MltbsTTctDE1X4DD6TYqwU8waYzip204bumjRF8i/zc9ooOcwQ9HtBRIe8k
PKdD6jZk1suUwrJx80D52oKv+V+yY0pqVI35knEtD4JschpMI9wUcYqACKbAM9VMb+BaN8M0zOep
8imc2jorTER2rM0xdTdEE6+Wo7YB0jk2tn8CnsdgNIrSS1Fb1cWGsQaEXkUfpZ09VDI2XyujsNFU
BNiBTFl0LxQKCHMD+3/PBEutKao74Qd8kd9nWvRY62Ks9RvYEhV3u0xf+hSFEgae0WPs+/hGaU0O
RJLau3609GPMGAEdJmtBtOP8RP/W7MZMtS+C/49nJ4nxmKfE30WqYr8Ms2URfryrshTOrm79aVxl
cwZDa4/aGagzpXCJ69a8S8LgPxfzy+92TSVysi2UP2csR5pxJCG5Fz4RhIjbwbg9GIntk2W04XNh
4VkRYfTmLZvLCw2EbbVPzOxnFRDGQ38bLPtooAnKgVRA+oPvtoJk2i44WjKtzn3YZ16Spc2rHsU/
l59aM35FZh9+xtyrFNNHgi7mcxysio5iPie1qSlUsahfJ2OGD3r/S8jf50g31Va6k/05p7TgpSSp
PCKpco9aM7pHIE/wrV4HkChjGWwTxoaKNGwOyeXQv98yCTY2Shtt06HMWkIKBDo+UnVXNX89Ls/k
qI8BJgwrU3V4lfOOvy9NGhEADOv1ZUJI67UDiet1NBinXOqJF5mxckckf+25Cz/NqLuJujfu6BYk
sHj9f5r6WXtdpq4iHG6FG/1p+q+rikklYz0vE8qI73oljW+qXxUvQfdfG1H3rnWW/vuI5v7XkX+f
U7hFv6srHxLKVHYki9fqwBiL4h9AVBXe8jbRMASI5pfCjXGYdK4qvl3HKpnXa8tbiQetQqbq/+5d
tnGGrx4mg5K1OyoP0gyOSEbELgUqfgCVVx6W/QjfKZ4uO7VscPBFnlsD+rlytbRqLa0190uDetm7
vF1eSscEK7PbeFXgnPGn/XJk1IIfrVuFx5F+/hbwaOzTgcKclpXy5ktN3pZ3zEJfG8DUh7/7Bz/Q
9o4BcL+c+r9tYZv+advg3bvC46DFdtgJzsuLidEn91EmPLvM8C5pWrTfy9u/beoRuOPfbZbDlmpi
1tIRLBNBMwxeFMzfj1I2KvXp+a2uwPha3i0vdcDYBT0pXP3d1+nOWJ7/bifWlGzjDB+z5WQkjjg1
/es6lCsBaeraortywMj+6xpMnOy1HAcVfk2BVgu7vs6NbhgZyFughvJWpqONRtw3Nu6oZ/99YN90
GPj93VsYhr0BaTU2y4nLC9bK8lbvq7nlsqPu4YdZTDl26DQykmbuE3DjmTCEcrVsImXKd7WB09Ky
qQskowpazdOyGVnRhgFSfylcXb8lmXhZdvcR3q2NIEMuHuV4rzWgXpYQ9mE5qpjqlSTN6ZGgbPFc
y+n3pd1UtMc+bgv8lDgJxGP08BViPTp/LS3FTTA3FePSk6t0132SSf7vtxXzt2UaFm5Bkob732+7
XDLh22Y1Bs0lKv3d4oSeMVxsmzyAFz2bpf92R5/91P9ulnWIEs2FQrMcXQ5MQ0rPvmynqvyeaqnc
L1tjVh7pKpH4pJrnxsx1kQVG0Q1vt2FTU8/2htoeoTKF2drHqOCSMxUiOsk3gR8q7LOW1r9PtI0Q
7nTpzLke0c1U6ugG3yxgadE/JuRfnDCQP7bK4NxVnY8f3QHVkeveyi75Vs+7pYvOpkqA05s2ce5D
Y8RrCvHRaTnaWDGZGGPyGmiwpxtBxM7QK869QjS2lVU8bJezdL2nHNnG8cVVUvd1ik/LRzpKp55w
egUBnD/Kj2OA3Eoqu2VzTMbvE7mzeFjVxUsd+N7ykW4DNqZNJF+3Xaq/ClRjSeScm9QA8VBVxMUE
WZ1JyrbPfWmCvcSa5cMLFc/jmArshv45PChwGP6eMk3TSCeKxb7J0GqYqE7C7jkI2+6ZoCVKhynk
UD9gE8sbAmT68f1vC631v/X/j71za25Ta7P1X/kq15vVMGFy6Or1VW2dJUs+xY6T3FC243A+n/n1
+wFnxY6TTrrvd9VaihAIIYxg8r5jPCPU49O8PKkn1VZvMVrOk+W0wqmLO61rfk9XJnIJU8TZOrrc
1s1QXvQpfnsGAEjtS4Vfqwoks9FN74t/1fht9oUMpwSdoDdlDRi4bcfaxujfhbfSrB4cXUm/RK5A
/mIWH3Uhi3UNmfBINdI85aNWkIHkWJ9DpVjNixY2fT7Rqfb1GJMNN6gBVxJZdtdj7rSL+fNMTIpx
axb3bo5UUSl6BmNKJM8qTJXrLDDtO4QDp3nROhSfWlvFgyhMjY2iojN/h8ztiqXFfdQ/3yHiHur5
O2QJY6r5O5S4hm6DtHhAvttu3CIyNrEajTvEAclKAPa4nSfbMkpXwlfFrVFX3+aOjqe/mlQjUexo
GiUb3M70SXQl/KCSk75SB7U8Rwzf7QstqnZgk+GIKkG8suDmfRyG9g4JtPHVrs6qWBmf6oLTBBDy
EEM57x4dtzyvqGdmDcCFTk/vu6Twt/CyEvB3cZcfqcwRGTU9ezPZAHkmZtiol9wHsHRRdAPuCGKg
3Toxz2NNX7u9EhxpG9nLmLrren69sAVaIIzO6VGX2TqrOyIjvIZ36E5A8IvT288r6Pa6ZZCqpU3x
epalHg0DLeg0VYQeKp6sHJ5ntqWvrcuyhUgwzZgXmec6rcjOaCBA0Q9pUEEC28SlJ08G9c2TOT3M
k37cmWcj4ZLz1Pz6vISW0D+i6WNBpk5DrO/Te7uMjCNfJhuf1JvlDGDH6XqbA/p/H3gIJisNncUM
QrfG6tZ07Og97XT/+fU8tpaNJqrP0DZwm7dfoI1zDUP+cuXlhrvzQAdtbT9O30cdTY5aUdsveqcu
AUA39yrUphUYR+0cdCoJaE0cbPpCqT6UqnbrlVEHUoegrCF17mRIhkqoWdGxyYuODBB9gNo/eJfc
Y2DGTr0rbOXdURe1eSWnB0OgW5TZ1RAG5kQUa05IMM/w/6G1LI2o3IuRYcXL8k1VBRu15pZtfm1+
W+ujwh+CJtnOk/MMNSifwNbLw8tiFkoqq8qSC8yb5lVcuNWF3SrLlwUgyzA0C4fHl9VUulVs6xFT
3/ymeUbTBP0qin0XywUrml/T6rQn7DpI9vNkm7nmJg1y1BAq2TiOJ+9sbunOOgcRwDxZDYO/hlSj
7uZJK8pua9pdl5ip3Pc41DdV3ci7fPAwsDnXWh8aJ1oXIPg99SsyLHUbljm3NPNr80MQpNURzxW2
ZZZVx0zfuGOZ7+s2/YQWGOu544qVptrhdTek8tIQDw21BYwzxFXswZhheZ1mZmUWXatGoK5UukPr
+bXnGW7+SR+EdjZPgVKUl076MC8+vxJITd0zaH29njDOVFQRtbIurbbFSFpXnzw8VM/r4OYCuXYx
fsL8Yi9Lh850SOtfm05AAbzX9y9Trvs8NZ+reigXL/PaH6a+v28+yX1fcn4fPafuvejoVU8nwO9L
Pn/eNG8C7vzifU7voX70ur3XDdEJZ2N0kpF73SRDuwPHEp1eXp+fPb9W9DTMOpQNLP7yclpypl/M
09XYPsYewnzyGU5uIrPT/Gx+qIoBpoqIGwLE/pnhamrQv5o2rGCXqV5yCDtyKJ9X87KGtlKGtRZO
7L5p/fPDvC4GBe3i3b/+49//9dj/p/eUXWbx4GXpv3ArXmbwtKq/35nau3/lzy/vv/z9zkLd6JiO
YQtdVTGRSs1k/uP9dZB6LK39n1StfTfsc+dRDYU0P/duj19huvVqV2VRq7cSXfftgAGN5/PNGnUx
p78QZoRTHOnFJ3caMvvTMDqZBtTYzG4cSn+HaB5rp6JtucAgr50XmR/spLCXaYnet1goQecwUCEk
IN54YWScl6PUnx+SUTs3OLUe6A2zr6ElGeeo8vOtonnN4mW5eQY9NwI0swBkch5QFJXprkjt7iTT
pD/Nz/Tvz6YlIKekDOPQnfrcmpxcoe3roMmu8gAprWsMr6acVN1L3xk2v9/z0nm75y1DN03DdqRu
W0K37R/3fCAHdHxeYH0piXE9mSLJzrtGjc9Jt5ie496u6G9MrxRrOZBMhmyjBx0yPXx7OSwdsIFF
5Z4UmpurxFAlwJu+unICqwShwGu9a0rkpGrr4+r7ZzpvysciLhvSZ/wPBXL9i4Bu+AdVfIijurnV
MU1dR2i551ftpg5PmovFcJ6MNZoqva4Az5/eI/EerL24KjHvN/IDWot4OVppfDbPTbPo1fr7/NX6
FV3dd02J0dLVSD113RpYR9WeqD7/fkc7+k872tRUjnPLsDUsX4bx445u7NRmwOqlT1REOngx7L95
D3uJw06VoCww9kHLm/fxy+wuA4tapenheTm/anAKwxE9+MZYHinr4IeNOOASc2gIzZxebO1JPzw/
dV1jemqJb0vl0nxqC8ZdhZc7e5hV+rq16/G+rhdDRT18JCBmoyai2TeJYd9IV7uc5yfc5VAxFzlO
Ttc8L8EbL6vWHu/dKrrpqTHfcA54s8IY+cG16ugIDZd9DLd0lP1la1n+seny0zwFJHC4/PZ6e0nO
MwS+Nk/dRatDfkTmoq9c42UR3lob6fNbhWKUq5HxyS4LUXn4oENA2Af9teoWN0OvaQS8tdSS7Hr6
Lp7y0bLWQyPVTyr0/x1iIfN50hyC8xQP63vdJiQoyGRCYCrv/tVap7eXOiyE+dD4jx9Of9V8OnzM
8qEMPL9+M/nvmyzhv/+a3vN9mR/f8e9T8FhmFSKB3y61fcrO75On6u1CP6yZT/+2dav7+v6HiXVa
B/Vw1TyVw/VT1cT1P6fxacn/6cx/Pc1ruRnyp7/f3cPPosxKOGvwWL/7Nms67Wuqyo/k+3Vi+oBv
c6dv8Pe7/xvfP9wn9z+/5em+qv9+h8PyL9uxYfc4NoRpzbbku391T8+z7L8M1FO6pdnc3PDIaS0F
f+b//U6Xf6nE/VmOreqGSaqs9e5fFU6daZb6lxDwbx1ponhXdUd798+3/3YRe/6z/fqipv14UZMG
q7EJ7tIEcjuh/nRqDbVcGJVuKDv8X85GkHy2JNgQ8EaX7XJvoyV5ugMBphJePEkgQRwsx9aNno+u
Hw6u19fWX26G5egWdQxdtYV4c4YfIWUO7djC6ckB0g+xsM8YIj9YFSRLWMNeEQpcjLmyppJgLWto
zCtf9Pofzn8af4xXl/h5bziapuuG0B3LNOR0fnx1ibcNLaycVnd3amnkKxci3gQeFXvFXerE6pBT
/TEy3UszcD5y5gDinNXLXEuwY6fUHiq9xYDDDen61RH1i5GHZhjT2OJl7DFtmKUjMZGqxplZt9Tp
z/hqw5DNywIOg7tjfE+rSW2yrREWF1rm20fi2J1F3xv9aq6elqOg2s75YdWHAipqUTXU+FozW0vT
MLcuYXZtnjlHrY/Lo2VtIxTzR4hW4046xCJmwjgO3x/i3EK5KTuybQd7WKddJhnU+P0F/bvhECjD
nUsr9Kx30WnrgZKdvAGVlJmpT0phmwfjSnrXBRk8S6fvtsNEmFHGTtmTzvHVce0epxnOXgQd66qu
dvRTTq4WV2tT1f0lt+31SU2qL21PGOPY5Uu+dnpSw/G9jbZgowyPrldj0g2zTV+vLRrkbVdvbSvO
VtFADGS012zKDW27rM1E3xRKcW6FXwirhBHY+RAjYmooYJoXOlVN+rvdDTYt2M9NY64r54yGyzIU
3EjHqmFuNCdsFtLChmJ3xyyIwn3pU7psweJGg21skIsB79jbPmXnkM2Kkq9DoZIwkJN4qfvOUz39
QVIf6Vtwl0hz2PZ1k6xGr8VLAmw6AkS/7Crj4CD1WQW1vYXw626LIXiiB+EtqM6sEXJ/tdLxkryi
ywKOdWi4YtG3xVX4Po2LB2zPJRc8QhnCDA0sp5MLxGULWN8dS2EN8OSwlDqWLwupK+DYLaQARMgN
fSYFlJJeQn53y52VRthlHPleY1C2FVq4J5conLIpu0WOW10m3a0tQFOR3tCslZ6aTd4XD4wsyEK4
1Ebrs2eNyiaXOIEV371DeRoDA4J9zUDmqu7rcyuKnzRjMBZ1QrOgTEZrSY0XC3DX+qvU+qTl1LzA
V+EnDC5C9cFrc52oFhx5CEH9JOIH0KugqLqnHr+ppMqEicwBYUZrcxHmMZJYu8FXnfanZtBQSnuN
fmkkKaCVEsiIPSDlKsGPUSh/HDyNAh19u2U2dF9jU5Dki3BnETcEGwP6c1dYCYnaBsmxIQTWWoVG
Lk+pW9Jq7NxVUGDbyDX0Lk6sQ5PW5co3DTKwJA+Y7SYi+fSUuJHXD0nty1URkts3z1Bk8TAE8biG
mVqzN/0L06vkBhkBKbHTS63HfdJinp4f6ia9RS2FHeT7IvOzaFp4fsfLjPm1l8n5WSn7cRsqcjdD
krn1CEYiXI07bDnmM+B7hlvPc2fotzHEd1BrtRG9GuTvLjAywBkTCXxeUMNxg4faMp/5y/My+Ob8
ETUki3PIIMBml5ZLCBuILKY3Pr/4/DgvFTgRtegOVfc8+Qa5PZqNrYMkmN76aksGVfV37qCt60rF
Ol9oxKNMH/mybTYKSUzL8ybMrw7zxs+rx/vLhs1Pi3lzOYXA6cM/YZgx+JLQeWpQziM65vBUPO2h
i/CICTo+W0/W3OzBcat9z95AarqE9LDtOhXyFjSzsi9R4vbtTWBUX+j2tUhTPpimOKaJCb46ba/I
Afxg6A2Cy+4APhO2rIRb5ubE+nKLluz0kchifhfqXuHEDp3GsylFljtX9a4NxRRrGQDqbK3wGovm
IjT1CzdSnd1Q1FfCs3FVI5rBTby2Gl9fmFVprPwJRiS9HPOITYJbOrjHNP1MYePU5zZ2uBCnCudv
bHhO/lS3FmFdZrlLdWxAriixNMkQjJNKcFiqBtuszc+V3vUPox/vjXYYb4SebV2leqTHQFwbVa8y
7fol9/YRp+fiKqXwTEwYrN/cNxo0anjS8SfKlWoNyiIYcm81jJRWucN06yDkdKBWmFiJg0MkApCq
B2AVDPbaChLB6Xe8wHH0VPD7/VQ0F6bfZKtA0cdN/SWyPPNIgztHZ5OG1H77Zt3U00ULF39jGgSP
2jh7qwYhD1Zctd4kMHapIQSQ9bL+djA1LmepKDctAzy8f2dVjwTaGr0d/WZ3JXB/bILmS9klT8Y4
PrRqeSuVMr1WWqvYCcXZORGXOo9G1AWcWzgdXjUFRYXZmfGV8Z6zcIGbZiAiFiTGxghC2vuqpyFi
lY221K0gW+Mnw7pfijM/osrgqAdkmJwAAAK0tZctWoxCygi/IsHsuyBMt4UCsSIDz1axUgsNUX2e
+1+DrD0khXYmy+KLZufdBlr5Oi8ucOp9DLDZrYQFdckqmgPgkDXERh2C5X3aBuJMsyWOjLjodwgu
3msNBpXWQOGsBZiqNPNBJMUTmfUCv2FRrKmd45wi1WWV5Wea2Z9i2xiX4CXOR4WixShxHQkFKBZV
iSU0soWjcgSIQt9Ulr7XQrkbpDhG8QDRNtupsINWHNgXpvCHjeox3jRML9+JbKMJuKBN26+9wQfB
WBO/kjGa2bf900gawSJyvXGDKnODtfdzkKkjhKR4WHj+VRwkj/zE9y3lzCCykrWVS+hGyQr8yK1b
pyGjufLGxILSXtsEfds95nGXTrNSivuyzXe6j7hLyen8BLb/UQ/ypanakETSEQF3fhGO0AaKFlCw
4ALVu8vIoXjTEjF0DErvUvXRvcnxujX16yFBn+bq9tKyicyhqrRRWs9aCvOSkd8+IhiRKIRspwQ+
YeNef11qdCbMyQ2kjPpXit4cWzRsMkybqZU46zaHH5Oon/sCp6Hv5I9GCtwPYEm9mIXcRcBVLAre
o30nOqBFBoFu2TqZen7Rh1BEuPz4eK2dNeUiZdHvgbgcRGJf2lZxWZmA4nqFqJ8h+tS73Uk1rA9l
xKnJSTgOlQPpd1DKuuGyDzx29GBfuWW1llp7g37X4/DArosfAKqGAm7UxcHh+j7mBQ91qAXgLCQO
jN6m2OVWewecSi5tqDyhDpCj9WPMlMWmTqHCwj4+mlAULNwqZhsARRuOZt3DYVTUYxpjTBvb5qwc
r8Xoi7UtUFB7bv4518HCojP+EGLlQQ2j31jjmR1MhCfXP6m46IfQfLJ79X7ol5Hi3iq+eYgMkiMZ
0vrkoZBhWYKQH46GY39Ju+Quy3UYf8HOORtIMaV9bQFggpdyboHQVhe0z8n/Lkx9HaQDd1PTnPm1
59labDKWMmkuZ/lNwUUGBYD4OC/l5km5zhuingcu/+e4TputUDlsakHB2XOxQJJLl56PMNyPoieB
y0+Gcwyk61ooyTom6wR2lTNRfEClB2XOr1Hg7rYKB9AXrQDQmeXStdWv1q7NiuGoA/Fb+0GK4gfO
IJqvk14Lmp8aI70MbvjGohoZ5LFYmiOXNBcvwElTbgLL4htOW2Ko9bgmoTnhrGqx+1o1Wjsg9gi7
oyPQSAgNwVevHtOLXs94gNRJFEJ7T1ZxCxzCIaExI7srsnt3UjnBZOfvPfJvRi+6FmSRObl4Ek5H
SU7pPyu5vooB0XCL5B7Durf3CU3eKgAxkKZYQCR4WjE253YSBWvASV8VxbyIQNwextq76ISuc9Gr
9XMNHIPlxvHpQcXCwFuyvZqZe5G1zaGT5ckAtwOsU72SsVD3NHWSYz4kK99WKt5rgeKZ/oh5kpCp
QosEiBosr6HShrVdwPHMZbsfSmtN8E62ULCcNkbh7Osih7MGdfgcBUeXutE5nPZipw3FQ5B5B92A
d+mEXXRw+vHabQg7xWNNv9oqKKtFX32TbXTA/1ctH5NwZEWjpLwpoxNx7tMQXN4VKed9ZD07TRQr
sgk/2ZK/CsDwnHs/PEuiBPobqTuuS8PBt4mZizQXbXBZLsm3cylVFZJrP647jUCJpMqKM2fw92lt
d+fx9OCI7gl1p7FJVA50k+xXZ0gWcodnipuhmpGLYUXDUqVECVIqeHC8vtvBhoqOVpmtklhFoStG
8j76S+k8oIfgsOgO80M7PVMypG50t3laNdqoLedZutfYXKS4o/OLQw6c4TA/C30zixcv0/OLxpyq
MT8FFM98buS/Lf/LFyvDWUU6SNa0ybpl7bO3zSmSY34WII787yfnRSBHfFv45b3z214m36zKNqBv
9QSWMybjg+YVcP6W5F7s3SkXSJkjgeaEoO8P/+1rdjopJ371vgIHT2BmEdXJMX9eYl7Mol2Lj/b7
qpMiqQ7z5PO6Xj4qmBNk5lmGf5a4rbEvAMaqFvaV6e2v5nvGxOubX43mbJ756fwwr69poDTbgwDp
V9Z0XKfPjApE/Ov5adxW+9gTtyRXMSpwwwuSEmIGnjqkN4n5OfO0C3j1zqKOBpCB3OLtQw+jXBqR
LIEG1V0VVAmRkdJfCTFU9yA8y5GjuqG5BAIewbWRwd5tLMQkWF02Bf7tE8ricqP4FYrLabL1tPgU
KECgFV/2JEB3xlGr9A+hKo3tSDLLIpaugA0JRGkF4mYXpKW2t21bP1q0k0e1fE9YVecb4a5B6X0M
/SA+5n455VByDdN8czl2Vbu3S/UitBzK2aMcyuPA5hFQIfzNAI6zHrMjcU+33IiPxzZVxuP8zC4F
g4TM4Uo7zdCmh1SH2srgAZV18G0xb9TGo24OONM0DRqtjgWdLRnlpyAx01MIhnkxDtwTVCQXLnLd
XVFY19ZqjYdbN8WhjV3vWE8PGrWLKvTkPiwKbeFD61zBpVSUk+BO5eABbT0TmHC5sLGPWCG381xe
xqw/cjbFWeslN4WQFudllig9pTtGSgdniVQdxElERSnw67hNj6kw9MEHS5Q5jH3MrMho8XQb6aPv
AEZwG9JrnarY2T6i9VGVZ2jRd27BDd4YQ2HNnDDZmn1w7yKc39Rh8LF0zGBLnIl6VGObYPHp2fyg
dwOeC6mOSxFTvQ8Bu1L7UXT+BO0YAdCdl8oHJ0V5lMCqpx11ViSpeSZ1DfSdba0GzXp0uJ0/QpXA
lgTVV5mmmulI4f6COqVhtlyp/nnNtyitIOit2u46R+SwCMfEOM4H1vzMbjtvE0rgoMgWBgaONW2H
xtzJZNSPTlfr2ygM70YHFs6K/IxIakdrmjXPN7tcP9oorPyYQZ/gqwQdUXBqNu6xjx3yIYOfrAJ+
tyTMn54fyVGoiXKcn8Ue6j5CTaDeJjnO+qNVw5kNGonMR5dKuo7j4g7G5KE0QWQQOo/cLGqjoyni
6KhbNS2GrWP02mZ+Fd1xuTL1hApPZodH6/uS8+Lzg2WfhWZzQ6Ez2jRDVB/0NnFWxsCVGLG+evQn
qYs97cN6OujnB60JMuJLtJxra86NoAzPRr/79qAEXgu9aZp+fgqWYpju2mHDKuOHeUYzvSULm+aH
BedZ89rm+fMkFgX8PZGuPX/My4yXT51fe5l06kJfISNHPvzjhs3L5XqVHIbmTg/tOsPuFUSvNh3D
I7cAhrOZF33evpdPfNm8Yt7yuKVy5tILWM5zOg4uSN7q9mW5+dmbzXszOS/yZjNedkFbB4/gXE8l
mWNbz4hVrrsAOGQevY/IT7A7n45pSXSHQRflMqPgvNNz/SNhhqTRliJdelR+kI0ZwZLMNHlywB91
RE+fu8Sn6Wr/qJZKvhzR+S5Q9jerVMbaIYuFOFJ8RKsLZJdRvT/UI7Fnd5WlbmNqFmtRRo+Cce7a
Nh2HkxR3ugauM2INCNTyqMfmqq5O95akvaXbIIstTKiEn3ddPx6MQIBnqnOOYKFtjYb2ezqoCJPi
jz73NVuqG9yO6kSJMin2bAR8p4rhoHRCe6NoiB0H7zS66edEHey71r/Pa3+Tl70GLHaRlG25U8r2
KoXzt6hpiJNeRZl7tNtyHaXRJ1/hskymHe7lgkJS1+iPkA0eoyY29lOlAyYZgN26D5E+tp8q175M
pGpuFAOpH4ycULvjPk2exUO8JstTrjmfAxbONEqqNpi7wob+2vjOe1eqYpmFA2eixKYB0MOYhrvD
uB9IDmkto1tx6+QYD7g3MJar3T7lJ3gtskhSQUcGWqNt2joqHIIcv1xf8lKKbIxqcL/UDJTJY4N9
TVTqQ1dUn2tVahsIZivAZTrW3Y9jKL33SRVtoXeZGw6SU9cRzZcZ4WWLGG5jlf0FLpDzdqCgw0/Z
OMS7sTcibsFA1dVmeaU69bqMiItpWiXdYRztzuRIuEhwAV6p2mIeOGSOYR57exhXoK1x6cIJPK8/
h65pH7t2yG9qJzjUlC/3WRsahGi41ZLil9z4mIaWWp6ZF0bD7VKWGOnCqMZN2+byWgs9dKbkj7WZ
eeqUTju5ZKeFeaIfoD6RR+X69lkRdE8C4sWWB9rQQzzs+rpr1tTOIrBF47h1E6EQZQsQFpyNsmdA
Ag6DcL2IW+K1mqj1MgTovfGNFnzoMCpX+eCfN7j39maaUOVozAmJm4tdNoRfCeyOLlQjI0yDI4pK
G+jaoNvSt242jgLIG+m9XDdx98BdH6Ync1xHthR7+BX7SDPr/9/0/Z81fTVVF696dD91fTdxVgZf
fuz6Pr/nn7av+peqazaNKqlJU7xq+lp/mbowpeNoQkNYMPWD/2n6ajR9dbrFplCR/hsmMphvTV9h
/CWFTg/ZVk3LFAC1/jdNX2G87SaaIC10Q5OSpqKuanzX191Er4P+DkcR4S447FWRlPzWwiw8qygN
1n2rrczY97fA4KJjAPhv2YgiY8werWDJGfnowwxpzpU6AoKcI0thNJQeZS2WRYxpjySDal9r7YmW
JYwwAjq2DnzEP3SMf5QESc5qKLG4zxeqbbGD3zaMi8IbnXbswaPxp1pWuHoihT6s4nLaTYWAMF2I
ReNYXywyoP/w2Zr64/57/nDHlvToEUyr5ptudamHraYlst6WBSidNtsWMejMErFjLAjvaVzvIjdz
ZUKaEHHAL/nVsfarfvCvPp8/m6ObFscY2qgf/35UZqJ8MIx6m9jVpW7QndU6gi2r1FwklqcsS1IX
gm6lBgkwXUjgf1DCaW+On/n763x7g8Nb6PKtHqtvkebHsGO22Bn9Jbyca69MGT8NUluonMMgxMGU
IUzpsUTns+wGWn10TGx1nSZ6tdDzUvnDLvn1FiFkmH5c9Cbf7JG6912XzmaNO9AgXyLs/TV0reL4
hx3/Rh/AF5eCn4tl24aJDs168zGVZ1N+KaA+9KNG4oadheuSuv2H3CUTxqy9g+ql7vkIi9YWrbYj
oLG7tEqupLFViGOuEy0a96Z5FgY4/H6/bdMx90ohMG8aEhJkHJrgkHwr3ZL0AHRfqxvgKV/wbNLx
UfxHdCSET7j0oMDxmm6Y/+FI+Hm3SyGEIySqBEPjrPXjgej6UdjZetZwlcbSlboo2nLVyf6gf/jV
Xkc84zi2pQLX0qf5r8QPuPFEqEUkGVdeb6+IMs8XZQbINtaJ6fvf78XXH/XmD2zCsC48GTdbewic
RRO3iOfDL3kYkSBjGYQ4YVEN/OH0+0/VkfP89MezLdtE32gyTnp7Qh78CFlBxw9aWBRAfKVOd06i
ntWBlWzGXBiL1rkAut6c8ry7qS1yEYeiRYtgOKC6rGjVxkDuO4JOFBghuygmgMYjvKs1Oe/aTct9
dx8dC9mT+tg4LXUaWHeePm4VV5zcAcdsWnpf0daPO9QRpU2ynBdJxmuDCI5g0bz6SmuUz0Yhgz8o
buZT1ZvDFp0hbQ1TMsz+6bAlFRYYSc0Pl3i3aKP1wZVe42DwPb6VQn5GrRKm2eHwt1rnpkKQswiN
4ZL2qbUip71dm+n7mGAVSMCOBkZNW+R21oGYCwl7DXTCYjhYENaqi6occdBTMbWtcUeHHUeFutJG
wd20MMJTXxELlCrgEjt1534cTEznImyOigjvfv/H1rSfr10SkRMyHk5Wkv+nX9Wr4zl0qFyMMiZk
D8PAumnGs64In/qM7mvV3Y4hmoaxseFpExK9Swd2hyK/Dk51rtbBJh9D5ehlX9KIf1X1k6DGtypz
7ZPvUskJ9Cygj0yCVCNhydbmxtNj68ZpyP9RH0JsS7cJRE96Q1wnyb0ThFsQF9QmJF251HRBwp0l
TlVzD808I0yu+pYktiy/JWJXi6jepwSw2dikRE2rKpVLoz8LR3zRpMYi0eqKQ9e02C2QiLRnUY+s
MkuaYJUZ71VV3toyfl+GUu4ckxtCkzzOuoX3m6WHOEp9vBCKtRktqvyZoFjUGMEHqDg2hn4qA5vR
9m71MLhsrPaiNEGDBm24INn2cchFviTuCCm4VyTsu0VsRQdhX1KxMRNl1+YUHlTyfjqlvqApexZV
9NP6/LaA54A1M8Yx08YHg0gfKjTQBAZJPkfcKtdaBmkzcx79Uj5mVnkpjRszqyZMg/wsNPPGGI2P
VgLSXXFgkqEWWbiWbi5qm5WUbXNrena7CmVJszzJ9QXnq4CIqPoi9oc/HFU/n/5tBkW64FSMTN2y
3gzpesQ9QJ/4HTWwUvKk39ptpCy1oL8h0woLkE/Jl9uaP5z/f/mpkquuVKU1XQh+PJKdkqPDGSHx
K+qHSu+umiz+2pTQ60flFmML1Hzz4x9+PT+PfWhacCXQHM0B/CLeXHIqYmhBuTSMvQxUw2lEvCf8
pFIhp7G8lxYSa0c9U+FrLXI5Xv7+w3/+4doSrSbDc8dRdd1888P1Gkl4YZvxda3sY16KDSY5ZW+M
JEfktTjAkrSULwo6rD/sZm3SHf54luSDDULhhK3rOrv6x/2cqK6S1B372Wisc4df2BogZbuMvaHf
R2lwn3DPsJQtJWXymM8rTp7IF+J7s/0Qykb709b8fNVna2wN2aq0NIsh0Y9bEwXKqJm5QxoH1I2V
Op02vJzGn1dRGLHBZsddpeF7U9uFZ2QX5KKu4tgO14nf3WQmCAdJ9u/v/zLiV38axsOatDXKsZrx
5rAoiswgsdSqtshcMcTFyjo3MRi1Qfsh94avbdUBGi8IQYZd5HHdi+8SPbseLFfFeQdfpaeMs6uM
mrYYjqOo0UjLMXNs5rUgpti70UJxqgPIDQxF2i1iIBdY1qkY/a++4YIKjFj177/SPKx5+0d3LGu6
I0TlK9+OaT2q7Yrr69XWAnu9TVe1h1/PItA4bRsuyloEnS0MgELrBrHOZAtDXQcVGcvphw+RZ1Wp
5r0YGbqYLez1qFp1OS1h06kccM36yuoQyqm4VlaR5+qkwto3NDJpW5r+uMJUxCnMOTq9VeMt5gtj
D/J0LqsgnXYTaALYYfKH0ZfxRo3MINae7oxR4Fq6wensjcwV/p6TDPaEBoY6Wvv+zkeDZPnKsBsJ
AG7rYulJ39j7HbkaDUUaeAFfQ+J2pc+Av22QMTM8R83o9uaKG0DicnWDCE1yCZddmH1M+qJZEHyT
sW5zU8cP1NJuqZ/bVHy0at100/jH1FcY5BF5ySnqQqA8NNvoYHsdYFYX2YMfDPdjlZA2hkpgGbtY
T4Rave8y88vvD4B51PfTAfBqb7z5nZHz0Rkgrqqt12gRJuKhXIqJeQGQpFvlkZ2sOS/kuEJQ3GoT
IVZUgshVeUtt8eL32yJ/daZnAM5FmrOQhjb6x9+8PbQGEK+m2jqJ1W47mJJnhojuGpfUCbrFx0BC
DsgD4IOl53FCiLWLBHHmheXke8eg5seGH90MXu9ciKzS4cwC8kSXDrhnMo1xwhTiMAhqKVhJUGT3
tda0e8dDwuwW2N/ZGTes9qa0m3A10r7H1IfWSUMNs07s4GucosdzLfH/KDuz3baRNto+EQHOw61E
zZaHxLGT3BBOYpNVnIrFmU9/FpUD9On8jW6cG0FWu2NbQ/Eb9l77AeZesvdK/2sJM24TRkitnIWk
rBw1zYyVJiMrjBImLGNAH9Ge/DuETuYrC/g3dFNf/F5ybVfo5rrmtcfK6DSZuBMNwerYkaFTFef/
eG7/93D3TYTd2Dk8n5HeHy8zAK0gTyTHaejmbyRk19AfzAwBBjX9v/+kfzgkfVpYFz8LmMPAXF/k
/6fwbIvcx0xmtQeVVh9SQRQP1JGj85EJPzsklQE9Ia7Crdznf//B/1DyMguzmQFHrusH5p+Nc4P5
XRFnyPFcMb8cZLvBR+Oe8q79iUFi2gA6RPeHOcgnYxyJoolZaKaTT6jrtzmKbkX2kOv1jKPVmnSY
aYm0e59AZfyPY/cf3ui+SQRAsLoAmML98Rx1qWhYQIOMrTJYyWNzqVsy4s3icTI8AJ7iow3q/xpm
3YqWPz7pTPzsKLRsRnOEPv39hYkGA94zkLKDNfT3LDVizn6oQrBM/YDtZUJ8ht+qvRE5R6YMn+wk
PIEqH2LEq6xDavdxwngbZ1k37DVQbzIO52dhjZfO+K8SaG2A//c35dKJDy9wzT/LL9F3g5cNnElj
WEP2U4HPOQgbzzdxW5Fx8fHvb5x/fMfSIoURekMcMX/245Fkp99PIBGqK6wewPv8VBsSNoezQ3Yw
QZQRNIzY+K837P925KFvMSXl7coL4oZ/nHeytdLachXk4KV7HWf3yQroDpMMdlY2aYQzBHOk9J/5
RPCAn3brQrmNs8GgD09AFaAt8LeOOeyRCJ6XxVf/can806qyXioxDdE84hAKQrT0f3/LjPjElqwl
Eg2T2RunCmlMbif34Dev9I3vmaA6HlywoFhHw2D+rFzyUVGC7ALNrphT7MOZeQr//eVy/+n1okLm
laK7RSX5x2/VpUNiO5WpD3OfSkx6qIeMyjsVLXyXCfnFfdtFETTelMS8wUxjCseTshki9jIsH+cS
mIAnPjvT9A46evzcW+lTlrSIsapLhLaXvRdBppw0d03U9LGfkEgtKDTvK64LkbSuXUjsuYiy6Loo
LhPVQAknzNnfZX40vLbNtVJ0CIDn+sOp7bq3YvK+Ln1RnwxHBi9E4v3C2LLLB2Cv42rWKCwua45e
FIy0uG2oAf79CfuH5yuMMHJxGAfU0n96ijNy7gj39llHph7GKwF52l2G3Vj12bbuvWeR9U++oT9I
jo///Sf/abla30ARV50gMgMU3vhW/v4GEtJi3A/sFflEQUiu2btHYSTJwU6clQ/nW6cRkcMwlOO5
wDe+dZzGO2ez8//fU9FLEXHkr9uI/7kyqEotnQrdhly9+UG75UAQgWmSQkkkaJBZbwCiLMI1qzvp
2u1/vF3/YZDPc4DpzaWJCZjl//EpZ0mayhp13oEgLm/Tp9nBDusfUqVEI6YNgdVGxHJ7WcgOS/cq
a7L/+BT/wykTkdvG+tLyLReKz99fAyqlitwHr2HfvZRb3K5OspUhgiQhS5u06P/8i2mF/qGXpKY0
I+KMg9DhHP/7zwRnU/fohPiZKDB+1CjAt6PqCCJgaLMXnf5cVAOpOFMTPRteiFarT345QZZdgilp
DumURI/SeKukme2AA6QsakW2zcFnPvboV1qrcaG4EozVBZmIi8AxvsB7B5unvQ11cn5n5FPw0jJi
as1Efbaz4rWdh3kbtFq+rXGTZEUWT21BGJDjsJXm007bW03iS9WpcSdUmR4xuDivuev+GHxW46M9
VXzS+/CaooTcBq6VvOUBoc/khtmm+YlpjvHsJpSRwei9YDKRJ8ZfyTURUHfr2jUePXPQT4tNpEc/
Ok8sNpov3YdTE0IgpsGHavHSL5Z8H5jr65Ek2V48B3QQT/XoARTXybBVJWmnmzBLok9Iu5BBpxBQ
e/EIGMh6aSsLdclM1nXSyurgBHiBO9t1H4DcvVDJ9Ce9olUm27x4qrfOkA+/0wTlV0xTklwh9ANc
IauXaZbPpk7RYoxLtCf9e/4GyInquSPmufYKzg4bF8diiE1uQvMgSLv+LEXw04Yd8tPMracqLL51
pTD2lU0s5hz04orc+BdMwxE001jAoSrrflcqsdDvFcNZ1BUdWFcsOib1aYaIRGrpTgykARVOe15q
RVXfF6+dIfuDtX51eyjIlnC7JG5JKkQAAXe9IWS2O8+MSW4P4Ubwzh3RiEUlxjvSUHDVme7w+97t
sSRfkVU6OQiYNTJ3vDtGj/7d7d5fN2OZDjuUCx5BJQjKZuhNAM1qcU3GWVxTd2LWmc4NyMK8vhC/
ZNQEVnYIKAL9nSxfupcl6c4ixZ11u0dsX4H4CQtlTrzig1Hr5QH/pF0nzcPtETZ/84MopHsMl/xY
ax+tUuI9/nXTVP1WUKvcoxtGq9DmE0FzNOekYkCKtJX7Zcqd7EiOLqF1SPq7MXGTDRSh8BwNzQts
sHqfBUG6Kywv+eyGeB7myno1srq+tBm9jEGZbCplfOqUZXwi8uppKIKODOHKeLQ0s+NIdGS1G07s
pV7yjJ6kOSNyTLe3LyHUutfVZtO300kPBOhtpiAfHykT9AgAb4OIrn9s8zgw5cVGX/jUFJG3GqCK
06CaZGs1fr2Xpi+fXOQWTwyYht00C0Tn2GY2yh8yJD9iuCQLdJsOyy+5U7I44OsNkAjZyYsviTCs
kGFSW8G59KflZXYJEiTVb7lWRrK82Hl5NlwreipNrV/K7wSvY5VqsRlNfcWHAYBnQ/vyJU2i+fNq
KtWB1Xxp4OFjc0grZuSO3Pk1hqCZlvjBb4XzcLtH6TrSa2yCEMCONXbUSHJ2sME2S7APmvy7U4Te
OQg7/1yi8eb97aIXTUBJTGW6Zb2mD56VxSV/y5d1Rrkh9yfYZF467GXlWJ/Nsso3BpQAiKq7aOHP
joYk+jJklQ9pJgzwLPKDB9EX8WQBGCCGZoHf2u4J+UR0j++SSf1TNwz993Ryvw79eLGwFj/4aNfv
CYQgPB2Ldmzosru2Y43cTWW/0LfOWNJSjxmE2ezr1Ct3Q4sTBFpU+Xkp+6c5nPxvpVzDTwfCM4zJ
aL9604vnBeWLI9ydowwGx5UkXhXgyLc+Ozf27H9n/zvtJ710R+Bh+VfPZ9G+Pu4DQtsVCqbTMHGs
OmENisk15q2t7fnYZ6RZ6kW+YN78zkFSfK+chG/PP8Oj04+hlfsvmdw7qShfpn7sn5yQCPP5ReHd
ew6JwHwIy+lL2uvkiyeW/F52xs/bV4UryOeEAEHOeE0oSWXwajB7feIiQyShn3yO1pu5c9GFZot7
KViBApS19dGpYCktDJeOyrbmL1HiuyTMKYd9Wz1/IaM93xWB+WMap3Lb1LL93BNldiUM/ZOGmve5
W2+sifnBVIc26Pwct+jgMXauovE8YhTD+MOXEv7HZ1GhDh7N79hGhkMTTsFx9KOvk4NWOR59Pot2
znvEDY5Wmosf7Tsv9HgcjLHn4hO6j4kf0I+TClO0HtAHPCvVlBMw34Cpw1fR7Djw/DsCktH0k2hD
KkwKezxsZlIsuYefjGCOvCAEwJD7eXLY501t/jiVClNp8RI1abovBy9iNIaHyBwc66JsJjZBEyyx
j63w7Ftce6MmWo6I+4MLtu44V9k97JP6klq5uriqNHdtK6PDiA2hz4ndZEXbPtnCzGNncoNLY4fq
UsJcvLbBkj3cLnY1QWJxJvHMMnRd7m83WHderDwyD2arUww2zS5MLfvkJsnbIrqLn5HRKJv32hh+
+gmhUgVzNv6AS4RevC8yvaejjuI6mHbC7VKAS2kae5UlyZYtz/a8HDVtxMZzxc6AwOc46pfI8095
njjsdklRWcQ70tWDVpCziUclF8flt6DuG6Z2VwfhcbEXlq+JvCMP4bVrSNax9S853Llcx2lgtlPn
fhuE/8k0ZjzOon+inI+rCUlKkJNwOA8eqVbUkAa6X+gwr/bcPS7julVWDwRdrFddNkuJi5KEkJAg
fyUF4OguHrrH7LCq7yYbWzve7dz4wJZ3P9vhr6WbJqTdiG2JVGPniRRQF1glzE5tWYWC/kzrAdcn
+ncc2meaIXm26uWln/3Hxh+W2CrUKdfLiSCupwFFXE/LVKjxBFOrQlRm7YkVP7TC2M2DfchTP/YK
Vo7B/E7H+aQwZ8RzoEkIVS4TyJIo8KqlZPX4s1RFrWzml6EbxjtffSE7ZyDxwCOqB91132KPsoaE
qsBjXpuUZtyK8Gdo4VsSgnyupeieyFz55EPPi41ptg6tpDIxzHIdMgbbkWlcU4cPhezD3bKQKgpj
8tS11bl0fKI/K+NBTNObWACI41+KTQ0sQTrW90qZ94xKhm0YHirTjoOF3jNql1/ZiAyxHmwIYry/
uCYN28Yg7lFrHe5no7nauSljFCH1tlHOIzpWZ9N6kNkHlIWF/ZXYtfu5RfgzeLxVwR+rnZ3LdteQ
iTESRb83J0vvWVXhzzQGoI61fY/GGs6zVmLfDjYmMp8jwQ3ejW5QcR06H0blmFtwcQ5WqOg+H5Yn
s43okC3P3qAD3rm2QUIUwXbHHJvshsG/iWi0STeDMPrdHLC08JcrBMr+PGUZvA4nPTRjfWdb4ku3
IHP1Ku/MJPCjYpScVuWm7cv3UMoPp8UeMC6EvvVUFptgwEZQ8hq7Q/viD873xoIoRVO48T65D8Jg
GZ1G+N+Q28YTnhWgR8ThhorEVsNb497xM4X7Om9VbI59cR2SdL/Y/hsqDiSzDUJw7Xtkb/UDl13L
jy05kqcwd3eEoRexNKevnmUAmB/HB63wLAo2nxuLbAxCzqa9gsdR2kIfEiKGndRcsEH0PysugFLN
4qmDizlI7IO9wCdaNWq6kD8yXW73WsBvOo3609By6Zm0eyD5Vl0UbqOLCGhzmTN6llIXXKwGUpDs
ElX4dRoz0LtIgKytTWbGwLPjoUz1JexTjcqgTYdt7TGCvz3YS6e5kNVyB9ggPLC7aS6WoZkoKrOJ
zShvLtjRYJ2Uo7IPvdlfg/UHNu6sLoEfcHpak8enNMSfrBmM1y4gsPWvgH5f7Z1A/mQ1IACMT+Li
07tvKtH2MemLNscVwaKQL9uL15Bz2ZSr7ENP5DOL8L7O86OdahITkvLHkKoKZzYGyXLo60u/Pgm5
ZLkQVWTcGYkBpNALZqSp3oGsAlyt9ngqsWeyBFq/gSbwHGKx3jh+a8Rh1B9nhWxkHOHdO4HdElzO
DXvBfdDaEZGjMLcInjvpznORqJVFBbqS/X+jw+oiPONVG8m4b9evbg/Rgt+JKpA7bLoXUTfVZSmz
6hJOy/fQo1hyeoRlDKLQDvtgNupkQWwv12e5ads6ttRCALNfVacFKmAAbOIkQy78mVlckD0Xl3y9
Z43ZYfGy7phX/ddwSOo9XyXn202Np3jvVtZLVaQlx4kXIDfnP5JSxVF5uzt6cseYLgCihu56zvPs
crsXZQsGXiw/yejuSd/EB6eGQ6AbrKyDbl4z1eKvvH1p4Mu/8JbqwaF4C0oKurwQSYQh5OV2Mxue
wO5LTgIgvNsjYeeGGPCkjsdFFThWAKnQawDaKvveOOsm/2HRmO5YZoRnB9wt5/hw78D/PGdBe23E
IcTRwg7NBFIQcl2zAt4+gPzX4BxcTKoU+dGig9vZoxtsF3KVRAgnoGBidS0mBWYjMhVMFWXzIScJ
tW4DvU+z9yW0kgtDPr0rcmyFujqRAmnuvcSjucawNBsRpIkc94nL7sFo6FUL4hDG3hi31hqsPZvR
r9nu9lOYTbscEMO4Ehn0Dc7QrmCH8IZsuN2FMQCFgg9xdfZvj5LtCOoBmXV1vj3a3+ATKxOCEGtU
GmAilpUXcXscPzc4i9v3mf+XLXEDR6w3t3/+9l0Eg7hbuZIpbl/+/jm/b2//a73yLMqVbPH7wdt3
EdkB+uJ29/fXKxnDXhkZf/1u02+ExvrTfv8mHogNz16C37/SX99IyKy/g+/zWt8wHbefmoPuaFeG
B6GT3blaqR+3e8V6768vb/duj/3xfUg5in0PROT2+O1mvCFG/vp/g5VAAijg4fbQstJJdFn/aLuK
VjlMatANgYsDny//ullWzEmNjRTzw3qXMx0MSjR5cbjiUVZOSrYSU6KxSUDUNHeDabhXNJQ+Ucge
8bkdfq6ptJJYTQEB9OsucJIzwYBu9zFJKC2E+XrkVPs/uRBBT1lZLjlQF2eluwRp7zx2K/GlWNkv
ZDxvcS8XhOEynNErIcZdWTEjAisbeEyxUmTwULM+BSwDh8Lo2fYK80e4cmcyRh302Z/L4BsVWxbr
lVBD7DismpVaY678Gh+QTQvQRnv2E4IVZJ8r6yYBelPf6Dc+HBwTIE4UPAIO3ddgcshRK4jygZwD
54LuP+m+FJKWDr7fRg5418panDK9+AcTBE8FXIRYSKASK5xnxnIRkeoG0ZqQN4YnjtXdFbrAOdWT
whKh9nP8ZNjkRL04I0tgsYKAViLQEMAGKoEEAQEAGCRWcpACIVSBEnJw49oSphvQA1Jb0g3Xz/dh
pQ9lYIiwN3bxAJhIroQiD1RRMq0xZAKPRsiMhYmYpkIiQ1kbw86qa4BUjvo29Q+9SRZJ3owHjdks
ZhgZPQZD/WOoyPfJw+aXSvtno2vmXW8CdxLVdEll9oan2igJnzTDVZbYEy2lM70rm/4Q1FV0STXa
BEFtZFUEQvb2u0+07jEbvmTItz7BlSo3SiR3BvqUizWT5VyjRnIw/kWd2uURAVywK0VsYuyLeyEs
Ls/3Uv2qXWKuyIaRe8tL003u1bAZhYU5xByCQ5TqFh69uVkholurbbjY65yxlpXfG4ZOj22yvKNx
zO8DYtjPrg4v5UBs3uwN45OD8EyU6tUoVHsJMKKw6yDcy3Kb+loIdfQG1zzNuTgyenox+BUuHqMP
8g0G1oAwsnZErrj7OpDJsbXVG93tAH3arg9pYA8P0DjMnpKvMljLK6I8SRAB2TWw3kSQ3rBRxK3F
lJPenREYaRtMB/gP4pmGZj4I1kQbyV72kgxP6JgAXkfUBkgNLr72vww2Sef5DBOmQOJCKEBfGqcF
Qf1WTBW0WL9SdwCAuRKVijp4jQBN0HcvTBJRRWXfAom5pVgcETtS67uO+VAbosxyy1Djkk9Rp4/h
18lSxTn8kde9fmhw4CRabhfPvu8BB2xbINfH3KzvTQv1x+CRn9pm2bQlyRckhgd+Gu1rFGe5+30s
zGHbkl2yzQT1fs8Cl7YCA6F4dSbEpQJLUCxrGqespkjVaVVsYSbsDaNomX4IFQf1ODLGquZDrfpH
zy40pHxmMsy5Tj0OH9ckmasXRbibKzybRWjfFzZr4dx0Ke1Xi15SczAX5tuqAVOGphjh2aGvY6Jf
LB8Vq2SjFt+MWn30+JXOeNyNNaKalAEfuVa5AK6GwsbHiP8/mjp7Z1jZz0wk+6kCzE7JXceZiIJr
NkIEKhwB+6VCzulpdtLM/e7QOYWgmG0MY0wV966e5qOua1hPncAJbo+/hKhn8t1yhDBDDxy2mfqz
yGWzn0fYxUTi+CeDbm7l0GG4zR5Sv6kv1kAB5pgw840ywfwfOaeajA5KIFg35KWDZJFjnEYy+9xN
zq/Eu9ZQOCV7HGPwnHUSLB+X2oquWe1sS7gFsaUxP90+RaPTQFdfbXWppomLhpIdZXDwnRlZJoXy
tVlvxi1R6ozmqi44d+TFH4xG37WRyq+/b2zOxs6JPpKGQFW6BHdHYiyrPzLQ+MeCJiOnBZmKJ+Q2
YB0YsAJkOAiAB7Zdf2kRzl9oKKfYDtlfrBG/NQo6wXCdk2qtJu2Dp9NTpJms2AI/uTLIHujScVcF
wdGfK2OvRXOCWag3U/UGR9DaKkcJ1uSZHb9AZfP3BSIsRltk8WZhtk9rnSJz5bQ2ZgLr/Wg8umb/
NldEhAbJwL9Vbo0kandcV+wdj+5ChUlO9Xa6DdtIbM2gAx3r5KALMrH3Rdr+HMvhp23CacopdkA0
0cdORGmDsX6vSVuefecw57PPLBQOE5bMO1TOh4EK9tECDCPpZaDA8I60e/LVuQZ9FXbq7qWoXhfA
tlnCUiMdS3lgl2PwdsPoUfb1MWXqtUd5pefnNuGULbLO27Fu/saw0dtS3KLdsTF8T4vNNifSlwrD
IRHzVWdzRvV8MiP+TYfj8aHh6ZuzB8rUca96eF64oSRRG1awb+UXRt6Yj7DNVs5DtIQRytpgxUWJ
Yhuo8X5M65aKIcIAWq49VljM54iomsDop8esvZAMtK3tLnzIqQBJCtVP2lE/RU5sQeQO+RXI4ldy
EMVhZvgCsn/Ye0zNdtTJBJEDJNnpWYX7JreuGUHLF8JYt2M95peAZfqu4NCO09Rd9qMezkM22buZ
ST3hsL14aCMuLs7wyVpS9HMS2I5aLTGDIktp/oalo/w0sECKJYkkBB9WFUh6Eg1qFwFb2O3vJjTi
pyHNf41WqraO5bsbPhMseArnB4Qv++COmjOWWdfR0kuy6wLgNyzUTsxl5pPX6/zS6gBylEpORrkQ
4RhOPwwvci5NJ6O7KSL1uUBTiRrLZtk2RfUmQPcHaKYxgTIRDNAn8rGB23+BYf1gRfUUbsiTlY9P
0Lqh+LNePaaehJy8WCaZ5f5kH3Fu6Ucn+TRop/ysijSGi2g/olGoPqONz/dhhaHY6r/pPlHPnpT9
dcrENz5uzXMX9pT1XkZkWPJhD7L8KvqhuZjKmLbm+iXKuDLufDvHRl5Pp4yYj7ghZ2GcRuuDeIZL
qDCVRlM8NF7wtZwJ8kYEyJQEmA7w4ukhxJOHvaGjJ2CU5JEfcrRxuceBNS4PDk8z6De3PBUVJSSI
4OlA+sh+brLv3jScChkOT8rP0nt2poC2Vfksiv7ICMpCjlZ8dF43bJ1ep3u3ND/y7kEi4r9rxh8M
JNprLrFpdQXSyqyKzrLsXfyfjr2TAvCS1fZ8ukzsG0Y/XCTLrBEFzKFE1MNui7ITqGTBGTmyJKF5
qdJEYMX2OdopU8BkI0K2f4qwB4M9wPwpUmvnwjk6sOT6Dp3tN83ZsxgXJmU3nbx2OY2SVCGBWSmf
l72hMv9xkN4BSIl/Yml7HLrxE0mg3f0stckVxBr2qp5t8tO5uiZecEK7lx1gpkdrVusI2earBrhG
hSTY7VnRkYC3H0FnOqdIOtfJYYzgTM7OH3t9MOd+OBfsmzZOm9HEh+5dOaXvWOsYiAbBuMvl4u9I
jz0UK5+nA1UEcKfDZt37/TZIXS64yVwwT5jco1PvA7J5NuxRJGNwYgCE5T0J8OUbMylJM1cSTGfF
RMRgBYbQZN75wnW25tj2x0UXyQkpzwmWnR0XYYGsipNi1P7eYVQFpgh0jc69eeMn80vWWN7FwbGw
KW2kzNlUElkT6mI7tUJ9topy1/qMlOHWq4PyS/Jzk0hsAElxbjEeh3vWktLA4s0y2xMn0oT0wyeS
SQ8Z6LFsYyKrbr3o3XKT4TQ4TIZbx9t0s6DoG6WKbbrsrXIF1ULIZdQsXWNnu/3Vyo15X/aNuVn7
z8tCb4ncNWFJ4InvNiPWE4z17ynRwFdNKnAms8d0wixS9CF1kk+gYCaIbXcU3R0drT6S7HNwpqa6
G+czwmkaP9nie86IC3KEOCDCRHHuT6ck17g/22Dej1WUx2P+KIHy32vyqRGfTF+I0kukNl6tia0M
vHU5NwBcnennTK14V9WwLRmu3YVrnC4W+frAC0O2vfua1F6yM0RifPfHX0lQ+a+W/AmLKdlFHvwv
NxzCk64W9nCE/AQiz65ZhQPGcqsvJVF616TLrU/D+KxyGwMEsoRrJsP8viR0eUUaHnIEJ09l1jMe
KoR/HYp7Dz/1Uxqimg7LtKWybbunhArmYy50cG+ImQm2h3gV3AXkCoP3r2K8MHgEqv7F5mhdaKE6
WIINZWN0H5lPrL3uytk8piRPHPWyPIN5lHesKOZPGlKesRj0Gr1k/eS5X5t2CZ9uN4ztjjK331Xt
sLwzCThxNQhmanfMQOn8vJBIcOV6MHxyB/Oc2dn3kTExU+uBDU2GKi0wova69BC6qsnQMWognlan
eqqd3NoaQT8yGu7ZsS+Fs60LtM9QAsMTFYNiKpfoR3uJMdKDYol2buXMu8A3K7gVpbxzsnbX5eFy
qRgU76AtOJsJ0A3c3IF1jse6Gb7P4ZaBnKMbGVlSNnIK7/COTucoRbwt1PgumhHiyLS4u0ZV09mj
YSWaoI2HrMFWW6ZW3Gc2HOqQsaJ1yYtUfa48wbO0BSAy382wT2anInCLNOeNTdwg8e9ZtO0MGDYi
JGQhc0DFsWBgAjpvId59ZfnOKeJWxLtIWcY+pPEHh9jhLfsRubcLUourXuptNrMMsrwfaFENUg1U
eJgscUZvoC+3G0OPpEFOPDGqFuVTOQNtRHjzPPCJP8uhBVjZm8N5FuG3KknfDcybj4UDDJGu6YSY
CtRm4oyUjJXaLXlZxvPo9HGtbTbHjZ+eSjIMtrps0kOw9M0RpgsB9T6Tu3memL1m646fMFRIlJ1M
2kMH1GvXiPAr1NBr0ZOcujijvkwBDEq6ta8YYzveEpHYQUX4Mbsm9e9cjOeOnvggLQLRpV8+QU/T
9+UgpockqS/zbNnxXDrenmRsWD5jbsYDmErUQ9nr3BoWhyS4ZhIOMrByklJIjsFGMZF48NK3yP5o
gsF5jeoRXZ9ffKsBRCLxnuQ35upqm/AWG12fVDbT5/TG8DdmToNkwNH7rByfS0vq6xrH7pXi0Pud
T+ZrEp2wwDAdOOQdDEA89s9VloHqBma5HYOR2qML/b0gm+Ek8wbpSmQ29/3FLIP3kEjSbdYkXmx7
87Prl+6p70jzM1vECjYi5LIizF51HX1HiE6gR/CG1KYjDdzwU9a1yy/fRYVbsxyne1Q117i5OdRG
t2U/gfAdMwhsTrVPZEHoexMgWacryrscUQ4iPOZai82rnwCE1n1Fcp311hBNZtlU+gZrv05Fh0LZ
xJ9EwNfdGWJanfVbhc70UCTLcaiUiieF6D1XMRmEbD/VwXdr92Mkd4Mg85xJv5cIh7BcazgnjXGs
zWKXFwyu7In5j5/0V10a36Zy+pnazELKHmZJtczTRi2udaqN+WEZguiqjFzfWXUXxqipShaaLFEb
a019t8WO6/360a22+UQOrTN9lTWx4TI4N13Jee82UFebhks9EC43koAzKafEGv01VtOxc3DI+4mN
5JKRDLUE+joFea1mm1vWEoKnzL42vcGklhk/TSp6HkWaDCog6LfkrCkzP+TJHFxSb29ZLdpxo63i
oGL4ZXtRdzQiYW+6GvZVopOSbUjRnWuv+8U83DyETkN6mZONu5ElW5HXb6zJ/MOcEuIwwVCsqIJ2
qQ0wV/jmpSQicDM5ffKpYbg0T+xrezAqK4Mqo83rPjV5BmUgBw1S9KTSdtVbYLvFGRnssOnK2Yqb
TMFYXvt6g8EanB3nOGPv3RoC14LHKBzPrVzR5FSOZfCaGVHIeFFVh8bMprhRCyjRZAr2nIYXXqwJ
X4OmNzEb52GorDP2O9jErjlSyyIS12uENEYod5tlrXPnoso5lWP5GAVdDelXMvlptb4PAmpO0Jl3
HMILQN48eigEcxDBbE1IEIBT2z1TQWnerA5imaw9OaEtYxcvP8vPdJd2OjosJvFvVDlhUwexUTaa
HLHl2WJTtk6kgrNlFyWApHqmp+aJGyFrXTPfSBh5Ws9NvnRnTrizO/s5ppvxrR9taytlbWxbh/Fe
tnOTKNvZDeVbWls/soLYm86tfrU07YeJ/A1YU+9V3mZ3SOzCfeDJX6O3jrrstDhKLPcenJzYxkW4
d8PkByD3h0Te5rYMsmebPVmbYf7teVdHhumfrIqgvili/1LWRbtNO0WKuicpZLEWbpe0cjlny3f2
vDRZJeVLskiu2wPDotCQDBbUBD3zOzMMgC8ifw3G09zp4JxbnbW1PMmrEzZsRbOy2WHgP0eL86YD
ae6FmeXnSfkdQn5rZ4uhPzUVcKNJc5RQRz5VyYcFPvHJdL0ZNUSod5WS8uCnfDKDaNowcwRkT7eh
ImwjKSngiCSjU16M37pCi0tKlIaqyOHWjboD2USAGoD+uFjoh8MWGdboOTzH1AOiYBg05+7PxGJE
4+Ydr/LoHetgHDa+N4G6HyLn7IXGjwIjsYmndc/IkevBMIeXyeHPA1np4x9purhMyD5JWTk+gJA8
OgGSLia0aew2iXMIAHnncFbTMqw342zVp9Dwi4Nk7Lcf3G/mbIDemboIA+soToF7XzNkcQxOHMN4
Si0PpoQd8Q6wWz7IhX51gmQ8Y+yrD2ox/W3N+mlyfRb6TqNQkSjOfbeLLrcb8H2/FLM1Zn+i2TO8
ECf2RY9JqNy7TDs/qCnNn4V2n7zEzO6zuQn3ViauwTBKrq+DtWMkNOyrhP7n/7B3JkuuKmmXfZV6
AdIABwem6lATUkQo2hMT7DT30IOD0z99LSKz7P9rUFZW8xpc2c28p1EIhH/N3mvjOOMC66ig15RH
5i3pRxbUt2Xsp03BECxT63qsi1875KwUTEV2tqvy1OS6OMdm3J6qyX0WlTeFdsNDa8kb1ntbjowE
LFqBzuN3R7nWtwRcFoCKk1Hk4ZQ7+bYMjIk6QLxlXnUse/3Trsm4UYyEQtZlKDwG0dzKvn2lqJpP
EwTqfKmK94oaicx0cRqCFjQwqQmRl9OmqUTzRBqd7UBKz5aghyfWM/Mm6ezk3Jqcov0EUdloXAzm
OqcVWHBhWHF2bgAaPCCZg7TkczBMsf+skxoE3qTMA7mRXx7Cta0pAfo6E94DrFtEQ9bdsbFrcZnm
2N2QcRh2GeO3HCwCg4aRKEtBT7PUJiE6Fuegp8IyZhcz5waEbBrdq4SDquuAVgd/Odc4ut+KqJCH
LCBV22n4lmtlM6FJquhKVMDRnJzgXFBLn4YCl7lUGr2TXdySoTCOUwwV26UvN7L7XHsVehsITQTZ
bpMM/4QNFTIs2VOygpr0aVEOrbJxzWottq7pZDthLQTQVSCzfCxeO98EvNXRtzWT/Cz4rhD2NbeU
CnBUUVA9lsq4lXM7nMBq6VsQx6APVFJAoDK2iZiss1sCk22mCBACWrgkvyWd02914aYPeaS4PENH
dHlV8LSqTPBW64PfH+gmPUMB3ups+8TZcUtnSkWzUU91nD0Km6Hv4gw7QugH0jpYYpXcl/tYKbL5
8v7KVL7Ztk0rXyLJciJp7Ze6okaJRsRHQ85maEitX1WmqqfU03vowc4Pn0HLFisQbwl/x75qSvFu
Dsdu+KdTnfPaCLN78rPutdLop+iH7W0u4uLdLZJ/aimHf+qa+R65sZulRQ/rGrTC6TI/DIYUJ21P
+ZVEnXAJJvWDY5AUGlAM+1zWybkXLdPxfvZuRGjHhyiuy+009LvYaoqTwSo9Su1XnQb3pFy4iUy6
87kWaotBekayWIpb13J+RFnnPg5qGbYJIIKaUd5js77MZlnglm2nJ2cabeYDpvO2oBqHgvmOTy5Y
e1ywGmPxNCsxHfWk/pYqb7Z+5jWSph9BkTNPT2NgxbfWNEvWDfcqovNldONdXOacOx8zA+P7JNva
ZrVGJPbejtbaPTW6TTEB4G1bFHU/cdYio6hFB1fDUOho6uzRwMcb51+Waz3iTjZCbJvJwW4RufG4
//KsxaUir7tTWo/xrkvbfL/YucRBleijg9fpJS+Xv4r7O/WHCiJjL44wvCm8+C4v5mA+jhOPn8zL
0awCLN2KNK+vZbsKWxy/Z7W6RJcSjHuSLukDhsb8ZlsPcctyu+5EiYAkeO6IFX4cZd2e84G7DseQ
vviS3PrBqfTN1sXJbOoXQJOMn3HmgERtKWg6d2t7VFzfWYXTHNwZ9hN94Sc7B4vAZq7j6AWN8Lsz
+mSF5E1O1nFUPNuaL3xNvunOE0DmZqZ51yCrGf7ZGHSnxC4f2NHSY6nhWAbWfOizzn6up29TMCkc
fQFcbgVu96Z5tXhm7HRf2/tiPUXIHJ72kgDk24y2aWSB5RbQogv0pPfYqM3nIDlrGWK2Kn7njKe2
cjL1kx6e6q4oHgrMBTSeufWJMBEDt9V2eMGW8YN+cRivkXL8HyLrarY/HIoW4x+qQ4/tUhyDvIwh
8U8Z0kWpnDOJgV90BObFbjkTCIzfm9jBvXGuLx16cq4KD6e8GJKncRKQ16n1HCthQrK++CyoQG70
5JIG4gkbxLMl0g0IW/fsZBoVUWall4GY323X4DfS7rihZR25a3mJO/ptUnvGY9H3IQGX1qkJ3Owe
IYyTZrP3eC5uSzEsF8kA4wi6fGQkU55HA1ugCkT83qaMXeNSRw9c9QoHY8MA2smrryKiEAHWkT6X
VW+Hmu3oO7ttZHrPTPakkz/aJYI7aPTK99R72a/dM3SBdjga2IauTmy+RSw0/9ai4Qj03CfZM+kb
tMmfGvnixlboOR8phvwumvczlKhd3Ze3ehlS6ida9DpX5tVk1r+J8/6lQ6DM51qlH0nDeKfx8YuN
wHQdaxZ0tNbWpQgdykFdVV60ALJziDtNwEM4c6OntpQ//VjWYSKHF9uIH9sEwW2fV1MYSU3TFvHX
tE7x7M6+f2FPTxZFNmbMSYroSExEj19vHp5H3CUjvoNPSXpGmOfps4XbkEUJ+Xh8J3F5RCfcfwep
bfmnx6cgI1jyzKa+XzLX8m5O7JhE1AS7eGewD/osnKa9yIIb3sor87Nrhx6RGnhDMSLv63XihYUx
lFciHdFuu27/lnBzM+zN3xFTZSHjQ1qqJfZOSsfWJhgD9WtmRTSnFuTWDPSBApZ7tsXS08hJ9J2a
Vb0oxW8fqdCbZoRDNeCS6Oz5LZqKcbrPs6wvRhf9MzEOuqdRthxUhVAh+J5XVWhMK0VKwPf4SrYA
2P35r+cZ07QTAmUnUBmCMhyrD5tudR2sWZTuAiY+tQdx1tEg3hrL/M//lIrzDlrcfGiLoT8SgJvs
imoixpaQWGAp8dfci/StUPdABfX7YEfxfRQjmosse4Y9bzwCPghVEr0y1ZkftAigYVuB95xXhEJa
37uIflIkgFfbAN/na1JAsCXSi3FKPr/mNZM2TGaXtkCEQZsjLqOHJSoO2uZziVhhYS5QZ7yZQ9i2
zBwC1GyABfrgQOr1xnERYVervHxx2ykkuNvHX1JUN3fGB1kJNrkzUvP9AFjwwHYXRaWr65tdl38Z
NfhhQ4RACLhdnKjI+UpQbGymkgV/NBs8Zqh0t2Y3LQdivZjqW+58lRT8W1WPA/WdQQ6h5XSPw0LL
q6A3v8/sHrre7++8sb9z2xJzjTyEYLZkPFbI0DZtl0cPyL67PVtNFqxRKx9zFMVkZXRDH12GmIK3
1P1fLicDwljrNddYHKoyX49iSzzR6TpPtJU9lh/3UhrutO8mQmScj9kt89cmNtpX6rd4YxpFErqK
+mis6LHHpVtu7sSgrJu9j16Y/RsSW1pcr5yfWe1YtyWqd33uZVcsHC4byPmLPFXr+v1iDBbLHjyQ
zC/4/1iTHdsmGEI/XS5cq+KMWs+6R+457fv8WelIXKJy4plm0dZIT7wu1ksXGPaH9bvQhBBMQfye
GHb8CFHkY5KB2hWuV+NvS8bHvtXjY+kvDzhgo+AM8gZwKSEFNBYzJeqC8ZU1cWUedNPqb6LBhWRz
TmUB9dxVqf3UO8XPLEB7OWVKfKCTShDZvXQDHUkmLSLHxdBeE109es5gPNIwIAJKBmY8S9ZerNg4
a8WVB5ryIRerPzqDB0LRG37QWVgnjGPiwsguPk6TVR5IJPA3bbFAi0YHyuAkd+REq5p4ezuOiBrA
O4fbrH1PmIqvEWQ/C8dO3pb+iUwAglYid9wvuv9nUN19Vpa/m5x6vEKqOA+1cIHHxW9x0JiXvuyc
jTsby45zggQ02xn+bbj8/zGW/5cYS1vI1QD8f86xvK3Bk/9j+7Oti7T638Cm//mt/wGbeu6/cHVL
zwFWB/EJYsV/5Vk6/xI2uwbTtByJY17gKP5faFP5r5UYJOAGmTCqbMnv0v/JsxT/4pcCU7cF8HXQ
jeL/BW0qLHv1r/43QoHD4wjldLBSQX2YrN7qf/1vkAsvnwCaFjo7ptAdMDerN9efo9DMBuYmNjUQ
ZtbnOBvPVUlnxxbF2gllijvR0GpDadzTgSkMrZW8Kw53bly7OqSLsS7BIGSMi+M+Me31YzVQbsQH
KrvspTZQahfpSKnZK/Uh2msAsiVPzeUrAlSzwyfU3OyuQl+9YBGLM9IEutTynrHZBFtK1vLFy3tA
PJJHshWJu2+zyutsy764dRpQWnX9waLcJcyqcQ9qYqkIGYYBQcBKy0etn6Mgujh8Z8ErQ/EerHn8
xD23i3Q6/Uh9Be1tlWUgFgyJvas/5plBc5N4w0kU9ZkTqH+bqN3Q7s/q2ndL96ZLDLC16iBD+0pu
qPSTtyoudqVbhEW5lBdNPPC8PM9R4pwGv/mJ47hCw5CHVjMhukxd/yGTSxK2vXEATa/qzroJkX4E
CmmvJ5Nds5TDQ1ASBpzPF41GO+LDeje7dlcomsAsWF6pJsTecAf48tL5xxhJdKz560y96DUz0dt8
T7cbgpDAlxyrZbz3DKn2nv0yenQ4MaC3iq06YG1dh0b9kOk+eDcv2TPqyuop7qfPaCzHQzkVw34u
MzQVLZKWIMxHnsV6pGwLrIqn4GDRDQ73qh0sBiuMBWXJ0RPwI9jywfALl8OxIVbbqLZda5bHGW/r
WXsrRNJps/eo93dOypjJ8Ntkg9NtHfD/4XvUHBHcO0c0SeZjGkSIR2vxSl0ZtXv6bETQ+tG3S7A+
bgRIRw0BGWD2FMJMYBbMxTngHw8dcx4OMjDbUzExhCMdHFVZiSPJyJr+2OV1sjGUmyB1N/7WkLyV
Yc7HOW7Es2mcQTaQwGVXwYPbA+uZ+EMpPmgwOuY2Z2H3KTDqptgNGMEOBqCasJM+GXlrKyEUKigU
W6x3RfHVCjMHcsqLt3SXKF9DmqpecXIV3PfEYARanEuMuGcvuC+FZ1/9dLKvQrgl0WVI6FIne4EE
fki5s85+NPu7MZvPvoP4JGX6JxtfPk9iZgWbAOOQ5F6wICObm7dRgH1Lo33caEIq1/Y7i1mplQaD
aGMwufxlz8A49XbJYvS7rp6xJ9rGbuAj33rp0iA7XK8pLryMWjS0oYOhFGEp7/Vqbynmsa/jVPUX
AOm/RNShOWgIjXElFiQ/KzCEoKZnvhsuHmvzebmP2NeaRnkkepXow631x59xhOHbao+T0Sw7FPxd
2K03q8LGs6srPInagqM2D7l/Scf8w0yc9imo7RcZ5+c0EuJKrh8lBZu5Ykx2WrMdGGQM16q2cBbo
asu43r3y3flw4djw5EI3ZRXL8zLZ8wlmBzc3loKKiMEDFs4EinlNAlMfyRAVltplWcLC2hwI2ZwL
n/jbnC+aw2OCSbTcjcVk39j6N9cMwUfWVl+O03D2A8E9mw1CzTfWe/vOSftrDSRtQ2non4I+2xum
WLFqZOux8HivpkpRkwB3sGpzq8dpOJtL8AmmCbZPhewxc8sfFsi4WiJgbHyj/kFxv5lN79A3Ql3j
sqtuMpimO+qpErCuSh68eZF0a0m3RbXowZV0GUIbhC52CGWfndx8tJuuevRH73nBMLpt6yXmAS6H
WxNEIOsa7xcK731Tu6dYZe/xGC97H0nrHqfPkGWnWa9GOytPT0SD650uvWDPZD1FP4vZFdtTdsyU
8cvN6vEli+zHunAPTiL6qzQltJOiZTXM3u5BtuK5IhXCJEjk2frH9BL7UXH37xMzNW+arnpT+Uzy
YqZZYRwsWE37ltjqwYnO6/zFabyfcRoF77gZopvTWuc2FyMrwWg89pmxioUoSGVp0G6ZbnBYd0ul
Z05PS+LXX5k7Oo8rj2E2BQMc2b+hadN25CCm9lieWRm0mq4HqBb0B8O0WWDrOnlwsR1tDHNJj2Xu
zBBY8s8itV7idDIuPtqSIS/y13b+zQr0kUbPf8sM45M4wYtSHqCuXCbn3B7ZuiUrbdTlo0WOz0m7
sDGyE7JkGO3kyzh/LWb1NUt+5VCWyaGn9j7FLhtZWAp6W6cdiWvc8bsuCtrnwDgJR/yJ6yR4b+LG
PWLoe0r9QmFH9ZOXbM4hvs3pfWJMFFYt/1SZcS0T2G4TqTfgvYaLo+3kmDbVZwSBA09KWZ9Vngzb
wV/wIGCfDYdI0We3mR3KxD5qdKuvfdGjmtcANqVVB4++GI6m5WEebz0K88FFad6obsNSGOn8Ise9
x9b3FOOz2RFhYyG9ruLbaATONa8lnDEYtIO030arns4gWZ6WFKN560iX9urgxON4kDW7XHZm6EZd
22WJHCMAKoxgNzb2X3uef5Z9br3PFl7eKnhnpX+nMPq5VEm1bWZQf06u3+IhSNSmM3v9sDSgEXP/
Z+LM47k2xk+lz4Ylgp0kenv7Laa1Hevy74PEm7NT4mMwnTMPJVnTso7QnIl9zwy6KDtrl7NU2ieO
ZslYrCFI9k+7MV2GLqZ1KlhTPti5SA9Zw0mdOHgUHV0Bhe+YW7RWUr/WaQawExX4vrdh7pU1ijPA
EvWltUV2qtF/sF6dz2ZU+Ee+7oylxt+yuH/PIJmRZ2G3KkNaRJl3tCF4vAbmDihHhrENzsyx2rMn
HuPeMe9dd5u0ii8OIo52ruuTyln097VxwcS+sOKRWFi10s86iC4BD6CHOhJkMOQlu4ZWS8KYkjNW
JvIcFDMmwvz+aZaGqsAAXNuPz2hVlr2K9XSPTSZJ2nBfWwt1VCfNbWVhgfI7uJNe3T2U2VchzIqZ
1PynNd16j+W12yesCZPUh0S8oIfrdKt4P8AMwpnx1IY9bxRynTcDPKwvVBMsJnDUqjH2txJt0y0t
uPfhb1THZJ7MA1da4KX+4WO+49FY96g0OiM+jQvC5FU6O0A3eRxkT/GYjQ/4UaxjBLhqo1vXYdHb
0O8NdvIg3fqfvp0irCswhZM1aNlxqhMqc7SdhvExsra/OM1L5xmgRsLvMgK1PrY3656VlXUwG0CU
SKyrz6HZsxaLJ5Bklpv/xs8gTo6td42jvCvY03SnYtWGyYI81gt+VO7dSJzx0Ymcn66T9MAijqbf
6K1JRvszHLXN1HXexcfe09D8PCAW7pyiuhTD/Fe4InnootjbVPHCoeClYgsUA4kzM4ZLZylE/MwD
K0slVGtZ9wQnH4MVdCdSZZ6oWUu0WhPEdI/9uEOA6DEROUmfBvgNbPMI5jz5XtrI5I18MY9lzdaY
yTWL88HsLjnrSSLs0q2DX+/INu3NIZ8gFHb06hlteuwawnPdbHxMqN3AAS+nSvVIzDq+8x3vSNrG
a9afgby1n16j+BN2asiaR+VUexGPz4GN0jxXZ4s82aOZO9GOobZ5du0zhBXr1tD+I1vplx0GqQrJ
0DDdS0e9J7hn895VJ38oOTvVcs9hZZF7NF/rFNV6PE3sishmFql10pMj4EQE+0BCMBYGRXg71ix+
dG4SQlL9qSqO3MggkzNnYoG8AzlM0rGp7fyh57STzHtm5Be+IdDPJ3Cdtb/U22w9UXQ+fJRt5py+
iyHe70YhKN4PnXrRaY+YJ+rtR7yo2wjODWlSKwq6QEvf2uoFCFG8Ta0U0URSPGNPzq7893MhfVIr
clw7Ro6cJnWXdm+NSGArZ26230UZ6qCJTDbCcyMJ7EShfL6YY/mV1R26CPLmHjAxNKehMlGToM94
cMeKlSZmgcCbWV1KnErwDcWxRze2kUPOLh7QG0YC96UV6KdkPQd74i4AM8zRnllrPd5FMFs3zH+b
7/+YssvgbRHiViqSbiNjj+CgvMcBFE/Sx8+JNLtTHRNSPA+q3zQU2wdcFgslRlNQVQZgyih8+5Sa
2mjF1seJcJxK7srGcNIwETYBcv61Cgjl4E/WO8sc9v4M96PuvwabCsulD2DpZu4zZ/rr+crfafjN
GD/z39AQ+UIKRTSmUnxVcsB2lSOZU2qxYDMFYs2mqd1x3K8meTbVwXCyYwgQqYZ2UyODXDZ1k0RH
YdjcAgkZlEWcfWa5H+8jveZArI8BLh0BcO+ZbJZHvdguvCK/PXUN3JokJrsbC85RthbmEDsGdVxV
r5aqPjFewCIagmNMwbizJ571cOuTizNNL6Uph7DuTB+RFBg8h3Klm2hYzEJ5LMfT14WdNZ6Itj64
HjbhPiBFwHtRUvdbWy08RfOeKLpWEjgrozb0DBSMRTZ/BFlj3aLOwyakI0zR622J8WpjjWI4lzl8
pll9pEkguf0qhGQEZV/Yt//Q5QAahW3NhdG4hI0xIV5cIi5omn/2gY/yn5C6Xd4v+jD48uraBmno
Y80XJaq9A9mi6GKm/FLZTnOyGveP5TPfnSJ2lnXMxK9Kv9fWWKWzBvosHreci7T7brhTf863EdyX
ecaqMg7W35r6ZT9kSbZHVfB7dhWXuwjQczloMWk+EZM6/HCAX469TIMHzHgUtiXriJEB8QEwhQls
lnjkPEdiVSclSnR8YfhD/KPWqjriViMUAcDdMVc2hZ0lr7mV1lfDEWfpUa2gQDcPlgNeDXbC71Qg
vWURhLM4tkO21+1RhoGl4zDJOe47ntuHyGl+shr+jTy9o+8EbDwhSkOdACq+Cq5NZJwUdo1jO2Vk
GXtiulv2JLmG83iZlaYt73gIK71mwSzRdYqGLzpXfkEx4Oz2uw/fG5C322731NZPwKdCTvHuMeI8
Ch1GOSiv+FwYWoW92IkFsf4yAgLsJN9Fd10CmSz1GN1OwS7VC/AEVhJTM+GLVzRh2YwowjasVxlL
gQp1KcLUg7aa05tyelT3JGpPwrXhwBfoX4YO7pwkfz0AGsnq7DbVtvNgj15xSomyYmsC8Hw1aPsb
PS+rIYjDr8ZHjy0A7abhkDudsxZg8wkqDwoInNBp15VJ9J7Aeu1NlR9ipBE7S1Dt1NVqvyUvMijD
NFdYFpFvhn1QYAgtYnPPtFttuxmDnhRopq31CJxa23yIguxNtqjGlMU5N0ObntunuezmSwlrbEGD
+irnTalFB7cvcK/0HbjOKv+pm8y7Kox1nvOeTxRdpvTlqY9x2vuI5PZBYhU7QJ/Nx7pIslj/cVwu
IUJNtvKaBVna2sPRo80sq2Q8GWijrVJbT7X/tapscY/WT4optaW7YF8vJT5ejoOThb217Z2Ls1TG
EU/fuC1tOQHIZEjlOQYoCaRFs3XFfpJc03z8LDpDvzf+wsCg+tUZRvriFOlnlA3lJY6Sr+8TK0Nv
HOnK21tWUx3qxXgb1mQCS7YvSc7zRbTimtsLCIy+G0IecvaJxwol+7OIO2Bv6H+Bp+xGEfCztXOn
2IuGZTrYj6gMxm2tozgkaqnqDqNJ2C1hA0fQqNbrAo2bRoTNr8FNzVnNEp2fdjIEDmZy9zBXjF1I
BkNDulzoTdR78WjNxzFCvurElHMN3OtjbsV/5eLNT0WBXkkY+j5RAtrzvSSC7EfGzs/vMmZHIo8P
/lQwm3Lqi1tlfzOnNa8usD23TEjhY8R7yqyKUPAJw1CnEUrBJQl6H9UL9mQ8WxpWILx346RhOF1S
8EdEigTdIZ4a71phb0Jz0L/Uwcj7b3Niicv2SNZQFQ5JEDFEzNCfzciuUGvZoSryYgPrHovz5Di/
+oEdl3NS7qg/LUJhHYupJgrW5dEpp+RYZBElvvZ2PoJjlrt/fJKKpqmZt61G0ZqYwY/E4NPCaaSQ
wjEKiDndnnRp3c0lT6FK0M1Q2YxPzRcp9vVhFIDFWlGd4RLVD1ik3XuSJLtMmx/J0Imv2PiMVlZG
KtxzYMnoJG0vvmR+gQ8sGMGPOScGuW3oZD5p33AssBbC9wXvzjCmNJ+NzGW3lnrDbbSGU1aMTHOF
n79UPdFZC05T7appP0Tcs/U6rBWjvrtpyzDTJ2ovq1jDLBkpjDXCu61nVu86f57kvFraJXjlZDwP
hlc9ws5lGjm+pnHuPTrjKWaG/hBwLtvWGB1dDftKy5nW5pttIQ20s+UEtd/3I+aNPVOsyuMvyQq4
MhG4hnjMp60Rx8YRFgx+w34mUC+P8IYPI1r8TscHV2GJ+p5YDAuUoRJbbGikQNUY6Hf7ITbKQ9O2
+UFhVA89vupLzaycRI0npMj3WtCNF9K59VM/vM8BlTLn8w1S3u8Bo8BLnlkBXFsmBBOzCdhZowRC
ZllGsI6cs4Nevay4CLeGHzUvidttDIq76xjnHxoVzpnHJRJo5gzPzEe29bphHBfWwmgYEQZiA6/r
WRyrfNwZLAjOs7UiJAScorQpQ3+0f9hMzTdZL0nk69ijAbTw8/a9cX8Pw4LAcWn83WCafyW+c0aW
jD/8mMo5mYKTt4LAatXcpBwpbHVVPGdT/SKXzgupvqZTMTs3Sp34FJt5cgySBPnRUOuHqEAnVtQ2
E9fGlqfBsINtDzPSxU/KLLh1NtGQEU2J0sD3KuojzorMZhehK/0Lw6FEiAsDcZgtkGCiPPhG9dM3
7E2yYDNL7frMiYO63eCRbBdASLoJ/kuBu4dQoeIk8XM3sTeGWezdPLPR5wGFTY/1Q2eMjfPibizE
nKyYEbBe09n8M6WMBst8PtreoM5d6r6YjFAOXRR9Gc1k7J2ax2RvkZFKKbbFdD6gQ3Zf/o2W6dHD
lCBI22ZE0ocyiQpEHEan7c+edlBcYVLaam3UR7dv9rLj+AJjQgQd06tNmgVU/hIOQUxVPSX+wc2C
mbFRup9gWJ37OCZ6HICSz8fG7LbF2NQmT7QVO5bwRihK52bGgXswM3nTqPWABDXPgBNoeAuCxY0y
rvff7zMf5MLP69Jjo1LemoLPP6jfvL6+Zg6qkakhPHnwpyMlNQ/X2nbRtSKwjU2RbH//V1B4Ni9j
WM6QcZpFn79fYsr1vPYABDTfYJ1cw3/bs0eFcD/kH3Vb/FE1PINMQ6zVEvZHSuso3OKvV/fLHnm/
pi0mujhvKwDhHaiffPbCcWp+YyLhFEWsRspf1gY/lugzIf/1DIHEOdagBokN1mdvfYlzooniZLZ3
oqrU2TTAAjAC63fOeot8vzDy7TYB+5edEZBf7bh1HqJ3ecjXCPUZbtC+TsZfXRJAibHzF486aEu5
R6IWdCVrdOqTY/pbaFQjTcNAR2hZXOkqv1dzG21kWrk7qE0bxIlnpoP1YeB+Py9l+QDbkJjkYium
mJt33uc0WZsJvMc+Zdl/MKrgV9wUAB6WsFPeK0zGfyITKkc9QGZbWGRwSkruldNMEvjZEjFausR8
j0xvOKMfw6UzzF9uwpBSoXQg2zQESfCkJ58tuVphkrbF4KY0zrM59ZsonkCUzVyIpnozxeLsEJVh
/pdOf/YRFGJ3xvntXr+pMJJ8pYOjo0s9gnu2MrWEzCe4eeL4Hdmc/VYvHdnbuXd0eQicIPT1B2wn
EZFgMAzxEu2+dySLrtsLyDb+rtuDlc7mzfD7/MfKZ88Mqg/X08ZZWe5rYkz2wTQ8cTar+d0eIbma
aYcN0Xcd1hhxSEQ3z2zEF5+zJGfVMs+xFTk7gbJtw8RqNpGvYw8fF+lvnSQA4VuSZGthk973NZFz
DXP6tCcCan2ZERhAaDDv/74vVzDNzJwR9KF8c1IciLP3WgZ/3A59WHInizYCHNH89AJrZHIR9Juq
kqAgTXKP+/zvZM47hyiHnVyNFEZgSpCX/omxMOmrupNo0yOyo2tHHNG622eD35wQ2srAkWssV2wA
hzFaxpqiiJsSCAU6RmKy6Nt/U6YEUuwDra1dapDQXTh3Jo7boi8aQKTBT99WXzBN+fJWlyGnAJYv
k35a4umLdTSPAg+5M+OGT6NSH/o3jHKyoPq9geCNDHVk4mtTbb+1pn4hS+lsjIxl5uGufFC+9rRL
OBK2uB24u/udaeGBb8rgLW9B5Bn+W8IvPUPC3o8iy49ukCqOXzUex8XYltMtbhpxYrvRQyy1+Yhl
RUYaAkYr7Kl4FyZkTRMmFRNtlsy4PlJCOx/GjnawsYjycuf62c8na2uzSSIRwyaVm4bV3JT5IVnA
KY55kjN9j++53azWezQy6N6Igt/YC0f4nL7EjJ8oX2IH8RY6OjEuu0QMrI6XAEsi0RdnD1KEIopr
r/vpT0ZWzrk64n/cIftkZGBU/PRJvFOzKE/t4hxJ2wpCLJg7Em3HI5RCpDCxc7TWZ08Rc0aZGegM
YGhM0Wzj6BliG4MzkllQHUlUB2DTNLRJIvhTJoZGorJQM5f2SJPP6Iv5wNaQGU1lEFxT6X1SEMc7
2NaPPg+Mc698uAmTa2HVjM0wtcAcF9H8g80ELUaGUdadY74byB9hi/XxXuPGoVIanXOgGuL6SJkf
IgcPTWkxw+vNMBb1v2liZPLEh8lzkD1P0wcKsuEgfMCn62+LYg1LreHqaOOZCqFnwhw9mjx/vo+7
7xdUbsCU0qzaZ67/1JjJZbIxYdoR3IPWUc1Zi+IFwwyP2EhQENeJtRuceM+zDizsYtMXgnSu2VCv
77YBkbRNQGBSjZaPqBaIAyFmagMd/GaC54+C+Iyy6hHOax7KnC96Xs8//VHt45Q9Wle1NM0rAG59
59//Nhb/k70zWW4kubr0q/ymfcg8JnePhTaYR5JJMjltwphDxTzP8fT9BVKtKpXUUve+zaqQAAGS
QBDw8HvvOd/57CPAQqpB6z0WxhsDzGItcjivuBzSteTAlmUDaoSNb8l2hvYs9Dcrb/ZYxzE0o2/K
1CPnq2Fbt9WjV+DYpiidT67oGAKYZkTnTF290RyJPupfLZV9doEEeIEobW2kbH8zy3KokO1v+P7Y
4W09COlrLBYGilNvY7A9PaHH0ydf9flxcXA66PH2nTlAw+WcwXJOVryf0I/3khrNE9FKWQlNJNUa
pSYIg03qQYpM0gmtGlDRU2pic3Tco+PSxxxne387b9PA6uCofNoC9DhuynB5p2jbPweBPFSm89ig
w9mrRvkYDpOZbhlTBNVP912TIheNd6OQDCdLuXdsmNA9WdUyru+SdjzbdITODvT1ya6dR6TwFRMJ
n6VYjhf+ki1CgOE56JGX1RXWZvag2q0hKBG5t3ai/DfXZIGgVt54Av+8mtNXzSep6sqJreN0HZzy
0L4morOOczOpdT4g9JRBn28d8bMZSEcYiwi7CF4SZM808wbff6opAVeJbup7OqK1H1GyNPrgY3ZZ
eWk5njDE7NO0YhVcGnMA0IMdMr4YPgbuzS+sEz5tRdoYLpNtTWe7NFkZUQYeoWLhkEycVdyCA6N5
mxE/T5apIY19jfFj7+KlOQRmpNZ07Jy1ZRi7LnPFUehmlwcN7YJMv0PsSY7CZBOjpvuekci5jjTd
BBQ3XTTctwEiADYmad19+nH+TfAnBgk2TWvX7JoN+g3Iu331kUvrwwD7abcuLArbWIn4W24iYcE9
jFpAG8NxXByDFOwNdmvJq0PLZ/SPpBkeqXhMzpILN6/fORHAB86P+cbD0sTJQPWE/tgv3uBMB7P7
IUx4KqblH+0SLQzcrZyAsMVTn25aldQL1AmoQBU/Kwa2kMW7QwK/9DS4P/3CN5i0BUeXWnJdS9hg
XvFbXfjpm5fTXmmyI1aU5MPbV14arGN2kIeBwJ/dbLs/vbKR27hp1IrMJLr3/jkKUQTLedTrPsK1
3JjFlhcQ7ISkQQY2eUVzGdKCIhal9VB5O6PAvurIF94EiAtpCIVYcaiPEAaAjYQ8KjnTZfcIWIOD
1T6KHumOUedrAFhs8Bwg23SdRfBps2Fdxinf8fpApeIGDlNybYJpn7YgeXq/o9Uo4DMYmAt53x8J
BR6YEJk+h3MI6DQ91WD1j0iwJoyeDvL+uH8IVLODBQC7zvxB+9590J3KKKWu7QzCDB6msR8i2nUd
QV+M1O5NCmyipOSmCYI9C1R80AhH15TSb1l3LFPxw68HehP2GO8jz0OTJIpyv8SS+DSGWK3YpaCT
T+erJqnI91S/VfN0HseaDQicRaOuGyzRqLZsB9mY5WDzqP1842o5r1uX7DXLVj/767wdI/p/dQYv
aHIcc13ImGE5LLStYICG5dj5sOpnW9n1sRvQKERjjMdTYdw1UH9sRSOzlUmTq8AeKJP8C+IKTJOo
2BkoI2HI9CFxDE5HyZbmIxWUi5SbqQxlPPmB+GYG5o0D467cOY9iqdZQ6BQYx1UawB8t3hSJa5ns
vBWroKqAfLCnDqk6QPwgzsfE4DBsapLsmzcQIyCWJ+aWHhr7abpYuU/2SFNV6yi0fmj6wWhBEf3m
W9j1z2lZmeepwPBfGdR3JMOtKoNNMqc5Yso2yMFgBgH9iuO62+RB9UiVx0laYGgCUrc1nWmTRt10
JM5A7OrG3EJ6XuEvz9fRjG2fRsHGjvpvqnafZpTxa9r8m7KMj/691HZG05SxEX3HdQovVmC+1c5Y
n4rG2spJJIe2yz2UMkRB+gPTQ5fwQ8dudmPCsQvM4RE6nEdiEPLxxD0xGE3XlV/uY8cw976ZH4nk
LdfoLMGHKVzlQWN+Z/RL5Fyp7E0TZxC2rPFBLKCC8ZEKpz7BRF+jMYlwtc4f+BF7sKdVS9NrfJPF
NfAaOBSl8y0Fq4VHSYkdvLIAT2v/jviHkK9WEVWUemcGwcYeV+FW8y27VI+PdT527PRGZEjLTxmI
ydpVEGorB5VTW6SKVtAxto3yi8zyhzhtvRPzGwmkbvqtwHJ2sHN5Jc0QyXfHOGIgcNC2Qk68SQF4
JQDrNFQr32+dQ4c8L0t7/McahIDTVyuwLOuyKoeNMAoGzcwtNgGYoppGyqocsm1gBO+19SVv8/lr
me1n3lHOwNZ6sCxzF8UF5GvFucjNBL1eNQhQFN4F3Rhg0rIet4vxHgTXW55OHZ5X0E5ifAqymOLe
tcIF28J0N1veDY1iCp9aa9dHaYeVcitE/NxJ81UzPsoc9Mk+MlFtFiGfua8pOsQdEg3KdN4fiMjs
5osN3QtM1ngdEB6uqlRGO88yF/vTa+gV/qZr1e4XttfBHpW54WHp4reNRBjTBfY6Zv8/g+qYTSZG
2TQUrA9hAiSxf6jK9N5XY4PvnbeNdmofcV9l7KosOmX1EN7V5fQe342d891O+bhOZf61bIHAiN77
iACb70IP1m+YTsjgzKUNmZ3TmdIih/KzWtRg2NYp3k74HbZldW4ZxUcW52WPURj7+ejFdyXZ0zYM
sjSgzyncFvz98kkc2UOz9uEtiJYdeiW6vj2X8qtWqj2KZeeult317eLXTUXhJMl422CdLk6QyhOa
HMA5sywA6Lw0Fm4X5j+u/d9+LaOLsWopPGcvdTahpnHrF31+6mOh1gIPEMtFZ+50rZ8EJSHJnVjC
anAadTKc4rgdTrdr4T+u3W7+u6/dHvL7d/y7hzjOSLEQud0GBjB0/KiyVnFTh/dQ2fU2MGeIVgXG
N1La540BWTIJ53ibh/VXZ3B+BJCl7zHlDFtfJmrlVPqc65DuyEJhARWNWIBHOT0y0xZHF3slNETl
ifB5GoITY9eupVs49PGFdx5JWZW1Gxd/AV6P8X4wqhXyfGeT4yRZoShlUkmbw2VUu3I6fOPcj1u4
26FjWXczrtfa//gwEzB+DulhSwhMIVjmumZyt7Jq964Dcs8yP4MYkMnkN8EmH+gimTGrJBCjgZqQ
5rt5KnzrXbN0HH0JWsL+KC3/YQp8BU+IHhVDbKMbvlmlNM9+hM+4ZQgqFX0h7DocnnscSTY9Qxvx
Y4+iyJJ6BZ+dDbJvvHTZb6LxsqfBfG/N6SfN1XAzC/9rgE2Ipvq0xz9RnoBgx3ia0dXMteVgzN8n
Zefs/IHKfhiLH/MUX9m7cBoUzQt6aPrSOEu2k05hHLBiUhGtQlMl28jsHjMf+63xiIrI3vCivg61
3FOlg2YxRb22rOh7Q4OCnJGIMA2vz7AV6efcADHRDsMEAS1qMf729/acvetueBoBc62EG7HjyeCl
FJgE1w6ZBzrsbDg9s3sCHoNzotO49wr9nBpmx56Xig6sR7u0i4iZGSe9G0E9YNkzTpWnurXfyYHB
8I/K5YPbLiEKOJiNUwFU9zjhqQdvrtr6DBvNYla9YtHsYDhzotlEWUKSQeHl23DMvsxT9wTSr2G8
bvWbuidB2zBHBYAZoo2eoBs0LmzQmHFLEtFOHTzY06yCPDt66Vk2gSqAT+V51lEv3OvJK8AIZTf6
4YQfBK9+2bc+tAK0El7BsTCDzDo7an6lUMQj45nbAFPWofTrU1kmaL5HHNnL6zfre1sqWiijuGNa
TidzIsLFzV5Vkjy4o/0AYP4zDF8cHxWQFqVAlkBjmab0Yxez37FoP91+kOdebMlrMgZazjArdi09
gz6s5QHdxoQzn16sp6Ca1JP2T61h7bPRGw5V2PeHHla67YqJoZXFVL04J5HLcnYX5/EJ1xq/t6en
P61UoOTacP2TqkjqmdkPo3Gl+k+wtfv9ex1SCzoK7Kwe+vVUsn1Lk3EVR1ftmq/t6OZr2/M/mxKC
bSz3bQqlOE/fxsVDGo3FQQ3+uw2ImCl23D31GCfFLLBOhyS9u4zMHNtB8gwXqen8N7PqxE7ZMc39
aHpPynJi4k8/qo+NZOvH0MC0CMVT4VY/Aens6zCJHzuEDCsB4Itouv2QEJWSh0y2ujl9URqEjJGy
X6d82ComUoymdXyfJfFBEGm8g0UUXuMW4++YR4JIWboug3MpRg+kb1Qzcaw9WkJAnmQT3puYoY7u
p7TS5JLPnyR9badKPY60cgImjiWijl0zhV/SpYoaVAGXZ0a3oJk8MHeMNwzUnnVKnyPtYuDNy9Sh
KL1vMe4D1FxdvoXZN52spcXQurTqvYbDHuRzs2a8fA4tXPVBQndLsCNd++wziBxo7sJAMrcq49e4
LG0skYQB4KaoThDjOYsRjDaz+pFA7JoyW8cBOuBOMnWYxm2KeWUNfIMsgBhMlkAzw2xneO+9aDzZ
3Tj8uvDKGdmIRd+gjOprbvb93mQSoW1EQWl1zNM5PvmtJRgjlF960z22y0DjdgHGmhOAMOD+a/9l
TEa5wndQrpQbdVu7H39kolBr7SF1rrr5zJapSJYzSNJuHCt4zjM2ijgnBgypjFpkJ2g7LRdz0dMi
bJksdgtz3bSil7nksRkuOzb+Vne2wHrNWf3Dgm9Dc5XvQQFAYbWsacQ2/uZp3a6HyHmBTLuKeGsc
vMpm5olXTaNvei9LJnglQjMM86/1MsEuNPgkMSQ/kEuFx16X4h7IbbhRnUMzMDJe0Ctmsx89IDKG
Dm7AzBQqcXZDIxvOmiNzABEX61Ln3YZ2XHiejd8m+vVUEs5ZNpG891pG2vls1j/J1IFX7PbB2hlM
zir229AxKBYCMZY76Og+caoL/fN0jyIjZ1/WXTE+H2svLx595X4bG/spcMIZwG9x9tQw/szs6Oo9
DASnvNcZM+0Zkj8TnBJ1siZLm6ndixVO63h2h10f08GfsAzMIUNUzyoj4kW8d3tw6x9T86rCYp3m
4iFoHUm1NLgbgGy/+QoxalwExiqudbz1e4vaMEewZeNF2ZhhENLz9n8ms4OOGp5yOCEDDIo5J/0N
iWhtzt6TWiTgXlHrDxMeWdk8tMJ9hDTWbWDeJsdG653Oqq/0qBhc4dneAzTaoYz7dOMHZ4zC57w2
aaNH7iZiqM8ng5VNVfGnldbB2fVRU8LU6nYLHPHoBohKkqJ4KtDIlT78w1A3hAzK6nFANkp0cf9d
t/j7NfNeIHklhEyokm7+KKeuvfhAL6vJzE9xBJ+8DxF2TVUZ4IAxMUXxd5ShKo+BpgdrTT89O73k
QbwvSFf7zarCowZNeaB4xyg7cKBAH7j3nTbNI0tht3dQWDzh+aLOxdP00w1IQDDKw8wOF7T83J2D
0MUx05kPtYtUe6wZKyopL1ZX7KdiqK59aM8PoClB0lshLWDabVctxZcWuTTy5Sa/BlXCdJWAyW1f
C82a3pnvjTVHEMss9YtufEMcZ9SEp+R1CNvymidxCX8hkltd0l39dZNG/r5pnWlts1eZnHl40G34
Fk54vDLNhKcrrcdYwzqzPaIr/Qo4XGpUi03EA6MTtmvfcBXr3Zhs3bGt14kv22Ormjel5uQSuMsx
h16Detx0LlVifHU7SHf0AfJtG8IjksspEhLmjFhmBQpe9g5qaZdxcOczbmLLWgJhSRC5pvOpCV3/
rkcPYAOci8IpedBPgySJZHZh3WoSOI+WN6akRZjbZkCOiXmDLbHl0EsqMc0ULMYHI8v1VvvAx//g
c3z45Qz8H8x7D0WUt83f/uKKfzUMuvgZLWyDlsI8+Kcg1C70wbC3UXyQVoOJZ26sa9+KU2S13hcO
166jN3VKgCa2K/o2W+lMwCygL6zmHFMKWynE7OkUpSha4pe+0Wxws9QCqh0ZB+QrGWHAkoyBobT/
boWy09Ba49hPN0HZHOQYxaeJLTyKgVSCCiIJnGwaE8AoOnwiEwSNBEFQRYu2xSr99zS3B6jXVXyE
03xf+nNw/f1CZ3lzSIPuGRgKcy2HfVKPAk5MSkIE7BoI0sJ87BT0pP98GB33Xw+jtk3mXcQR2xzK
P2WpDiGGiNkilagd1I+yD8z3riaCM7FhumG6kXQ4+uhtfiNsEs0P8ZFE4I32I2pHoF0pEbw4mu1H
5q/NvQKjjGYBA4sDpj+i2f3EBxczTqeeBdzBY0LaEPqS4GFMYrnh2JPWJeX31KybE+Lg8IuFDRHJ
RfgBixBN0ThnLyYUxA2wPBqnTkhWvWz8O2V2Rz1O1RlJ6ENr4dNzGsjbzJ3ZnzXmi3aYn//n42Rj
u/2zP9WzNVtAS2KTVepP+as5OLkiRBdw6Cx/M+ZZv5XgG8sBnpGMrYmtpBuvURy1514gZQ2JFuQ9
sB/sLjrSHr7zcw/oAhMKhXf/cDOwxW4LIDJwvW3GvHH9gyRMXOfbapynr9kY3QGAGjd+gpbR8LN3
I477J2Nwzmh4/vNr4/f+2xcneYESuTDIaO7/g/kWwhEa335G9i7T9Ii8lPbpbijs6CMsGyyQQVHx
UeIPwfTK2QHjgzxoRMY3XZmcuwo2wXVaHpyYMNNcM2xlftqvsEyJr7UH21PVGa1u3larZi4QrzCx
hc2g0j9cS9zwTlk2vOIuBjpuJe33niVSiil/la1f7/Qe8c94wpULDqAAHUgKr3r3y+yYOUzj8lG8
iDZ+ByQRfWV30+2JKNIHR3XWY4oQfIUWCSHmAEZ9DoxXuj7yCatEsupikhTJ1p6Ad3smaEsbyXYq
jzBVzQWmb4UPtQZGUAWmfuKkd0JaDregSsNL6cnwjmKWBcHHS1nHIxk6Vf7aN2CSeoZdvtN+FN0E
UFAiBbXcxxaU9M9EudXKdFvnqaSXvy9JhjppCuqNYWIkhVlVsEvq5Vs1Fvdwwd2fLK1wlgb/LOWI
oTYiRaTtdPAc+w5YEdOVd9jscFwY2QHTZcR5gh5kuOO8Xe9mA4sK4Uxz2bxje0M43hz57OLfHbz2
YsW4XBwQ2zBHy7dcSW/lIVJAi0VwSOhmYB/rae+2SDH72FIoq1qYiWwzQr8w3//zu9D+15XIVYqY
ItuzBFzNP3/CGPBEho0n9+DRMD0IpMs2rc2r6l/T3oJf5SdIImu5pZlonVMzIRAiSoIDEnoqfj1A
Dl9mjpGwvmUufV6H2d1eCebkgmxFqLMT7HvsHVaDU6BbVPVzCyWxbbJ1NtGDbGq9tQvYjq0fviNs
Q7RBd3TtZPNVtDwy1TD1MmaV/+VlL+epX6e34w9Oa6y8qClwvUnbUbYpzD8tLIZLcl1nqfAwgxkj
AsC6t6YoWEsCo+4CtztnuZUd8iB/LiwPmXwvumcqmnuSJykw66Z7aBw8lr0C9TK5wdWAqLY0K21k
MniWyx71d5D1KAcXIeQ8fpq4/1Y2LJU+iOOvfIjKjcdMLKmbO2mHJ6twD7Sjk106+synFWCT1MqI
FHL3DfOvzcw4678cAl7wvzkG0nE9EtVNuo/mnwK1VS9KHMFVeOitsr+f0kBfuxq0Uma9SdW2X+ZA
hqcqiL4rB+2GE5WvQwTvQ0HWlErQkMu88j1N7tvefEqnBBVzZtnPGahxgjZS+r7RSKpa3b960buP
TOGhH/pv1SjEwaomfG6GI17sWG1QpCxEsxi/ylTctxC9MJmd3LAAwsfg7X6O6lcjaEmj8ZP41Bh1
9+Spkw8L+LmjI7QhtK08dF3xkJZiuIftNV7GYPrQC6s2QrbXlGDPI1e+NFPs3t/yNVkvAf2QbCct
k7dpG7WP6IfsC6yBO6sC9dQGGfaQwbh2uIogWjouKetzed8wqtm0k3W9aUtYs49NSsnfE1iLPKSa
H0vXfNRdSUBcVT/adqsvI4Kox4xisPRmFMfoJffMWs8Gsbf06/JorzsXNwXxvt3snVtRMSoYRMSS
B9nJ7JK9IVuxDtvA2Q4GglRsikEJEq1Upb5YbmMgWkL+MiIt29H/+KEmTwCIJsUJC1i+Jk3Qf0gz
856OA9TInpyWUqMkbvIAEjXl+1aA6NyMWiG+Mw2iX6wkfxBRd0Byinwvoi73Z5rdLhmsqzkc4jOa
7mYlDZrmbqj9rVmZpCq0CUvBC5sr9n8pHT0jxPjcfHPNks7XPCHlmvt3oeyGFClEKDgj2ft1GBzL
HJJCH1M3LFDgKrUe0G1eTSRb90NGc9TBYaoR5qwqyq6HOu28rVSuvR0nGi7RZCaM1oE/ZQq1xRSJ
Z3zmxZc0HIEQSr4z9CV79Vm/oBRb2Yq6D4WpvGTdxICn9I2v/3llMS3vXz9WylKONLVjOsTV/2mL
HJoGjSEYg3umqeN6MRGSXur7axTd1mqanR89RfQjWFJ/Q/pWui2Vk5+G0Pzoc7UwZGjcGTFcicLz
xgdAfuGx8zitZaH37Ho6OtQgC3a9GsyDbcvXNidYFcj71S1c4DfwYPZt1TcrAJrtnecba8/VBQXe
wxgm4cMy7vvChhRvBTmd2yhH9esznNfCive6bwFdkvMMaZF2yqjylLOQncA4QvzQu0O3GbBKX10n
Y2xemCaT4eKTsTmdal1cO9jSqPt5P0YLV8tK22pty6jZhYRerSYT6zbp66/ZYKmHIYm2Nm6zxae3
y8JTZnTNdzU1RxLn1wgtHyzrG+2L/mCAukZGvZvZRBAYBR7AagbiAeFQbGdJFgwL8nbo+S2BRaSQ
yEA/2zIgYjxGckMJxmhugvVGqNrNB++S0Stp66V+OR8yOjYg+QdSt22YlhOJ6YbzJZ/RXLHxtk+h
62EHbFV1wD5PfkHg2VtYPdlqrkhVgQ62nxEmXdBhrk2jZLOB0atOUcYMWJPOMg/EDhn7ImpblBCI
q9G7uM8xzhs6Xzrb9D5azDgpCA/WSXUXoQeZwVZsnQAzHirJOIiz716CMMCLLbIafOtsKbyKt3fs
/8f8/DfMj0lZ8YcP9+az/fyfnzlr/XT3mf3821+uUdMs/5Vl9Je/37FsHjgjLN/3d8aP1n81hWOa
mo0EkxVPshwMP5v2b38xPPOv0nFcPkmcef833Mf9qxCAdqj5+SlYINXvcB/xV1PRCaebz3SRJUz/
v8B9mN3+yx7HdT3kM5pNju05DGf/ub6IVERubNkkx7Qv4AEM7UfnyDsvAxXs5KN/0gDrUSHOVFGJ
PpBcdAxGDHFuG+JctxAjOKCTUQE9JLVNPK033+O9Lo7SKD9T9P/rwOx+jhmz3yKYC6azSbYaguG3
vrDySzMtmc30EklMnXcN2reVTV4lihTikDuw+gRsxm9iKnaJZdHqGyl4BFX+fghRXLX2b7WVzrvR
xYM+ZOnZfeiCifly2XwA+R+oKyq1m5hrMQzAPvQ9CFGHt9p5kjlJeHUEH4XimKSXOcUcxJqQ9dha
upIwJWQJIOtpN9yYBHHCZG428nwXhxmaTD+9Iy4yeRhdDI/O3Df7aIzwoKYCkm8WfDdq0zs5WWs/
06Zb7Mn+e2jH0R2xZ5RSfhABrhTANUd/usRqRpvX9+hDlzSRbFHT54vCp4b6sIUeQCNRBeKQjE23
qSPFk6uacIsf+6D9LsEnnLZXK8mukwdV203669RQxYJhxMyG4yYN5yctUestBfyTJpK9L459mPc/
YfGt58Z/H+hErzOP0xBVDmE5eDQ3BPdUUcQknhTSBRSfbRJpveQ+Ya+WOS0GUqZOTc0PWjyWBqq2
wu9xGbn9WQ8DeAzFH7S0w2lfINw4zsyu3NlILx4z8qLmB6PtsrdRUX/aNGFvj57a8I6Mae88RkwA
CRzCsnhiwWQmwg+MM2YXmoymzeATZjGBIwVSs2Sl4WMlq6Dea5sXSQV9okQMz0qTyj600fc+dONz
u1yIZVdyu2ioTv5w83bv7XG3e//dzdsdZK4JRL/O5XbLWNLpCCUsqC7ZVzL4/affcft5UG6453Z1
zhxvVwXy8fbNt4vb02DtR+o2d6+V3WQoqv/ph9x+JtoPhIRtZW9u3/V/fHq3773d6yS2udUY0Ve3
7/j9jtvNIA4Qit6u/uH5/XqkMb+4MoUtikEBptY/HviHq7cH3n7NTO/L8N1yPVoZFZ8u6KIsF41p
tQi0mEtItgIX3EFLcYQMGo9je3I9cqrtYGQocpFJn/zhwpgcSEfLVEoaFTEGKcBzb/naODhkqPuk
zg3vt++5fbXT84RI0KKTFzgnd2hea5EW2wqfc00+YtUQpHcJiRxnfMeo1eOtZIrMuPhs2S+3a3aY
EXvuC3pfqOkJ0kFY6Q3zEYPvsG1J/cmTIiM86ECQoI2zS9uQqbjwwHdeUPgHll1umo6UWSXs/e1+
q7XkQTX9xVfGdM4Nl0MNR33XL/M4tKrO5XatTdEONtP0SOEIxIk/sMEba7ZiFw2P0ePn5Rj+/jUV
MmbqRH0al0dg4Phee3QM0sRmlzPIc5nl8hwODNbMENeksxz3eQztYhOXur4wGs+9GH0Nzo+yga0w
pzT0b4+6XQiZmr9u2jpEWTUkb5Yk/mmK08/Bx5tlZ16C2G7K2ZN0Bws26bmx+H8S1WHxL7ZmYOMx
zr8nPr0Au8KGgVaHJrtKYKS3co/hiBqrQso0FRnquY66wJ6L8UI093iZ4lAztCyes3wayRXkYoyt
Bs9K7W3d5RFW/TD0M5QdVnpUmWDkHyKgHbTfMHSIHs4QGabHcMrDS7xc9PiYT83CiEJ4zoCQMO0G
bkJO+xnwNs4kuTCY7fxD2iK9zNDsBlTkdYPyZsiN+UKw8XwRfj1f0Iwlx7n0Twh8/v71eQiqlXA0
IX3Lw+LlTX+79q1yTrbHVppacjCASEcBM3ybhIELvLquJWbEus8dBtZlm8m10PXOjMh46/s6xQ7M
Mwmg5FBqr3K3fWJWiOUtcy7TOCMpWCb6RSvLjesl9jYv0W7YRuDuS9t9ub2xatug6A4x1NbaT6+V
U2TXuWGb3zggd283HZIod5NDtFIvKAfwaRXLgLdDNtkwGgZXEsXBF6K5H2oceNtCabBRCZK4JACT
acdleoQeg8DSwCWKQ4WMSTfbF7advkYAHw62H99bMjQPN6vb6DLuJlCHrfJIIsAvX9Pkw4QL6qHf
zQOCgaoFYb66WRiGpi1Ot2u/vvj7bapWBlQ3MdTt/j89/HbT4s+z8+zu/varldWSmxPhzvvTN/zh
R/+6mmfpV0h5ZID8/kxuv+/26zFE8fTQTJfrQDL//sOT+MPj67zB7xHkwToQZG5DBmzq0+1CG3xo
f795M2/96Wu3e7vegTrnhPjX9xjdLTTfQqK3Vnc2RjxjIi628CmqJ/mtyoNvWPrJY8yqb3JWHyYa
hWuHamoDIG7JfHhzHYElL0iPKZTUreskSItJnCIp0dkjz+8PtZ+oTYnCNOmtYm3AedlCySEdI02n
Y1aar4ZXY7pFrNbM1NbL6DYEoOqq8rGXEHHy6bE1B4ZJA6PdwAjvDZhuXeJsEnfBzhBlurL7bGUE
8JpwwZAboQsYsuYcH7PUJdvDR2CJq0ZBjzXNkxcTAzsPujrSWtsIp0ce3PLjCwlbg97KliHn25Az
7jXCWEHg2mZ1Jq4KA826aptn01lBDsY7DA+H83J7kIU9bQanIvB81ndosnfEyA9rptQfWZn1qy5y
F5OrRmGSWJvGJfijaOZoo/uou3QZp1oWwpWA17cxC2TfsTgCMcBB1TfeseBy7akZTWzhH5M2XLYo
TKH9iuDEyA7IM8XyaMGWXNsBNVmh7WPo9tMK0OdII4Til0Bvel8NM/zKGyuQB8NruijX/NQdGfCo
LwZ/hzpq4oOv8gjrUCD4jJAUR0otBwFfSNlDJ0cZAwOCRGH7B/bHkBzZJ2kCTQic8jotTnYra97A
cvsb6Ts9fZAEs6LnnXy4yceS6NVNZBgegvrkubTUuB7nuNy1s/ygDROcQ1E3OzRtDOd8+TC5XXbJ
k/ojf1EA3jdzWu6hajdrwBZvjfShLYxQ35Sot9ZYbpIWvEkpic2GMUaudT5sAO2zqRiX1i+uSd2U
H5ZA0uxdlR4eaFT5qOu89GhC1Z6HBONRUuJBwEmn29d59n+GnQe0oKk2yicCI+rkkciXA0fMvtZ5
MK7E2Zz79NrydmwjT1D2exQN6YjtGEZN6kKEhir4NaTZ4JE10ha/KadGc4Sl6DyFPDz/LHIf1bwo
DrWLGwUWw2VpA6FWCK+5SBFacQQRMq3bXCYrL+phONbwsaIe8BLjwMq0PxgRTV/kQm0Ok/oaDbyX
UKoecOFBN2x5gy6Ci9ronzI8t2RAoAyXbJ9BUQN2xqkvsUhuBu+rFxrdtnJGFx02cFRwkPsopfFu
80BBu2YVxpmBPDtHJhqMl2RQNooRcMIu/3pErFjBV7NSL05MkqnwgwPzcfvQDdYhhEpyUuQCubm6
BlNeYVw51VabbguzuFcTz9HtD03uBoRvOs4uC+Lu0NnDwUQ0a+OGEKlDLrpg8EB0o+e2X6UdfY7L
IGVMkwDVumXv0+6ush1kMi3Lihsl7EA0ljRJ85yYNFdtheF9Rd7xEic4Z/oypWEJdWyPB0HGHNsZ
dDm7sL2bQ53wyYLbMZ10znFyL80EABcDE4Llc1gz8HtGpy8ojmI+lsGb36XiODTj21AV1Zbpwx0Z
jPoCT/xdwyx0hRbkOrSISAdEBBKJ1OcY1ukuj1p6mLG1ydDQruKyIY4EHTA+H2x/cSh2bpCQtaFI
hgyXYUWJscLyOD6MkVDwxuRGgDDcCUF6WqQDIoZ9ggLZ4qT4KaSbonFRUBUKhMmnCHl9EQSEt4mJ
PMDSuM5oPXyW/YSYWnNRmrRD8OhLT58LmldlqhZ3FC5R1HA0pE11s3o9GIvla6T7NQLKz3P6rdo7
uKwhRmxFbKSQnJmCrXxulSfkfd5Ri//F3plst61kWfSLkCvQA1M2YCeqpWRJEyzJkhHoeyCAr68N
Oquc+SqrctW8Bo9LjR9Nk0DEjXvP2eeXEbrhPnbzZkMqAgYTtIQB+Xw4M8CwgKKrpaHvijbLg8mt
CoinZIbZY4TqpfqK7Juk+/RM3NqWIiS1iNU7J1YikwY9IfeMtcqj6beUduF+rghVtkKMBomJO9Ul
myPJ2w12VZ61FeZZ77FQ+M5w6HwAH2M6PsrZfSuGxl7HlkcW8rLitRiTj12dvOpF06GfJNmc+mlG
90H9bRH1YZHrLAkYCX3P3NqY9INBW4S+R9yH4RNtaNRm9ySrh0TtRt5qiqxfkhYGRgza12bCxJDc
JFaqkVnVm9k0hyaTHNM1/B9ag5AATF8P+B5p3xv5AWpldd0vzJm4NnmjseYMxgbpMfejMZ6lJgeW
nPjSgI3aUjzcm6QckZqdkwDFDuib5Gc3oI1qO0/2YzGsS8/buon9ALLqYKYmBvCx2U1krzDyjFf9
hJMnbxmx64W45Sq4Mb38TsTeI9GB50g8RmN/FhuVIUnXCFaPmu5UkGlZCusNB+fLaPMxODriSoWl
PYte7HlwdgV2gN1QPFacPGvi7ag2KwK4MaFFqcdwXLfW8PSRpRfOO5jXbr1wohIdNIwvfxpJWW56
C2mYX8en0GV6gEA4hn+3rlMiA3vnvm2HdQ8OFV2Oh8Z60qvgvvJK+HmMdgtPgPnn9qP3TzBT0X5l
RbTHI0RqkbJ/gjcWj5b27eXDvm8j/1HVNiZFTkOOQgcKVa+yh9cmobBYUpWMiMo/jz6KnstLSzHE
5RJAEkecEhSMUVkBbzsOH4O0J2bP32NtvTkEZmLdYRnH5keWCy4qrpRTVtLXwg3Lh6i5NFsJVmNj
LDbOwLJb2eVHl5MrWzo9zKREvrmx/UGgeUj4Lo0twywusqBpE+GmmL/kDHYWuCc6YocASafS96XU
8O/Nd2XJ5yox60ccG+CqqfcOjzqq1CnZo2rupHqM626tR8VP4EibhpY7eqznCk0hOM+u1lIEg8xG
GO7Dt2xuBy+JD60c5g00URdvyTTfDmETMzcs3wt6NIVIH1EZvWt2BcK7q8BbTc2uI3KcTlz0TLDJ
tL6WXEaKfgoZYYQsktMpWX40sW2/DmLfQ1SLJoxYuGK0zyigBAZTrSTGdAhqB7gHE+LAT0PWDyTa
fknnvmnnH8iMqtXgcARSol1nXeXfQe9bEb1kngY33RO2jkJtxBxYN/68UwMJG20TQr5Ud9P4yza7
JlA5BOixQ4DozTXwlFz+6DHUYyK04LmIl0kyjvSwLHUJeb0ZmP3IPNqmGA/vaYru2nca3uaG4YTl
nQw1Fnh8bTJOrfrVX4SHue1+a135HRksm4Ds/FUlYwAEbQnfKzdKgmBuSx9u4pTT6tCQ+TDp4PQJ
f/eAX96q0DJ4yFlX5HXOKwre7oY43nYWmxjrwAYeFQq2GYxfPbYrt/YmDDSzc6or+bw3RfleOduI
rNiDNsJkBm6xJV2JQU6zHNlde1fS6ljl0PqAXXWYOrmhmStFdyOwgrSC7AR39inuUePlYlipmAAw
oyN+kqUY51Ui2hvqOqLoPiVFUx+iTqvcxg6S2mVuzqE0WMWWms/4ZNBRpN4xtlr6DvzTp0Ttxt79
kYY+1bWRD5seaNg2NW9IT9nknm0fyxlRO4ON+ACp/iy06LkoIRbYs4fRyM+QlDqIY+yJEIU2Zqet
xdb2mzea4Yg42nXSBVZq/OzpzGCTn+NDZxovI9ohJoH+RgcBiOnsjhh10Md6wa7bn/ykZ1PUonNH
TvjQIo8AAElhbZfW1qzqG+Ia4fYya41mfzMpZoZjOSE1RfC3Gur7wZCPwrdy4qIMtivVXUR04+gF
eI0WuXqrcAwZyxjN0DDy+j1SYHyNSwYf7wnBgLRKf7QhTvhuXD4KTjjYd27dlk7gWCV3Ti5wVJJ1
mOKDRF5wsvOO/CNeDkXVmffJIm3tDiGjETid92NSrb1RZftS+eNjWlkvtdlT8XY+7HUtfcx0DJmy
wgqSbUntC1dor0b4PTHMtU2akJPq+CGtjd2kxsc4CRmSavLMONc9zT0iLqjdOZNwbwe6NxBmWxxw
iY0ByQE95CuSsfQhue374jZrFaZHVgtk6pzmzNDct3T5ZTAOxquPKRZsZC63lWncEpCm6GemJqV0
5G3J5viqHM09cQgC/0DzHxw+hCW7XOekexNHB7msOmkpowMS150ViqqXgd71Dwcd5lGZ3ryGhl7Q
Wv/Cad+j5aQlH3m7zksfY/S626lxvW3O5gDL9DuvyLZGHUiYUr/uk0pthJvbiDiJygubLN6OEA34
FIs8KIsYjiObIlwCqqKlhdXtPfrkW049zjqlJrZyy17Vjt9BUS33YYvTymHpCOshxZpgDJQud5EL
VjghnZArGXeNGi8GntfGa701YS/M63zt4mJ/3uDY5DDdwprEoD33VEfdYUzy/Synk1dKIlfxSCy6
s5s5c9yV1pKwMrWNzgnasCnzaZFG3kysjDsfrC76FYoh28eFu2ElX3gCvYMIm3LDmv0jCvNmZTms
wQN74dYn72dd+x0a8rK7YDYGky859ORQik750ByYNTCmENgyI8gOCJSCekouugNBzK+7RwKNwbQO
MEFh8tCL07Hj8VoH1ys2QMfgl0L66NsicCGhBDZYkxXuTKGb1d41yCaF6DNt3Zjco2ms2AIrVCjk
L6yHBbfds1vWWSYQetjfrjDgOY4R/PG91y0CeWklgezt9y4rWT+ygSNGiE/YdT+mqMrWXgZZHszo
vm+mW59+M1TGxFpPZcKOlRG2ObscbUyHifm4H5RzwemLRrsHMFl1wghslv5K5G9RpChVCu8lCpue
97igW+NrTJ57Ds+iQBjcV4vgQj5U+nygfmN4JASwo/odCf9Rb1+aDG0B2sXyPMca1tfuNZ2ghEaN
9tnQpNCFMul71/WWE4lbwXrLMVRoGX5uuu9I9lVFG3AKaUNY3/4cvUzEhG5yqVLGSUaMMH78QOqR
B1IkL3N9GyVddG7wD97HWVozMB+6bdG8FCZdAzShG+VqS3hrHdiZYP9Qhb5K8wTKItas3TDmFzMi
dVt1lKXk4f1oTXrAi2t5TucvjoKzbYhtwdAI0cuD5BOjx52wz9+bIyV0J+hBKPzEve88WHXyK1XW
HSFdl0Yb3a3rMPLQu4pk28xKOHANW/OjDRUcstrRFrBQtJlNhxjJKb5knMwOSFwf+9k4LrGcsWec
GwFmmvkftjrBWTV+oWlEJA5CH7qiJU6a7rFbblL6kRtUj9jXM+s4wt8/jaRTfM4DHttptOKVPk6M
6czQD3CWY/MkUrKX1g4g8h5BLcxnzZ0Cv+PK9Bmp7oQ7BmNivYxOhBbabjmVyfnXPJrttkNVR7ST
WNc/w2gA+zc+eUtgdaS+8G2rnZy0I2mzr6GKCDPH7ILBzKd/Ffq/8t5VQVXb77OZ6bCi0Ui2WYsD
IRruuCw69Axg/fBMVpjCMQ+QRE9Y26TdCwazK7/+zCBNNV51MQeBaj1EwNnjmmtAzglhXQgJ4PJq
kcKR7/CjRnYTJFYBFlLfuiLiDDx/6hYxt4pAMtn4OhUbR8WoQfsTimKbWU5yM0ngJzpe5HEs78hz
JY8P4zw2RjCZlZm9NqYJcrzSzTWbbbvSDbq29Fi0dV34PsDXSqzQTBwjF9hX41Jai00SWV/grC4o
be4yzUBwnKqPwgOPrE8e5DCCxpKuPdOe3GgRQAktfxpaHEJyPNWm+U7kwBZ3AUCaGLqYKVpxcNQX
NSb6Lodpo90Pp9lDwTzgauHt5lA+bge8TylZanszJqssogu26rKhXaai3zO2Zhcd262BGxsVbEvn
pbgn0taH3aDhzm1ABOms2BXBjLc+wcB7O+GfnwnzK436IoB4+EWuBwEbdR9uXNthyNjDBrAoL1cu
i+dKaaTNYf+LN1qn0Zckf7BZNLMpcnHhTM2hJMJR00dvVy3kJ4XPLhn7o4/O6aDJIvBiK96jeuLS
qKfnqWsBtRh6FkykOnRxnRyBIeBvs5hBlR6EoZ5XDAcb5RlUvRtLO6PcZarS5HdW0t5MBc3Dxk3L
nUvr+GgOdF9aE+DnaG9VYTN/cJpb8HOsEIzHe81ad9p4r5GQs+eOoWvQpQ9kSbBnjrBMMOXgp80x
Pif6uLJMv9uVun/fZeINieSwhiwfDEPpY1F4zmIfx167HI8ST60K0eOsHna5KD44WZ1ncTBmzbsb
a/9WTRUsbaW9dxW9sIFOwW7ycnNtZu1Zc2S0Vtigt5MNo66UgijI4nYovkBfx7iDFqwGQCzTB+MC
6W/wrZ+x0xPaS85ldj/2wLOaEHVXFUbdtiKXBHacFa5reyrWsCAtTXv0zP3YAl9okFBRBOYbmkD0
zcW9R7cUyxEOzNQeKeoz8xxbzsV1m53tdf2uQQkOI3x28e9lYo9qiRP0jQMXaD30gObMSn8ovOlk
JxmkJuUOhzhTZwMp3aayaD3aMZgeQZa3NlCiK3RMcfEwp8YHsylwPgejnFSQNxbo4zSmCz3a2LzF
ZyP96JG1+ZcrQ5ooPoP+JDGGIOOghLMIXaCb3cd5eYOJYZV2UXFT9NGxRV580Gc4Z4ZJTiZqDqY4
gGIIoaRqCB0aORmN6gFuvBYB+xVqII6RN23uUt7gtF9I4cqhky5fqETMjcFFjRB4LesshllDS3XS
3kNAH2FrDa/u5Ow0MYz3cWtla1AGWgBRfyIwNorXYeP2u9KT83HUcPgxHuh37OK0P1v14XIlMJDY
d0IOXB+QUywLlIJj3NjmCNZyKp/7ZU7UaXVxvBri7Hxk8Pjn++tXzfLrPz+7/i9epHkoxhcT3fX7
61d/+TMxU+z1bMeCW4FnKNCjk00Ovy7QPOPpH57m99/6L5/Sy0zM/1NrbH7/od+2va5iCP3nL//9
f7pJcerKkdCLigQdGYb7AXA3Be/yT/zz+n4/T9EB3PeFH/zD0zYN6Tg1aPu/PvP1+99/8PovaT37
Q47hsL0+taT1xFvxX3/Ln7/q+sZdv5WAf6Egh9P6+u2fdxQFcLGLTf0UN9pzONg0G5DSr+Okes+M
RoP16pQbxDUNzbsBP2umcXLBSGkqA0CkRXRiZ+jQ8gcOxdTMDwiXHbHxlOEDuiBiXRDoHHV0wqa5
f85Y4ZLO2Fh69JMjf4ReECoCW+y4TZyJZT6HXgBSDCTuSgt7YNBTSzVfFM9+X+8nEz2LnTxmw+eA
jQ+BSU5gSJ/eCrGMTDBOrCYorcTS3OjFdBrq5OcywmgmDE9JT+KoOX+kLRrkvrZvRpKRfbQkK0oM
1wZyqN2auVoyw9H0mUk0btqhS9Y0KDCRh/fCZEFNXBQCpk3AdziSfjNXeGElBaB/50Qskdhqoa/a
pzrxjwio821sWt06xuzHLH4FyOisYqKSHSdn0I0hGy/B59zw9paMuMzK3UZCgT4y2+euMBocs4xr
XC5avM/qwMZGYqtH4KIEaOhMHya9vGnUXtHpkFdlqBukOWsyIDj3eiJbQ7cFmEK4u5RmYLfTG7Ic
Tg5dEHpQBXzYrpZqgR2MDSNzi2TYzPkqR1Nthnr6AjLbcUC0WLjNEqRYxB6o912+HeZXGRmXMqO8
rVjJNsMADL38AVoDtdYMf0/fGoYgVAoEKZTAPtwWeuKvvIYBehLDxc59b1eLiudLT2EY65tmojNg
mcDNejgbmyHjuNG7uo6HCJ/lrPWv9YiBy7XSyxhSVziwBBj2vM3gtmmkuYyjms9pE/XZ58SmttWQ
eAS4JFZ67Iw3bmPgfrKfalqctWqiAKkkctaZAKRO2/oK8YLdwYNNoIisHETWYg4fCKa0mZHN5Va1
zstowg/xCmeNY7UOuingt4yZYOmSoI0yffZf2rk62mn3gVPoHvIB4GXZvwkF1tbWM3gnHfE2V80T
UJp/54b672l9tmPYprnEBVIqoev7Z0GfDK0JOg/NKXj1CEQHzT+6KZOFWM/uM4G6I7bCi13VhMDh
X2A+I8PAAxC6y/slVtU8tI0BaDTT1/Bc+5Oea/6DBYNaSTe/S7kQSrd9YimIVv8gm/wXrkH9vzmd
eOE4lnE5ebbp0Pf/5xc+x0UDYrlixxmBi2kOVpyCdh4SYyZnJEzTGsT4VsWZvLMTGR8n0y//3WtY
1I7/5PiwHfof/LdIIT2qvH9+DXEdJ46SOb6wvpvuAA4cUj2RMI8HvK2zq+3LbPTAWjx5Wk3J0Isj
piVZVP9nww2vw3It38IQhu/C+Ys8HC7gZDWpGx36CpaK9Brr0IOhbwWL4NgmrxjCyl2JuVH3ovrs
pbraxzRbhgqIN27RM+rxGqy8uWoKbzxHCGbYrzJ2dF2OKIdZplGE6ucQqnZo2UevG9tzpRGIhSPA
2DQaM+kCywKp6foHeSXDXpX1LvVL9+b6EC9fddn8+r9fAv/i2nXJ+7Cgm+meAGTzFzFqLzpPdoOM
Do5O5sjYVgscLZ22euQGlW2spTU3N0M9crYcZujm1QGHFvP9bKZsByqVRwSSixGypZ0PpPNCWR0i
CXeoCgmgmKWBRXB8wi5oBtdX/v/y6H8jjzZNseiW/+cU1Mt3UXy37ff3P4qj//5//ac4GgU09jLh
Grpl2jZuiD/iaPE3U7dZxwgedVHyeVg//1Mj7fwNR5JwPMugZhBY6f5opK2/MepzONP7xKOit7L+
TxppFNd/WRU8w/dZkLC8U6wQyfKXu9GdUFbJ0S4OUne19awagIrLw2iZWLzFCwUEADPTqMR6Fh7n
iZrYnHb54fU31wctnyDfIZr5+w/VAkf+8+vrL64/K3r6jwo/zsp1u9UV5XQdgRJ4T4fy+v3vLz2z
ORgZJ7XCCZ19Bl+6GPX86Oo5te3y1fWhj4E3EC+WTAFL1l2ywJtoJ3DCv36JCcGft9cv62XQmkJQ
ntf09pCt2Bq4YaAFRwnOt7YIUjVURGa0t4zBafzVOQcc25EEmZ9GDiiK5MijLmhPA/yknagM3Oeu
U5ziBY2Vt/W0iaFlJQs2K5XRh6465ICqem5Awq261P2p3ZmWeMuBz91ORoK7S2lBas3hXmoWtUJv
tUEFsauD3DUuCC8ARiT7LFivCb5X3DeczwF+yQFuec/kTBhRvLehgsVLA7CDE4YKL9yIQr5WjXma
VETdw0K4ssr57EZZfNLM/kFlCLqtjoHRTtUzxunxmRQ71DWw6PpRWah9qsDIrR/IJi+464GNUhbG
MZCznGH8Wod7RqGKR8WldLYICMJN++RFOsbj2aAo1L1XjJKQWxmf2AtSbYKtNgG2X+m5p+0RvCeY
ruh2lph6grFBrKIx+uoImi3F/KzJxxE/bQbOrwBftLIyAH6hIDrOHPSA7jO2Xp/ylOCv1ehpBL65
4w2D0qfc1a29IJrKWMgbIYAmkGGEI8KEyvSs3aDrpCCX3tlqKwXVQf9FHQxRKjZoOmfVPQjJ+sFI
j0AJ3O2Uad16csjbEC6zuXykRAUwsCl0gMaVNj9y5GsC8rJRr3n4nCDkRQsqTy3QvN5Ub0ZcRYAr
Yj1Qusd+EzqfGHYaEGa03NUrUesdlhq0h0wJ3tFGxIHOuOB6o8xPbVbmGwJ370VBzym2GQhKtDZA
tK2fUYcZZjBdYnlcLpswqQ5FXJCMkze7todMikT3qFvprsnpIeNQe0Tvr1aqDpE71V4FRHfC920G
SlJ0OKmX7qOB4XXnNEcxxHSVx8MM+6lqaJfHGu2qkAix9GB7DG7YLIHu209GPHxmCwpxmsuHrhNg
0WfaAT3uV5a1oGoIEAVuQd0rtnpY0YumD7x245ZEXDxUE840pPPNSrNtoOMtN2K3LxxsXwmlGcRY
e51WYBy1KL2g6ym2sUZe4byvLesrBru0xmhhI4MTNzptAhSgQjIcRIOGduPzmkfBKSuGVu5AGCf0
cVMwE4ACTid68hdJCdPL5nVAew6bf6dVTomzgbnAgqvU0e5SHo3oVHod4zGSpgVuSbiS5MpKt61G
8MHs7zMAagjEGk59Gdr3rHoomdXBe3ptRx+RqgWydVpeWF2U1ro3o25DYlWLa/wC7fs9dcMqgEWI
3mWs83enZRJXUL+s/BC/OCx7cm7d794G6Un8DUKgBfNpLcDPJm1/IMXBnGmi1COLhBWqR5VZiBNQ
8HFL0g/s+TNmez4e5jV0P1BhFcSmgxqVC3RUM1SC2osOIxa6r3o6RHnzSp8QXEtlwlwq6Bxa3BoS
n1ctCw58/CUlU6Z5GLWddB3E2+IMdDYHo99gTBHWV2azpkYoAmJ1r4YYP30GbWRomujQ+k+hIty+
JZSYNyhW+xmUZcM1BkPJCeZsYhJoLPS4GHPMsHBb4beiAyazEqKrsaBdcxivEUmszJDXiqNYiHLE
gwm5CeUjLDhtZ0hWzkE468p2caBk22ixmVgS8XmNNd23nBfG9NwHKHk5hC/ipAVFGwFW9aI+B1Ds
RoFbuOV2HuuD0xneegL0QXYH/ne6WvgrXdp2xLsNo/dtKZaXwZmw7Pvc59WhJ4X3nVgvClR2Kq/J
X23rl5YvUgfSqNcdraYQKjp4tl9euYxkQox9jd4TUJZdcBAtDdim2RXpkKFkkc69jRcnKQiPJdv5
MMP3Ff1XVUfzPly4vwu6SqVLjHc7wrkofPRY9OmC5SRdWRDPEFi6LkQXyeE0hGG5IIbHBTZsLNjh
YgEQ5wuKeE4+5wVNnC6Q4jBZo257hyzwbi4QY2vBGde9iYKCKAoceMUn3LIPNQUVdh5EMOouH6oe
sZyPax8lpenfYbDnqF6k2cE1wremRKkAiY5dRuqHMJc724agZ3UFDXqCsvYoQcMdkqT9iKqXcctM
lM7VFWNzkhRGuM3RRKJ8d3rSKJqjr04whZFdKqLNG5k8TApmCAOsHGqNRg2yqeZuWI2Q+xSZv8fQ
rvNVa/sooZi9lGRqzWZzB55V0NKXlzpnL5qNMaRTDkghLVg0xvSXveCr8wVkPS1I62SBW7c/BkjX
/jCdqx70NbTnnbOwsBcodlX3m8xCiQWF71fhA872F4R2scC0CZN9iNrpbkrnS+O0XYAAcLoZ6C9T
NkAc003rER71NtFmm9Dr+cQ6fRs7DNlsSN7NgvSeYHvTwhgW1DfKMgCPtDG6oZ7BBnBPkNQS72CH
PGqavfftOl0iQ2B8Aq0AmrRBoHxKdHHrFvYTd86rWOhldQXDu0nl0aee+f2QUkiknEG3roGD26PF
nNYbW9K5tAZGs7Us200CjTKvx/KQw+BGIMGDKY139IsJOlDvrHqirmymGOT4MnqrKq486b8PMs+3
VUr2YGSbu5DOD2udVXuMjOwLMbTFitCCN+EN0MEtqOuepGHMZNPYRl7xccXY9/hUj0OqMSLs8vxR
pEwLpjYhu9yB2VzZwHS6FSCDOgj9r3Bqa5oRYARiZGZrNaK2o57Yj5r2ubBmA6ajd1E32EFUs/Q7
Gr0fLLBynToWe5ZP17upvZJzGAC4jC6iQUgWAuWHIsZPl2uQSlaNsEntE8v6nYxQb5uFcGwUkPNR
xz+aS+zC79yIfBhQXsZwEUaTqjo1Hx0wbhvNQdHaWFV9FDKMwLMhHBKFOOY0VZGWc+ftHHu8i0W7
Qcej79OltIWEejHpe69Z/8/jwn9zTWPYqTY5Ro6EnKLknVrCaibLaEgqwX4sk8zYlxj4r7kxFgkV
ARaCx6Lt5oMZP03yJWoSJLQ9Crfry0EysKyw5If4eRwQgAczpCZ0gu7RMSHYB6o5w85JEoW0KPlz
nygFrasuHGWht0xU0kGvUHz6qX3IOZCy7pHftFTsUcWgAWNGutUT/ZvMnG6b5o481EtKEACwjVND
485C34axODDJwJq/kSE6kWkJCJGmURMH/2614XMyUyy3Vh5tuElouWBRJkVnlNAUDKcNiJdC41Ae
R8gEMNIQYqau1SHy67fz0Mmga5xXLyKHAP3kiL6RJIErw6NEE791vfw9jxtM+hmGIFzZxM9jIoBU
aUfFe420OfG+x5j1Qorytli4yKWRHf3afFYRAt86vcS1xkingqpHri6a6sT58GMNoJItw6Pv8cmL
KUQYD/TKKrmd9Ch7mWE48cLhruX+K3WgBAOcIHKFB5yWIoCe+T2kRIDSXg+jlIhlIX91KjvpfWke
K3GpPMM8RJ05Ha3lEGGVWiAdsvsA5APZKskf4Gng8/t4GrmMbPIVt4jnkFtXlbspVPqg1Xa9o7Ww
tT2MT5rwG6T0zIQo+iqEyC3eCf+RDqZ7JJzDPY7Rz8z1psMMsS0w6uLFNHUTP9msI9OGjwJUBfNF
JJewJLvFZIVFZqQ/62bVGxUFkZLY01zX2nQdVqC6EjO88hloiCqeaxbbABIOAiEAFnH9NIwy28Fz
Gk4aMsVp9rAMMXeZM+3Yxt0H1cNLVhNspDntCcs6qDayIMgkEaOcjobjEzdA3MamlzZRIBgL4jpT
+9buUXi5PQLIhcClkZx0cEu8Pg7URdby3zc1nqwHoyYvzVcMxZPlKqRBSNieRWaRgvFDig8Qand4
d5Oay71iBAhXuiGMPbvJVMfS4RC/TQwjwq1ccXd7CR3bjrcIHiMF38SMrPFRlvdkNHKyOsfhSAPw
PrczhtodT0f80aWcIifokk6ewOnBc5iXko88jdDBjuZL9yWC8rKWi3Hjakeya+z3MB+RuBQZo1Lm
7hbqGBK6QeemBEL6L3WsUy/oZvv7Mp8k5E0WnnTrOwhAjXeZEvE9TNXNorXBYY1Lr5lPGSI8e7T1
FZnAzSZZCLONoKRGwNOsKiRMaTYcpPWeFz4p7iXSutpDRwBY9vqAgpwKLLTNhzGfuUaXsyucp78/
ZFX/Qm6ZCkbIh79/Xjsih+UwVNvrQ+i4Da3TqL8RaGCWIn07m/oDGylxTMz9jmbKj7Su/rDNGQnC
4pJSGsMOMdvdBo7OgD7d6o80zAAXp065H2lJOLC6CSqu1Rrs3RB0P2IWo2M4C+tIepv9+6t0dNAQ
16zW7EPFigSvZhsVYpF4YYQ1lUTXjmR53xIA0o0Nx0qrvvcLBvHCqd39DCzUrTGoDMvv/jxcf5Yl
OIYiTVVbf/kjdYkkwUmSxwLHPRDmMj2a8YNhkX8ZMdj6adFcWU8L0zcpUzZQ1HK3NXiP3TVAp/Td
cNPVBgHoTdcdrQYZtpWWr6OO3geiI6DQkpgePRbf1b4Kzbeqp1dAJp4sVlkjuZg974GjWH2kBYWQ
ZXkIl11Sl1S7Sd3Nx+uDSGhUFj05Xy1pPdg2FmQG4JrrgzY/1KbmHK7b2p8fGx0lOvcQglNxFMvD
3FeXorP8beoRrzTF1kfYknyjh8Z4ml0uqmRm8Z1ZivdRjt16TsdT4Qx5SbwQ4TYV+nCO6lngF8Mh
YrwRGgwafSXYXaTDlZNb99eHXBOfoi+fbLiFa7jAzzWGOjZOBkONv5rSJD6VDeLZweiqXYPQTFGU
7tok27laPZ+hqLhrhnkFAVdADkXCdCNLXtLJjN5U8YiGoug7jDNFGW2kq8cf1gDpDzVweyI66kEW
jftUVZQGBJdVktDctgjt+9CPWVcl8oxG24X+gEa16lG8ESSJJjyZtnAPSxJ4huHSS/Nku1G4Si0O
Bsooo1NjvM8iP3ip378VC/uMAVZZJeaPtkqMlWWEkO3JsDqloubNitL1iBdt3XtCHWzL/u767CJR
5O7tXkyBMt2dHDmehbJUjzPCjrkoPsI8138WNZlEzvhjMnLzsckwjtlJgVs+MuRx9ECuQUS6reL6
S/ge0inwxDhBLJdeYTKcxtI/2J3hngfRIaomKn2hFPs3cfWpj5l5qu5UlhNN0+Hha8p8DJrYZ6jE
ilgyMTkkBiffqNLRCEWYRaKIeoLYKiNoRqbxnG7J3yvIKg2b5mYMVXgTWcmjPX5MKHDeDUutOtER
U6LMi+M7H96PLNL9W3bFaNN0tn6RtgbxBby0qhisVpj/lt5/G8yab+/gsfg3slwCZdpOXzd45/wI
pPEg1bGCc4S1J512LqwGWZA2SUr7bqYc4QDiaVtSoC/lPFHFIkBfJSCkznXbTluzcwY48+MndsD2
zi7aH7L0LKYXy4a7OCp7P3I3dC2pA5dN+GqhnOI030cClYKJPCgk9WztL8v/NUzQa5h1llpyuf6I
Wmg63tcEUNDX4mGa+uGYEPCAshHhdr90aYelf9stD1rpgTC2ufn8NjCnGdaMzgWY6aJEixU9p8vK
3QzwqiNzQTFDxof0UBwxHdxzqh9//8i4Nl0rw3nuVL0MHklvvD6I5SuAT0EJ53gdLztOLe9bctUO
19+b7PQEUSUMw8n2adg5VYVmoqW4dpYEgGuA1/XBUIiWIHAjPcH12zuyyVc2HYTjtegJsZn//irT
0Tykhf5yPemUHGsICNVJdNWLveJCcXT9S689xGEgKfIBxQZjVv9kRC0kPjLbIp+2SqgbtFumItlX
ER/eoDKSYzq/3/PPoynS77hhMCSFkvVDu1c63pABs/Zmpl+wmIe+h0kRQ4IonyAonfbfjHt97LdZ
+Sij5ChJfzvy7MSBhunFmc2Ewwvd49jIMcGFkP+rsr5Lav6uoUYhzsd1HxlRSKqrAwdjGsMzV2sF
475kiSzx6Gy1xZXgzfLOQy+E9wbfcn2KvKxce+Ql0D4itLtalproHrr+fTJY+N3ws2UQBQ5u4j6m
UfKLpla64/NG3xVUErMjHGwJTnx4Jvl7z5ktgmq/+EtsegYNH8Gq0aYFQVUYW6/Vp6Ah5CI2v/sJ
qbLAhI4JQ35wjidVUzFiS+n0tGEXND52KZqLLI9DoGq2aLdV4YpPKdXNPXmc8Pa1BO2lHaIKXhjX
vm6wlnsTEiTsduRQ1fnGhX4OKCXuA5PU4tG7SS0Bg252P4vUx3aV3eQ1Oc4z9yoGjB/26B6TFIKC
Su+AqtGjc3R7U7U4/AUGIZq8SAUExU0KabzrlzVsnk/9gtcCOfSkdObnFK/JNonpXrcmSuHarG6Q
XdPa1BL9rgS4iLieC9SLb0zeHEe3WModdOmMM9A4+DVgSZDRWvL9H9yd2XKjSBaGnwgFkEDCxERf
aLNlW3a3l/Jyo3CrXCxiB4Hg6ftL5G7ZLpfDM3PjGC4UrAmkIMk85192OjHd1ivOkHVEc7lMHsLW
s4/NZIXdTRxPMRA4NyrttEMbdFzU2hWB/qtZsSL/kht3TUXYV3Vj0/ZRZ3SNZ6teXSZ9eOfTK7pE
7q0lRQNjA/oYAWfGDLi6XDEQiARwJ5S6/TC4IpGPxdeKL15v25M0T66RclhK+sRNVYPfUH90AZPk
DPLRDid5UNnmGo5HP5f1t9SLnXGcyBtSP99sC5+cYGtZR7KOl60kFOIpzizh5vMCzzYSCxqwx8iI
GM9J+DyGeZyujCX+aETLcFmbICjvlrtbIHtyoaHB4rrx3HAgSpClJvbYlGdFA52g27bHG7GrCeZD
u9oaAbTBaAVL1rk0TRICIfqmM91HGMtwlg6huKpC/iJO8vIkwU0dNvzqj81que005HjNEjoKWRMd
njdQXCuddqCmnRaMIfo3zQSyO04KpHoST3hTUzxpXv0di5pzE4wsCM0spmN87we/B5iTLzofMxQT
PIdO9wBVuJYAli0JHjsdHLf2zEiEOTHAqEioEmM60gWVpdOooEKklQ92af3YrVOyhOPYT5caKmNn
AGpv02jNSDUgeIe6XL3h6a7jKZobDNny37tQiHHvEbXCjGmXVPl1hSu4JvurAiIo4yUYd76Vnm5D
5EBr3rQW1nbv3AGDRK+rE/O66sAob1AUgfR8km+cqZ5n3RxWHwyCAFqKj+bMFHeFqITTDKtvWpp3
GYKwWG6LG6s2/wyB/s6KVkcBrc++pQmhcgQJUe4xgtNyiwlOjZzbeEM0Me3wJSccXnaYBfLO5Vvr
ehV6JSTw5izJNtcba4snZNQrUhqdH8Az8yDqAhqK9NE3YGbkuAfZQdlPBJmTiVFcSgIjrVJ3rQWu
OuApcJO52QA8mITocKdZM3Wldqnrq/oKWspt1nn36SbH/88IPDwQ8AEInHNzFf7wI8De2IAJ+Mtg
C90IDy4YmSjO0YOKgPiOKyh7vP30PfAOOKmg/8DZ2WjKPcufe11kzJAUCSdaBoG5NTx09hp4jTFa
tZVWHdmr1TQ3ULSOkNqayZ1hzUA9hGPZwGjW1rzsYHh1/kZs4AgrmAyu4d9K80Ikp43Bm1ZENwXj
s7FT5kAjdJIVlW98g3EbHjFmXvRujrKKvYCsqgJ4G0A5WQmaoa+P2nhOn+aiMl3ECUtkOQSsAKdc
9ozuqIjNVZGLH2bZH5NZ4/ple99K1CVWgbddJEW8DK6RRqY1PHXslAxQ4VANHkU0QV4sV3hjVVr8
oG9QvtLC+pYkgj0phHkRERxcRJl2Wth4Jlt9406ERQ8kri92sPzHfOCTySbJwArNcgCl8HlMZEzi
eVkGzqSWKeqGqSAzWIDNjb11vULuHeKhs/SjftGoF6oiRrTS8ClA3RkZBYYDds4rwneicgj1pnwv
x7bpG+Nqxxi0w+Pe2uhy5jrutE0hEDAs5ymEARLLB6Kb6yJLS6z2kOxtF9Lw9OsQCTtDjyVjCDqJ
vliHXX2Kt7HCABdAwBIcjcgRoWA1c7/LIyNNdCT3JQSYSIWMYC8n0GMDHZqXGT2SYYOEUCurPElb
ZmnRVZlB9rbl5rJB1mqs70jYpbzS07rvALfnyEpvlOmgU+2uLZmdJEkZzd1it5vuAjKQQa5Pk6pG
RiUKaFSlCxy6G4e1iwMuYu1+KeeoLkKm6ehX6nTXi12C1rdxV8QYksSmE42LxliGJDjbOH201sgo
i3Mzb+61LQzLEtrZwi4C5Aqkgxml44yDtMpmNn7n461b/aCNAUGsSxeuWXNa+2QXdrQZR0ZD5DXo
tzM38f7MCFFJxaSL2pJoj3tOLteZGyp0mDVWhiBIrcRBVkpT5PAjVTcYFttP6w67aDjwIQikZEkK
JVASDj6xg8rJMBsOgipEEQq0lRE46QatE75s2d4o6sX+qAqS/0YpJR8OH/Z5MbsvThWfqWCCo8RX
BpspV2wvDCXMcthjOPawuL8IoQRehpUvij4sD3P788Ex0pXLE021EpIZDmwV1tVXp28HxZnh1IaS
oUl6Hcsv37zRexEeoaOGyZNfrwmKdccAqjZHReZmxym961keOWunQ3aiuQ0LbOEwmkABIsjOAYWf
wK++j/q2ewhimulAyjPX3NrHmtkTsVKjEjSb6Q29nU2LpDqB8mnO6u32YaWGKvSfnn8iF2axclZn
hCFI9MOmYzYwvYI0j5qtdBmdJDbx3sZaZMnp2+1DeTIlYr0vJVZnG3Yafhwz+ruk/UoLMm7gZPSc
+QYf9jtc1r6sw/J7+7y3ztJqdyGro0LZtdhVh181oUYwmp2YDouBek6rf7YOc8O6YeuwOPwMBRwW
3zv2vaJALrb02/gvSpUcIdFGXIm8gc/dEgNUy++uFHnJmOOwPVMHhYeDhuVhs1Mw+sEaB/Bne1Ju
eaTJVzOLhGf3PDtsGn7scEqITFscDn9zimERhrLYwxf/b1BozzcyRUNzNkho/rF9KrvLJxTS6uq3
f693//KfMrV1cJa4zv67nT4u6Fmjc49rW6MdXKsr8MMsfYlQMy3MFl6h2oZLGq73oxLiR5RBt9/R
BRXeyNaF7ZCk8oYJDc84S8HSDJs1zxvpYCwBm6HlqSbwa5zwRRX9qhI+vr99bX68z6s7ePyehFg+
8BUM1/WrOjB+lj79RS28KeNFLZgjCYJVunDZ9tPrWnA9sH8YG1jAfofpy9XCewjH/7gW7BEwRQ8E
hbuvBACEL58F1xkJwC7k7719LYB7/VrPAjBk/ZNvxEfPgoMpjOuC8R2mN2+EK0aWZQlpIcAzTOLL
1QKivJ9rFj6qBAyMEIP6+6+mwDePgmvpQpg0DPvpy1WCoYv98/mmvf65cfxlLZjuCJlP2zAFUNtX
t2+OLJK7lknL+DWfASxYFHPhM9+GX96+ECNPR20ZJtQ/d/mqFvSRC9oYyNGX/TZA0ACL/b/Vgj2y
hSdQ4QdTraY37YH0RoZrA9h7bg50tn+2VfzEZ5QOh9prHT89lr/9BQAA//8=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EE32A70-5810-416A-A946-A6D947D5F01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cx:spPr>
        </cx:plotSurface>
        <cx:series layoutId="waterfall" uniqueId="{DEE32A70-5810-416A-A946-A6D947D5F01A}">
          <cx:spPr>
            <a:gradFill>
              <a:gsLst>
                <a:gs pos="0">
                  <a:schemeClr val="bg1">
                    <a:alpha val="50000"/>
                  </a:schemeClr>
                </a:gs>
                <a:gs pos="100000">
                  <a:srgbClr val="C00000">
                    <a:alpha val="50000"/>
                  </a:srgbClr>
                </a:gs>
              </a:gsLst>
              <a:lin ang="7200000" scaled="0"/>
            </a:gradFill>
            <a:ln w="12700">
              <a:solidFill>
                <a:schemeClr val="bg1"/>
              </a:solidFill>
            </a:ln>
          </cx:spPr>
          <cx:dataPt idx="3">
            <cx:spPr>
              <a:gradFill>
                <a:gsLst>
                  <a:gs pos="0">
                    <a:srgbClr val="ED7D31">
                      <a:lumMod val="60000"/>
                      <a:lumOff val="40000"/>
                    </a:srgbClr>
                  </a:gs>
                  <a:gs pos="100000">
                    <a:srgbClr val="C0000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sz="110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100" b="0" i="0" u="none" strike="noStrike" baseline="0">
                  <a:solidFill>
                    <a:schemeClr val="bg1"/>
                  </a:solidFill>
                  <a:latin typeface="Helvetica Inserat LT Std" panose="020B0806030702050204" pitchFamily="34" charset="0"/>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400" b="0" i="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400">
              <a:solidFill>
                <a:schemeClr val="bg1"/>
              </a:solidFill>
              <a:latin typeface="Helvetica Inserat LT Std" panose="020B0806030702050204" pitchFamily="34" charset="0"/>
            </a:endParaRPr>
          </a:p>
        </cx:txPr>
      </cx:axis>
      <cx:axis id="1" hidden="1">
        <cx:valScaling/>
        <cx:tickLabels/>
        <cx:txPr>
          <a:bodyPr vertOverflow="overflow" horzOverflow="overflow" wrap="square" lIns="0" tIns="0" rIns="0" bIns="0"/>
          <a:lstStyle/>
          <a:p>
            <a:pPr algn="ctr" rtl="0">
              <a:defRPr sz="11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14/relationships/chartEx" Target="../charts/chartEx3.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00000000-0008-0000-0000-000002000000}"/>
            </a:ext>
          </a:extLst>
        </xdr:cNvPr>
        <xdr:cNvGrpSpPr>
          <a:grpSpLocks noChangeAspect="1"/>
        </xdr:cNvGrpSpPr>
      </xdr:nvGrpSpPr>
      <xdr:grpSpPr>
        <a:xfrm>
          <a:off x="13159501" y="358913"/>
          <a:ext cx="2750630" cy="697540"/>
          <a:chOff x="254000" y="655052"/>
          <a:chExt cx="3449051" cy="895685"/>
        </a:xfrm>
      </xdr:grpSpPr>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00000000-0008-0000-0000-000004000000}"/>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0000000-0008-0000-0000-000005000000}"/>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3170483" y="1164720"/>
          <a:ext cx="2728666" cy="2075574"/>
          <a:chOff x="272716" y="1636294"/>
          <a:chExt cx="3449051" cy="2106864"/>
        </a:xfrm>
      </xdr:grpSpPr>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468311</xdr:colOff>
      <xdr:row>6</xdr:row>
      <xdr:rowOff>127000</xdr:rowOff>
    </xdr:from>
    <xdr:to>
      <xdr:col>17</xdr:col>
      <xdr:colOff>531813</xdr:colOff>
      <xdr:row>33</xdr:row>
      <xdr:rowOff>7937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500061</xdr:colOff>
      <xdr:row>11</xdr:row>
      <xdr:rowOff>100805</xdr:rowOff>
    </xdr:from>
    <xdr:to>
      <xdr:col>16</xdr:col>
      <xdr:colOff>619124</xdr:colOff>
      <xdr:row>29</xdr:row>
      <xdr:rowOff>31750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769FBC-7B6D-4280-82D4-3591E5276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86661" y="2301080"/>
              <a:ext cx="5719763" cy="35313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507999</xdr:colOff>
      <xdr:row>7</xdr:row>
      <xdr:rowOff>87312</xdr:rowOff>
    </xdr:from>
    <xdr:to>
      <xdr:col>13</xdr:col>
      <xdr:colOff>500062</xdr:colOff>
      <xdr:row>25</xdr:row>
      <xdr:rowOff>65880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27</xdr:row>
      <xdr:rowOff>87312</xdr:rowOff>
    </xdr:from>
    <xdr:to>
      <xdr:col>13</xdr:col>
      <xdr:colOff>39688</xdr:colOff>
      <xdr:row>32</xdr:row>
      <xdr:rowOff>174625</xdr:rowOff>
    </xdr:to>
    <xdr:sp macro="" textlink="$C$3">
      <xdr:nvSpPr>
        <xdr:cNvPr id="3" name="TextBox 2">
          <a:extLst>
            <a:ext uri="{FF2B5EF4-FFF2-40B4-BE49-F238E27FC236}">
              <a16:creationId xmlns:a16="http://schemas.microsoft.com/office/drawing/2014/main" id="{00000000-0008-0000-0300-000003000000}"/>
            </a:ext>
          </a:extLst>
        </xdr:cNvPr>
        <xdr:cNvSpPr txBox="1"/>
      </xdr:nvSpPr>
      <xdr:spPr>
        <a:xfrm>
          <a:off x="5222875" y="5445125"/>
          <a:ext cx="4564063"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135B6-4A5B-4F9C-8D23-9DF80F124428}" type="TxLink">
            <a:rPr lang="en-US" sz="3600" b="1" i="0" u="none" strike="noStrike">
              <a:solidFill>
                <a:srgbClr val="000000"/>
              </a:solidFill>
              <a:latin typeface="Calibri"/>
              <a:cs typeface="Calibri"/>
            </a:rPr>
            <a:pPr algn="ctr"/>
            <a:t>71%</a:t>
          </a:fld>
          <a:endParaRPr lang="en-US"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380999</xdr:colOff>
      <xdr:row>6</xdr:row>
      <xdr:rowOff>7938</xdr:rowOff>
    </xdr:from>
    <xdr:to>
      <xdr:col>13</xdr:col>
      <xdr:colOff>119062</xdr:colOff>
      <xdr:row>21</xdr:row>
      <xdr:rowOff>161130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309563</xdr:colOff>
      <xdr:row>23</xdr:row>
      <xdr:rowOff>182562</xdr:rowOff>
    </xdr:from>
    <xdr:to>
      <xdr:col>12</xdr:col>
      <xdr:colOff>341313</xdr:colOff>
      <xdr:row>29</xdr:row>
      <xdr:rowOff>166687</xdr:rowOff>
    </xdr:to>
    <xdr:sp macro="" textlink="$C$3">
      <xdr:nvSpPr>
        <xdr:cNvPr id="3" name="TextBox 2">
          <a:extLst>
            <a:ext uri="{FF2B5EF4-FFF2-40B4-BE49-F238E27FC236}">
              <a16:creationId xmlns:a16="http://schemas.microsoft.com/office/drawing/2014/main" id="{00000000-0008-0000-0400-000003000000}"/>
            </a:ext>
          </a:extLst>
        </xdr:cNvPr>
        <xdr:cNvSpPr txBox="1"/>
      </xdr:nvSpPr>
      <xdr:spPr>
        <a:xfrm>
          <a:off x="5278438" y="4746625"/>
          <a:ext cx="41275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24512-B994-4FD6-8C26-E19E41862F23}" type="TxLink">
            <a:rPr lang="en-US" sz="3600" b="1" i="0" u="none" strike="noStrike">
              <a:solidFill>
                <a:srgbClr val="000000"/>
              </a:solidFill>
              <a:latin typeface="Calibri"/>
              <a:cs typeface="Calibri"/>
            </a:rPr>
            <a:pPr algn="ctr"/>
            <a:t>7%</a:t>
          </a:fld>
          <a:endParaRPr lang="en-US" sz="36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666750</xdr:colOff>
      <xdr:row>3</xdr:row>
      <xdr:rowOff>79374</xdr:rowOff>
    </xdr:from>
    <xdr:to>
      <xdr:col>16</xdr:col>
      <xdr:colOff>7938</xdr:colOff>
      <xdr:row>20</xdr:row>
      <xdr:rowOff>129380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48325" y="679449"/>
              <a:ext cx="6199188" cy="34504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357187</xdr:colOff>
      <xdr:row>9</xdr:row>
      <xdr:rowOff>29366</xdr:rowOff>
    </xdr:from>
    <xdr:to>
      <xdr:col>16</xdr:col>
      <xdr:colOff>198437</xdr:colOff>
      <xdr:row>32</xdr:row>
      <xdr:rowOff>87311</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373515</xdr:colOff>
      <xdr:row>1</xdr:row>
      <xdr:rowOff>71438</xdr:rowOff>
    </xdr:from>
    <xdr:to>
      <xdr:col>24</xdr:col>
      <xdr:colOff>434975</xdr:colOff>
      <xdr:row>5</xdr:row>
      <xdr:rowOff>111126</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231515" y="271464"/>
          <a:ext cx="9662660" cy="839788"/>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u="none">
              <a:solidFill>
                <a:schemeClr val="bg1"/>
              </a:solidFill>
              <a:latin typeface="Helvetica LT Std Cond Blk" panose="020B0806030502050204" pitchFamily="34" charset="0"/>
            </a:rPr>
            <a:t>CUSTOMER SUCCESS DASHBOARD</a:t>
          </a:r>
        </a:p>
      </xdr:txBody>
    </xdr:sp>
    <xdr:clientData/>
  </xdr:twoCellAnchor>
  <xdr:twoCellAnchor>
    <xdr:from>
      <xdr:col>10</xdr:col>
      <xdr:colOff>352425</xdr:colOff>
      <xdr:row>5</xdr:row>
      <xdr:rowOff>114299</xdr:rowOff>
    </xdr:from>
    <xdr:to>
      <xdr:col>24</xdr:col>
      <xdr:colOff>438150</xdr:colOff>
      <xdr:row>5</xdr:row>
      <xdr:rowOff>133349</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flipV="1">
          <a:off x="7210425" y="1114425"/>
          <a:ext cx="9686925" cy="1905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352425</xdr:colOff>
      <xdr:row>1</xdr:row>
      <xdr:rowOff>47624</xdr:rowOff>
    </xdr:from>
    <xdr:to>
      <xdr:col>24</xdr:col>
      <xdr:colOff>447675</xdr:colOff>
      <xdr:row>1</xdr:row>
      <xdr:rowOff>47624</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7210425" y="247650"/>
          <a:ext cx="9696450" cy="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76200</xdr:colOff>
      <xdr:row>8</xdr:row>
      <xdr:rowOff>124279</xdr:rowOff>
    </xdr:from>
    <xdr:to>
      <xdr:col>7</xdr:col>
      <xdr:colOff>352425</xdr:colOff>
      <xdr:row>10</xdr:row>
      <xdr:rowOff>132216</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06700" y="1711779"/>
          <a:ext cx="2324100"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4</xdr:col>
      <xdr:colOff>152400</xdr:colOff>
      <xdr:row>22</xdr:row>
      <xdr:rowOff>160791</xdr:rowOff>
    </xdr:from>
    <xdr:to>
      <xdr:col>7</xdr:col>
      <xdr:colOff>425450</xdr:colOff>
      <xdr:row>24</xdr:row>
      <xdr:rowOff>170316</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2882900" y="4526416"/>
          <a:ext cx="232092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9</xdr:col>
      <xdr:colOff>663575</xdr:colOff>
      <xdr:row>22</xdr:row>
      <xdr:rowOff>170316</xdr:rowOff>
    </xdr:from>
    <xdr:to>
      <xdr:col>13</xdr:col>
      <xdr:colOff>396875</xdr:colOff>
      <xdr:row>24</xdr:row>
      <xdr:rowOff>189366</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6807200" y="4535941"/>
          <a:ext cx="2463800"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FFC000"/>
            </a:solidFill>
            <a:latin typeface="Helvetica LT Std Cond Blk" panose="020B0806030502050204" pitchFamily="34" charset="0"/>
          </a:endParaRPr>
        </a:p>
      </xdr:txBody>
    </xdr:sp>
    <xdr:clientData/>
  </xdr:twoCellAnchor>
  <xdr:twoCellAnchor>
    <xdr:from>
      <xdr:col>15</xdr:col>
      <xdr:colOff>444500</xdr:colOff>
      <xdr:row>22</xdr:row>
      <xdr:rowOff>170316</xdr:rowOff>
    </xdr:from>
    <xdr:to>
      <xdr:col>19</xdr:col>
      <xdr:colOff>38100</xdr:colOff>
      <xdr:row>24</xdr:row>
      <xdr:rowOff>179841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0683875" y="4535941"/>
          <a:ext cx="23241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000">
            <a:solidFill>
              <a:srgbClr val="FFC000"/>
            </a:solidFill>
            <a:latin typeface="Helvetica LT Std Cond Blk" panose="020B0806030502050204" pitchFamily="34" charset="0"/>
          </a:endParaRPr>
        </a:p>
      </xdr:txBody>
    </xdr:sp>
    <xdr:clientData/>
  </xdr:twoCellAnchor>
  <xdr:twoCellAnchor>
    <xdr:from>
      <xdr:col>22</xdr:col>
      <xdr:colOff>219075</xdr:colOff>
      <xdr:row>8</xdr:row>
      <xdr:rowOff>132216</xdr:rowOff>
    </xdr:from>
    <xdr:to>
      <xdr:col>26</xdr:col>
      <xdr:colOff>19050</xdr:colOff>
      <xdr:row>10</xdr:row>
      <xdr:rowOff>141741</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5236825" y="1719716"/>
          <a:ext cx="253047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6</xdr:col>
      <xdr:colOff>190499</xdr:colOff>
      <xdr:row>13</xdr:row>
      <xdr:rowOff>136182</xdr:rowOff>
    </xdr:from>
    <xdr:to>
      <xdr:col>16</xdr:col>
      <xdr:colOff>423731</xdr:colOff>
      <xdr:row>29</xdr:row>
      <xdr:rowOff>160457</xdr:rowOff>
    </xdr:to>
    <xdr:graphicFrame macro="">
      <xdr:nvGraphicFramePr>
        <xdr:cNvPr id="22" name="Chart 21">
          <a:extLst>
            <a:ext uri="{FF2B5EF4-FFF2-40B4-BE49-F238E27FC236}">
              <a16:creationId xmlns:a16="http://schemas.microsoft.com/office/drawing/2014/main"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8</xdr:row>
      <xdr:rowOff>147638</xdr:rowOff>
    </xdr:from>
    <xdr:to>
      <xdr:col>18</xdr:col>
      <xdr:colOff>557213</xdr:colOff>
      <xdr:row>20</xdr:row>
      <xdr:rowOff>155575</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4505325" y="1747838"/>
          <a:ext cx="8396288" cy="240823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369888</xdr:colOff>
      <xdr:row>21</xdr:row>
      <xdr:rowOff>114299</xdr:rowOff>
    </xdr:from>
    <xdr:to>
      <xdr:col>12</xdr:col>
      <xdr:colOff>481013</xdr:colOff>
      <xdr:row>39</xdr:row>
      <xdr:rowOff>34924</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4484688" y="4314825"/>
          <a:ext cx="4225925" cy="3521075"/>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9524</xdr:colOff>
      <xdr:row>21</xdr:row>
      <xdr:rowOff>109537</xdr:rowOff>
    </xdr:from>
    <xdr:to>
      <xdr:col>18</xdr:col>
      <xdr:colOff>585787</xdr:colOff>
      <xdr:row>39</xdr:row>
      <xdr:rowOff>47624</xdr:rowOff>
    </xdr:to>
    <xdr:sp macro="" textlink="">
      <xdr:nvSpPr>
        <xdr:cNvPr id="27" name="Rectangle 26">
          <a:extLst>
            <a:ext uri="{FF2B5EF4-FFF2-40B4-BE49-F238E27FC236}">
              <a16:creationId xmlns:a16="http://schemas.microsoft.com/office/drawing/2014/main" id="{00000000-0008-0000-0700-00001B000000}"/>
            </a:ext>
          </a:extLst>
        </xdr:cNvPr>
        <xdr:cNvSpPr/>
      </xdr:nvSpPr>
      <xdr:spPr>
        <a:xfrm>
          <a:off x="8924924" y="4310063"/>
          <a:ext cx="4005263" cy="353853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66674</xdr:colOff>
      <xdr:row>8</xdr:row>
      <xdr:rowOff>128588</xdr:rowOff>
    </xdr:from>
    <xdr:to>
      <xdr:col>26</xdr:col>
      <xdr:colOff>376237</xdr:colOff>
      <xdr:row>39</xdr:row>
      <xdr:rowOff>76199</xdr:rowOff>
    </xdr:to>
    <xdr:sp macro="" textlink="">
      <xdr:nvSpPr>
        <xdr:cNvPr id="30" name="Rectangle 29">
          <a:extLst>
            <a:ext uri="{FF2B5EF4-FFF2-40B4-BE49-F238E27FC236}">
              <a16:creationId xmlns:a16="http://schemas.microsoft.com/office/drawing/2014/main" id="{00000000-0008-0000-0700-00001E000000}"/>
            </a:ext>
          </a:extLst>
        </xdr:cNvPr>
        <xdr:cNvSpPr/>
      </xdr:nvSpPr>
      <xdr:spPr>
        <a:xfrm>
          <a:off x="13096874" y="1728788"/>
          <a:ext cx="5110163" cy="6148387"/>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384029</xdr:colOff>
      <xdr:row>8</xdr:row>
      <xdr:rowOff>152521</xdr:rowOff>
    </xdr:from>
    <xdr:to>
      <xdr:col>21</xdr:col>
      <xdr:colOff>46373</xdr:colOff>
      <xdr:row>10</xdr:row>
      <xdr:rowOff>102326</xdr:rowOff>
    </xdr:to>
    <xdr:pic>
      <xdr:nvPicPr>
        <xdr:cNvPr id="20" name="Graphic 19" descr="Target Audience with solid fill">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100029" y="1752721"/>
          <a:ext cx="348144" cy="349855"/>
        </a:xfrm>
        <a:prstGeom prst="rect">
          <a:avLst/>
        </a:prstGeom>
      </xdr:spPr>
    </xdr:pic>
    <xdr:clientData/>
  </xdr:twoCellAnchor>
  <xdr:twoCellAnchor editAs="oneCell">
    <xdr:from>
      <xdr:col>6</xdr:col>
      <xdr:colOff>421906</xdr:colOff>
      <xdr:row>8</xdr:row>
      <xdr:rowOff>149495</xdr:rowOff>
    </xdr:from>
    <xdr:to>
      <xdr:col>7</xdr:col>
      <xdr:colOff>87279</xdr:colOff>
      <xdr:row>10</xdr:row>
      <xdr:rowOff>99300</xdr:rowOff>
    </xdr:to>
    <xdr:pic>
      <xdr:nvPicPr>
        <xdr:cNvPr id="18" name="Graphic 17" descr="Upward trend with solid fill">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536706" y="1749695"/>
          <a:ext cx="351173" cy="349855"/>
        </a:xfrm>
        <a:prstGeom prst="rect">
          <a:avLst/>
        </a:prstGeom>
      </xdr:spPr>
    </xdr:pic>
    <xdr:clientData/>
  </xdr:twoCellAnchor>
  <xdr:twoCellAnchor editAs="oneCell">
    <xdr:from>
      <xdr:col>13</xdr:col>
      <xdr:colOff>42901</xdr:colOff>
      <xdr:row>21</xdr:row>
      <xdr:rowOff>122323</xdr:rowOff>
    </xdr:from>
    <xdr:to>
      <xdr:col>13</xdr:col>
      <xdr:colOff>388143</xdr:colOff>
      <xdr:row>23</xdr:row>
      <xdr:rowOff>71469</xdr:rowOff>
    </xdr:to>
    <xdr:pic>
      <xdr:nvPicPr>
        <xdr:cNvPr id="19" name="Graphic 18" descr="Users with solid fill">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58301" y="4322849"/>
          <a:ext cx="345242" cy="349196"/>
        </a:xfrm>
        <a:prstGeom prst="rect">
          <a:avLst/>
        </a:prstGeom>
      </xdr:spPr>
    </xdr:pic>
    <xdr:clientData/>
  </xdr:twoCellAnchor>
  <xdr:twoCellAnchor editAs="oneCell">
    <xdr:from>
      <xdr:col>6</xdr:col>
      <xdr:colOff>432907</xdr:colOff>
      <xdr:row>21</xdr:row>
      <xdr:rowOff>152300</xdr:rowOff>
    </xdr:from>
    <xdr:to>
      <xdr:col>7</xdr:col>
      <xdr:colOff>95250</xdr:colOff>
      <xdr:row>23</xdr:row>
      <xdr:rowOff>99930</xdr:rowOff>
    </xdr:to>
    <xdr:pic>
      <xdr:nvPicPr>
        <xdr:cNvPr id="21" name="Graphic 20" descr="Magnifying glass with solid fill">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547707" y="4352826"/>
          <a:ext cx="348143" cy="347680"/>
        </a:xfrm>
        <a:prstGeom prst="rect">
          <a:avLst/>
        </a:prstGeom>
      </xdr:spPr>
    </xdr:pic>
    <xdr:clientData/>
  </xdr:twoCellAnchor>
  <xdr:twoCellAnchor>
    <xdr:from>
      <xdr:col>7</xdr:col>
      <xdr:colOff>57150</xdr:colOff>
      <xdr:row>8</xdr:row>
      <xdr:rowOff>142876</xdr:rowOff>
    </xdr:from>
    <xdr:to>
      <xdr:col>8</xdr:col>
      <xdr:colOff>247650</xdr:colOff>
      <xdr:row>10</xdr:row>
      <xdr:rowOff>123826</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4857750" y="1743076"/>
          <a:ext cx="876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SALES</a:t>
          </a:r>
        </a:p>
      </xdr:txBody>
    </xdr:sp>
    <xdr:clientData/>
  </xdr:twoCellAnchor>
  <xdr:twoCellAnchor>
    <xdr:from>
      <xdr:col>7</xdr:col>
      <xdr:colOff>104774</xdr:colOff>
      <xdr:row>21</xdr:row>
      <xdr:rowOff>104775</xdr:rowOff>
    </xdr:from>
    <xdr:to>
      <xdr:col>9</xdr:col>
      <xdr:colOff>152399</xdr:colOff>
      <xdr:row>23</xdr:row>
      <xdr:rowOff>114299</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4905374" y="4305301"/>
          <a:ext cx="1419225"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DELIVERIES</a:t>
          </a:r>
        </a:p>
      </xdr:txBody>
    </xdr:sp>
    <xdr:clientData/>
  </xdr:twoCellAnchor>
  <xdr:twoCellAnchor>
    <xdr:from>
      <xdr:col>13</xdr:col>
      <xdr:colOff>352424</xdr:colOff>
      <xdr:row>21</xdr:row>
      <xdr:rowOff>123825</xdr:rowOff>
    </xdr:from>
    <xdr:to>
      <xdr:col>17</xdr:col>
      <xdr:colOff>285749</xdr:colOff>
      <xdr:row>23</xdr:row>
      <xdr:rowOff>95249</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9267824" y="4324351"/>
          <a:ext cx="2676525"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ACQUITION</a:t>
          </a:r>
        </a:p>
      </xdr:txBody>
    </xdr:sp>
    <xdr:clientData/>
  </xdr:twoCellAnchor>
  <xdr:twoCellAnchor>
    <xdr:from>
      <xdr:col>21</xdr:col>
      <xdr:colOff>28575</xdr:colOff>
      <xdr:row>8</xdr:row>
      <xdr:rowOff>133351</xdr:rowOff>
    </xdr:from>
    <xdr:to>
      <xdr:col>25</xdr:col>
      <xdr:colOff>276225</xdr:colOff>
      <xdr:row>10</xdr:row>
      <xdr:rowOff>114300</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4430375" y="1733551"/>
          <a:ext cx="29908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SATISFACTION</a:t>
          </a:r>
        </a:p>
      </xdr:txBody>
    </xdr:sp>
    <xdr:clientData/>
  </xdr:twoCellAnchor>
  <xdr:twoCellAnchor>
    <xdr:from>
      <xdr:col>6</xdr:col>
      <xdr:colOff>371475</xdr:colOff>
      <xdr:row>11</xdr:row>
      <xdr:rowOff>19049</xdr:rowOff>
    </xdr:from>
    <xdr:to>
      <xdr:col>18</xdr:col>
      <xdr:colOff>409575</xdr:colOff>
      <xdr:row>21</xdr:row>
      <xdr:rowOff>38098</xdr:rowOff>
    </xdr:to>
    <xdr:graphicFrame macro="">
      <xdr:nvGraphicFramePr>
        <xdr:cNvPr id="36" name="Chart 35">
          <a:extLst>
            <a:ext uri="{FF2B5EF4-FFF2-40B4-BE49-F238E27FC236}">
              <a16:creationId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428625</xdr:colOff>
      <xdr:row>25</xdr:row>
      <xdr:rowOff>171449</xdr:rowOff>
    </xdr:from>
    <xdr:to>
      <xdr:col>9</xdr:col>
      <xdr:colOff>200025</xdr:colOff>
      <xdr:row>35</xdr:row>
      <xdr:rowOff>-1</xdr:rowOff>
    </xdr:to>
    <xdr:graphicFrame macro="">
      <xdr:nvGraphicFramePr>
        <xdr:cNvPr id="42" name="Chart 41">
          <a:extLst>
            <a:ext uri="{FF2B5EF4-FFF2-40B4-BE49-F238E27FC236}">
              <a16:creationId xmlns:a16="http://schemas.microsoft.com/office/drawing/2014/main" id="{00000000-0008-0000-07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104776</xdr:colOff>
      <xdr:row>28</xdr:row>
      <xdr:rowOff>95250</xdr:rowOff>
    </xdr:from>
    <xdr:to>
      <xdr:col>8</xdr:col>
      <xdr:colOff>552450</xdr:colOff>
      <xdr:row>31</xdr:row>
      <xdr:rowOff>66673</xdr:rowOff>
    </xdr:to>
    <xdr:sp macro="" textlink="'Delivery performance doughnut'!$C$3">
      <xdr:nvSpPr>
        <xdr:cNvPr id="43" name="TextBox 42">
          <a:extLst>
            <a:ext uri="{FF2B5EF4-FFF2-40B4-BE49-F238E27FC236}">
              <a16:creationId xmlns:a16="http://schemas.microsoft.com/office/drawing/2014/main" id="{00000000-0008-0000-0700-00002B000000}"/>
            </a:ext>
          </a:extLst>
        </xdr:cNvPr>
        <xdr:cNvSpPr txBox="1"/>
      </xdr:nvSpPr>
      <xdr:spPr>
        <a:xfrm>
          <a:off x="4905376" y="5695950"/>
          <a:ext cx="1133474"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35934-B32E-4B29-BBE8-59DFB4FFEB98}" type="TxLink">
            <a:rPr lang="en-US" sz="2800" b="0" i="0" u="none" strike="noStrike">
              <a:solidFill>
                <a:schemeClr val="bg1"/>
              </a:solidFill>
              <a:latin typeface="Helvetica Inserat LT Std" panose="020B0806030702050204" pitchFamily="34" charset="0"/>
              <a:cs typeface="Calibri"/>
            </a:rPr>
            <a:pPr algn="ctr"/>
            <a:t>71%</a:t>
          </a:fld>
          <a:endParaRPr lang="en-US" sz="2800" b="0">
            <a:solidFill>
              <a:schemeClr val="bg1"/>
            </a:solidFill>
            <a:latin typeface="Helvetica Inserat LT Std" panose="020B0806030702050204" pitchFamily="34" charset="0"/>
          </a:endParaRPr>
        </a:p>
      </xdr:txBody>
    </xdr:sp>
    <xdr:clientData/>
  </xdr:twoCellAnchor>
  <xdr:twoCellAnchor>
    <xdr:from>
      <xdr:col>7</xdr:col>
      <xdr:colOff>190500</xdr:colOff>
      <xdr:row>30</xdr:row>
      <xdr:rowOff>114299</xdr:rowOff>
    </xdr:from>
    <xdr:to>
      <xdr:col>8</xdr:col>
      <xdr:colOff>514350</xdr:colOff>
      <xdr:row>32</xdr:row>
      <xdr:rowOff>9524</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4991100" y="6115049"/>
          <a:ext cx="1009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ON TIME</a:t>
          </a:r>
        </a:p>
      </xdr:txBody>
    </xdr:sp>
    <xdr:clientData/>
  </xdr:twoCellAnchor>
  <xdr:twoCellAnchor>
    <xdr:from>
      <xdr:col>6</xdr:col>
      <xdr:colOff>504825</xdr:colOff>
      <xdr:row>35</xdr:row>
      <xdr:rowOff>9524</xdr:rowOff>
    </xdr:from>
    <xdr:to>
      <xdr:col>9</xdr:col>
      <xdr:colOff>323850</xdr:colOff>
      <xdr:row>35</xdr:row>
      <xdr:rowOff>19048</xdr:rowOff>
    </xdr:to>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flipV="1">
          <a:off x="4619625" y="7010400"/>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35</xdr:row>
      <xdr:rowOff>76198</xdr:rowOff>
    </xdr:from>
    <xdr:to>
      <xdr:col>9</xdr:col>
      <xdr:colOff>428625</xdr:colOff>
      <xdr:row>37</xdr:row>
      <xdr:rowOff>104774</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4619625" y="7077074"/>
          <a:ext cx="19812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Helvetica Inserat LT Std" panose="020B0806030702050204" pitchFamily="34" charset="0"/>
            </a:rPr>
            <a:t>TARGET: 70%</a:t>
          </a:r>
        </a:p>
      </xdr:txBody>
    </xdr:sp>
    <xdr:clientData/>
  </xdr:twoCellAnchor>
  <xdr:twoCellAnchor>
    <xdr:from>
      <xdr:col>9</xdr:col>
      <xdr:colOff>485774</xdr:colOff>
      <xdr:row>25</xdr:row>
      <xdr:rowOff>190498</xdr:rowOff>
    </xdr:from>
    <xdr:to>
      <xdr:col>12</xdr:col>
      <xdr:colOff>257174</xdr:colOff>
      <xdr:row>35</xdr:row>
      <xdr:rowOff>19048</xdr:rowOff>
    </xdr:to>
    <xdr:graphicFrame macro="">
      <xdr:nvGraphicFramePr>
        <xdr:cNvPr id="48" name="Chart 47">
          <a:extLst>
            <a:ext uri="{FF2B5EF4-FFF2-40B4-BE49-F238E27FC236}">
              <a16:creationId xmlns:a16="http://schemas.microsoft.com/office/drawing/2014/main" id="{00000000-0008-0000-07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238124</xdr:colOff>
      <xdr:row>28</xdr:row>
      <xdr:rowOff>104774</xdr:rowOff>
    </xdr:from>
    <xdr:to>
      <xdr:col>11</xdr:col>
      <xdr:colOff>519113</xdr:colOff>
      <xdr:row>31</xdr:row>
      <xdr:rowOff>26985</xdr:rowOff>
    </xdr:to>
    <xdr:sp macro="" textlink="'Return rate doughnut'!$C$3">
      <xdr:nvSpPr>
        <xdr:cNvPr id="49" name="TextBox 48">
          <a:extLst>
            <a:ext uri="{FF2B5EF4-FFF2-40B4-BE49-F238E27FC236}">
              <a16:creationId xmlns:a16="http://schemas.microsoft.com/office/drawing/2014/main" id="{00000000-0008-0000-0700-000031000000}"/>
            </a:ext>
          </a:extLst>
        </xdr:cNvPr>
        <xdr:cNvSpPr txBox="1"/>
      </xdr:nvSpPr>
      <xdr:spPr>
        <a:xfrm>
          <a:off x="7096124" y="5705474"/>
          <a:ext cx="966789" cy="52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A09AB2-3097-415E-B5E6-5483E51D2E3B}" type="TxLink">
            <a:rPr lang="en-US" sz="2800" b="0" i="0" u="none" strike="noStrike">
              <a:solidFill>
                <a:schemeClr val="bg1"/>
              </a:solidFill>
              <a:latin typeface="Helvetica Inserat LT Std" panose="020B0806030702050204" pitchFamily="34" charset="0"/>
              <a:cs typeface="Calibri"/>
            </a:rPr>
            <a:pPr algn="ctr"/>
            <a:t>7%</a:t>
          </a:fld>
          <a:endParaRPr lang="en-US" sz="2800" b="1">
            <a:solidFill>
              <a:schemeClr val="bg1"/>
            </a:solidFill>
            <a:latin typeface="Helvetica Inserat LT Std" panose="020B0806030702050204" pitchFamily="34" charset="0"/>
          </a:endParaRPr>
        </a:p>
      </xdr:txBody>
    </xdr:sp>
    <xdr:clientData/>
  </xdr:twoCellAnchor>
  <xdr:twoCellAnchor>
    <xdr:from>
      <xdr:col>10</xdr:col>
      <xdr:colOff>276225</xdr:colOff>
      <xdr:row>30</xdr:row>
      <xdr:rowOff>114299</xdr:rowOff>
    </xdr:from>
    <xdr:to>
      <xdr:col>11</xdr:col>
      <xdr:colOff>600075</xdr:colOff>
      <xdr:row>32</xdr:row>
      <xdr:rowOff>9524</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7134225" y="6115049"/>
          <a:ext cx="1009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RETURNS</a:t>
          </a:r>
        </a:p>
      </xdr:txBody>
    </xdr:sp>
    <xdr:clientData/>
  </xdr:twoCellAnchor>
  <xdr:twoCellAnchor>
    <xdr:from>
      <xdr:col>9</xdr:col>
      <xdr:colOff>495300</xdr:colOff>
      <xdr:row>34</xdr:row>
      <xdr:rowOff>180975</xdr:rowOff>
    </xdr:from>
    <xdr:to>
      <xdr:col>12</xdr:col>
      <xdr:colOff>314325</xdr:colOff>
      <xdr:row>34</xdr:row>
      <xdr:rowOff>190499</xdr:rowOff>
    </xdr:to>
    <xdr:cxnSp macro="">
      <xdr:nvCxnSpPr>
        <xdr:cNvPr id="52" name="Straight Connector 51">
          <a:extLst>
            <a:ext uri="{FF2B5EF4-FFF2-40B4-BE49-F238E27FC236}">
              <a16:creationId xmlns:a16="http://schemas.microsoft.com/office/drawing/2014/main" id="{00000000-0008-0000-0700-000034000000}"/>
            </a:ext>
          </a:extLst>
        </xdr:cNvPr>
        <xdr:cNvCxnSpPr/>
      </xdr:nvCxnSpPr>
      <xdr:spPr>
        <a:xfrm flipV="1">
          <a:off x="6667500" y="6981825"/>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35</xdr:row>
      <xdr:rowOff>66673</xdr:rowOff>
    </xdr:from>
    <xdr:to>
      <xdr:col>12</xdr:col>
      <xdr:colOff>361950</xdr:colOff>
      <xdr:row>37</xdr:row>
      <xdr:rowOff>95249</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6610350" y="7067549"/>
          <a:ext cx="198120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Helvetica Inserat LT Std" panose="020B0806030702050204" pitchFamily="34" charset="0"/>
            </a:rPr>
            <a:t>TARGET: 8%</a:t>
          </a:r>
        </a:p>
      </xdr:txBody>
    </xdr:sp>
    <xdr:clientData/>
  </xdr:twoCellAnchor>
  <xdr:twoCellAnchor>
    <xdr:from>
      <xdr:col>13</xdr:col>
      <xdr:colOff>123824</xdr:colOff>
      <xdr:row>22</xdr:row>
      <xdr:rowOff>180974</xdr:rowOff>
    </xdr:from>
    <xdr:to>
      <xdr:col>18</xdr:col>
      <xdr:colOff>380999</xdr:colOff>
      <xdr:row>36</xdr:row>
      <xdr:rowOff>142875</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00000000-0008-0000-0700-00003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039224" y="4581524"/>
              <a:ext cx="3686175" cy="276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590549</xdr:colOff>
      <xdr:row>11</xdr:row>
      <xdr:rowOff>66674</xdr:rowOff>
    </xdr:from>
    <xdr:to>
      <xdr:col>25</xdr:col>
      <xdr:colOff>657224</xdr:colOff>
      <xdr:row>38</xdr:row>
      <xdr:rowOff>9525</xdr:rowOff>
    </xdr:to>
    <xdr:graphicFrame macro="">
      <xdr:nvGraphicFramePr>
        <xdr:cNvPr id="55" name="Chart 54">
          <a:extLst>
            <a:ext uri="{FF2B5EF4-FFF2-40B4-BE49-F238E27FC236}">
              <a16:creationId xmlns:a16="http://schemas.microsoft.com/office/drawing/2014/main" id="{00000000-0008-0000-07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12700</xdr:colOff>
      <xdr:row>9</xdr:row>
      <xdr:rowOff>159807</xdr:rowOff>
    </xdr:from>
    <xdr:to>
      <xdr:col>31</xdr:col>
      <xdr:colOff>663574</xdr:colOff>
      <xdr:row>38</xdr:row>
      <xdr:rowOff>53975</xdr:rowOff>
    </xdr:to>
    <xdr:sp macro="" textlink="">
      <xdr:nvSpPr>
        <xdr:cNvPr id="56" name="Rectangle 55">
          <a:extLst>
            <a:ext uri="{FF2B5EF4-FFF2-40B4-BE49-F238E27FC236}">
              <a16:creationId xmlns:a16="http://schemas.microsoft.com/office/drawing/2014/main" id="{00000000-0008-0000-0700-000038000000}"/>
            </a:ext>
          </a:extLst>
        </xdr:cNvPr>
        <xdr:cNvSpPr/>
      </xdr:nvSpPr>
      <xdr:spPr>
        <a:xfrm>
          <a:off x="18529300" y="1960033"/>
          <a:ext cx="3394074" cy="5694892"/>
        </a:xfrm>
        <a:prstGeom prst="rect">
          <a:avLst/>
        </a:prstGeom>
        <a:solidFill>
          <a:srgbClr val="C00000"/>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27</xdr:col>
      <xdr:colOff>222250</xdr:colOff>
      <xdr:row>30</xdr:row>
      <xdr:rowOff>52918</xdr:rowOff>
    </xdr:from>
    <xdr:to>
      <xdr:col>31</xdr:col>
      <xdr:colOff>349249</xdr:colOff>
      <xdr:row>36</xdr:row>
      <xdr:rowOff>31750</xdr:rowOff>
    </xdr:to>
    <mc:AlternateContent xmlns:mc="http://schemas.openxmlformats.org/markup-compatibility/2006" xmlns:a14="http://schemas.microsoft.com/office/drawing/2010/main">
      <mc:Choice Requires="a14">
        <xdr:graphicFrame macro="">
          <xdr:nvGraphicFramePr>
            <xdr:cNvPr id="57" name="Customer Acquisition Type">
              <a:extLst>
                <a:ext uri="{FF2B5EF4-FFF2-40B4-BE49-F238E27FC236}">
                  <a16:creationId xmlns:a16="http://schemas.microsoft.com/office/drawing/2014/main" id="{00000000-0008-0000-0700-00003900000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8738850" y="6053668"/>
              <a:ext cx="2870199" cy="1178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312737</xdr:colOff>
      <xdr:row>16</xdr:row>
      <xdr:rowOff>61383</xdr:rowOff>
    </xdr:from>
    <xdr:to>
      <xdr:col>31</xdr:col>
      <xdr:colOff>465666</xdr:colOff>
      <xdr:row>29</xdr:row>
      <xdr:rowOff>116416</xdr:rowOff>
    </xdr:to>
    <mc:AlternateContent xmlns:mc="http://schemas.openxmlformats.org/markup-compatibility/2006" xmlns:a14="http://schemas.microsoft.com/office/drawing/2010/main">
      <mc:Choice Requires="a14">
        <xdr:graphicFrame macro="">
          <xdr:nvGraphicFramePr>
            <xdr:cNvPr id="58" name="State">
              <a:extLst>
                <a:ext uri="{FF2B5EF4-FFF2-40B4-BE49-F238E27FC236}">
                  <a16:creationId xmlns:a16="http://schemas.microsoft.com/office/drawing/2014/main" id="{00000000-0008-0000-0700-00003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200937" y="3261783"/>
              <a:ext cx="1524529" cy="265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111654</xdr:colOff>
      <xdr:row>16</xdr:row>
      <xdr:rowOff>63499</xdr:rowOff>
    </xdr:from>
    <xdr:to>
      <xdr:col>29</xdr:col>
      <xdr:colOff>232834</xdr:colOff>
      <xdr:row>29</xdr:row>
      <xdr:rowOff>116416</xdr:rowOff>
    </xdr:to>
    <mc:AlternateContent xmlns:mc="http://schemas.openxmlformats.org/markup-compatibility/2006" xmlns:a14="http://schemas.microsoft.com/office/drawing/2010/main">
      <mc:Choice Requires="a14">
        <xdr:graphicFrame macro="">
          <xdr:nvGraphicFramePr>
            <xdr:cNvPr id="59" name="Product">
              <a:extLst>
                <a:ext uri="{FF2B5EF4-FFF2-40B4-BE49-F238E27FC236}">
                  <a16:creationId xmlns:a16="http://schemas.microsoft.com/office/drawing/2014/main" id="{00000000-0008-0000-0700-00003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628254" y="3263899"/>
              <a:ext cx="1492780" cy="2653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243415</xdr:colOff>
      <xdr:row>10</xdr:row>
      <xdr:rowOff>167219</xdr:rowOff>
    </xdr:from>
    <xdr:to>
      <xdr:col>31</xdr:col>
      <xdr:colOff>306915</xdr:colOff>
      <xdr:row>15</xdr:row>
      <xdr:rowOff>95251</xdr:rowOff>
    </xdr:to>
    <mc:AlternateContent xmlns:mc="http://schemas.openxmlformats.org/markup-compatibility/2006" xmlns:a14="http://schemas.microsoft.com/office/drawing/2010/main">
      <mc:Choice Requires="a14">
        <xdr:graphicFrame macro="">
          <xdr:nvGraphicFramePr>
            <xdr:cNvPr id="60" name="Years">
              <a:extLst>
                <a:ext uri="{FF2B5EF4-FFF2-40B4-BE49-F238E27FC236}">
                  <a16:creationId xmlns:a16="http://schemas.microsoft.com/office/drawing/2014/main" id="{00000000-0008-0000-0700-00003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760015" y="2167469"/>
              <a:ext cx="2806700" cy="928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6.491482986108" createdVersion="7" refreshedVersion="7" minRefreshableVersion="3" recordCount="5780" xr:uid="{1313C64E-A709-4196-89EF-F7F4D243255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75788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B57D7-FE21-4757-8BCF-EDBB851BE253}"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B14"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h="1" x="0"/>
        <item h="1" x="2"/>
        <item x="1"/>
        <item t="default"/>
      </items>
    </pivotField>
    <pivotField showAll="0">
      <items count="8">
        <item h="1" x="5"/>
        <item h="1" x="0"/>
        <item h="1" x="3"/>
        <item h="1" x="2"/>
        <item h="1" x="1"/>
        <item h="1" x="4"/>
        <item x="6"/>
        <item t="default"/>
      </items>
    </pivotField>
    <pivotField showAll="0">
      <items count="6">
        <item h="1" x="3"/>
        <item x="0"/>
        <item h="1" x="1"/>
        <item h="1" x="2"/>
        <item h="1"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x="0"/>
        <item h="1" x="1"/>
        <item h="1" x="2"/>
        <item x="3"/>
        <item h="1" x="4"/>
        <item h="1" x="5"/>
        <item t="default"/>
      </items>
    </pivotField>
  </pivotFields>
  <rowFields count="2">
    <field x="11"/>
    <field x="0"/>
  </rowFields>
  <rowItems count="13">
    <i>
      <x v="3"/>
    </i>
    <i r="1">
      <x v="1"/>
    </i>
    <i r="1">
      <x v="2"/>
    </i>
    <i r="1">
      <x v="3"/>
    </i>
    <i r="1">
      <x v="4"/>
    </i>
    <i r="1">
      <x v="5"/>
    </i>
    <i r="1">
      <x v="6"/>
    </i>
    <i r="1">
      <x v="7"/>
    </i>
    <i r="1">
      <x v="8"/>
    </i>
    <i r="1">
      <x v="9"/>
    </i>
    <i r="1">
      <x v="10"/>
    </i>
    <i r="1">
      <x v="11"/>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B512E-EC0A-4152-99A5-F154CEE3C488}"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1:C3" firstHeaderRow="1" firstDataRow="2" firstDataCol="1"/>
  <pivotFields count="12">
    <pivotField numFmtId="14" showAll="0"/>
    <pivotField showAll="0">
      <items count="4">
        <item h="1" x="0"/>
        <item h="1" x="2"/>
        <item x="1"/>
        <item t="default"/>
      </items>
    </pivotField>
    <pivotField axis="axisCol" showAll="0">
      <items count="8">
        <item h="1" x="5"/>
        <item h="1" x="0"/>
        <item h="1" x="3"/>
        <item h="1" x="2"/>
        <item h="1" x="1"/>
        <item h="1" x="4"/>
        <item x="6"/>
        <item t="default"/>
      </items>
    </pivotField>
    <pivotField showAll="0">
      <items count="6">
        <item h="1" x="3"/>
        <item x="0"/>
        <item h="1" x="1"/>
        <item h="1" x="2"/>
        <item h="1" x="4"/>
        <item t="default"/>
      </items>
    </pivotField>
    <pivotField showAll="0"/>
    <pivotField showAll="0"/>
    <pivotField dataField="1" showAll="0"/>
    <pivotField showAll="0"/>
    <pivotField showAll="0"/>
    <pivotField showAll="0"/>
    <pivotField showAll="0" defaultSubtotal="0"/>
    <pivotField showAll="0" defaultSubtotal="0">
      <items count="6">
        <item h="1" x="0"/>
        <item h="1" x="1"/>
        <item h="1" x="2"/>
        <item x="3"/>
        <item h="1" x="4"/>
        <item h="1" x="5"/>
      </items>
    </pivotField>
  </pivotFields>
  <rowItems count="1">
    <i/>
  </rowItems>
  <colFields count="1">
    <field x="2"/>
  </colFields>
  <colItems count="2">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6A05A-07BA-4566-9703-E97E3A537815}"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h="1" x="0"/>
        <item h="1" x="2"/>
        <item x="1"/>
        <item t="default"/>
      </items>
    </pivotField>
    <pivotField showAll="0">
      <items count="8">
        <item h="1" x="5"/>
        <item h="1" x="0"/>
        <item h="1" x="3"/>
        <item h="1" x="2"/>
        <item h="1" x="1"/>
        <item h="1" x="4"/>
        <item x="6"/>
        <item t="default"/>
      </items>
    </pivotField>
    <pivotField showAll="0">
      <items count="6">
        <item h="1" x="3"/>
        <item x="0"/>
        <item h="1" x="1"/>
        <item h="1" x="2"/>
        <item h="1"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h="1" x="0"/>
        <item h="1" x="1"/>
        <item h="1" x="2"/>
        <item x="3"/>
        <item h="1" x="4"/>
        <item h="1"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6D140-B003-46B2-A60E-1E061A2EAFF6}"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h="1" x="0"/>
        <item h="1" x="2"/>
        <item x="1"/>
        <item t="default"/>
      </items>
    </pivotField>
    <pivotField showAll="0">
      <items count="8">
        <item h="1" x="5"/>
        <item h="1" x="0"/>
        <item h="1" x="3"/>
        <item h="1" x="2"/>
        <item h="1" x="1"/>
        <item h="1" x="4"/>
        <item x="6"/>
        <item t="default"/>
      </items>
    </pivotField>
    <pivotField showAll="0">
      <items count="6">
        <item h="1" x="3"/>
        <item x="0"/>
        <item h="1" x="1"/>
        <item h="1" x="2"/>
        <item h="1"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h="1" x="0"/>
        <item h="1" x="1"/>
        <item h="1" x="2"/>
        <item x="3"/>
        <item h="1" x="4"/>
        <item h="1"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98E05-DBD4-47B2-9465-CA828C97A520}" name="PivotTable5"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A1:B3" firstHeaderRow="1" firstDataRow="1" firstDataCol="1"/>
  <pivotFields count="12">
    <pivotField numFmtId="14" showAll="0"/>
    <pivotField axis="axisRow" showAll="0">
      <items count="4">
        <item h="1" x="0"/>
        <item h="1" x="2"/>
        <item x="1"/>
        <item t="default"/>
      </items>
    </pivotField>
    <pivotField showAll="0">
      <items count="8">
        <item h="1" x="5"/>
        <item h="1" x="0"/>
        <item h="1" x="3"/>
        <item h="1" x="2"/>
        <item h="1" x="1"/>
        <item h="1" x="4"/>
        <item x="6"/>
        <item t="default"/>
      </items>
    </pivotField>
    <pivotField showAll="0">
      <items count="6">
        <item h="1" x="3"/>
        <item x="0"/>
        <item h="1" x="1"/>
        <item h="1" x="2"/>
        <item h="1" x="4"/>
        <item t="default"/>
      </items>
    </pivotField>
    <pivotField showAll="0"/>
    <pivotField showAll="0"/>
    <pivotField dataField="1" showAll="0"/>
    <pivotField showAll="0"/>
    <pivotField showAll="0"/>
    <pivotField showAll="0"/>
    <pivotField showAll="0" defaultSubtotal="0"/>
    <pivotField showAll="0" defaultSubtotal="0">
      <items count="6">
        <item h="1" x="0"/>
        <item h="1" x="1"/>
        <item h="1" x="2"/>
        <item x="3"/>
        <item h="1" x="4"/>
        <item h="1" x="5"/>
      </items>
    </pivotField>
  </pivotFields>
  <rowFields count="1">
    <field x="1"/>
  </rowFields>
  <rowItems count="2">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509CA0-5877-4D4D-9FCA-1E87AA4A7151}"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F4" firstHeaderRow="1" firstDataRow="2" firstDataCol="1"/>
  <pivotFields count="12">
    <pivotField numFmtId="14" showAll="0"/>
    <pivotField showAll="0">
      <items count="4">
        <item h="1" x="0"/>
        <item h="1" x="2"/>
        <item x="1"/>
        <item t="default"/>
      </items>
    </pivotField>
    <pivotField showAll="0">
      <items count="8">
        <item h="1" x="5"/>
        <item h="1" x="0"/>
        <item h="1" x="3"/>
        <item h="1" x="2"/>
        <item h="1" x="1"/>
        <item h="1" x="4"/>
        <item x="6"/>
        <item t="default"/>
      </items>
    </pivotField>
    <pivotField axis="axisRow" showAll="0" sortType="descending">
      <items count="6">
        <item h="1" x="4"/>
        <item h="1" x="2"/>
        <item h="1" x="1"/>
        <item x="0"/>
        <item h="1"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h="1" x="0"/>
        <item h="1" x="1"/>
        <item h="1" x="2"/>
        <item x="3"/>
        <item h="1" x="4"/>
        <item h="1" x="5"/>
      </items>
    </pivotField>
  </pivotFields>
  <rowFields count="1">
    <field x="3"/>
  </rowFields>
  <rowItems count="2">
    <i>
      <x v="3"/>
    </i>
    <i t="grand">
      <x/>
    </i>
  </rowItems>
  <colFields count="1">
    <field x="9"/>
  </colFields>
  <colItems count="5">
    <i>
      <x v="1"/>
    </i>
    <i>
      <x v="2"/>
    </i>
    <i>
      <x v="3"/>
    </i>
    <i>
      <x v="4"/>
    </i>
    <i t="grand">
      <x/>
    </i>
  </colItems>
  <dataFields count="1">
    <dataField name="Count of Revenue" fld="6" subtotal="count" baseField="9" baseItem="0"/>
  </dataFields>
  <chartFormats count="2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C57E9B1-760A-419D-A120-5EFF7627D8B8}" sourceName="Customer Acquisition Type">
  <pivotTables>
    <pivotTable tabId="4" name="PivotTable1"/>
    <pivotTable tabId="8" name="PivotTable5"/>
    <pivotTable tabId="10" name="PivotTable7"/>
    <pivotTable tabId="6" name="PivotTable3"/>
    <pivotTable tabId="7" name="PivotTable4"/>
    <pivotTable tabId="5" name="PivotTable2"/>
  </pivotTables>
  <data>
    <tabular pivotCacheId="1757888843">
      <items count="3">
        <i x="0"/>
        <i x="2"/>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39D2791-5C31-4F85-8CDD-31C518AD0C75}" sourceName="State">
  <pivotTables>
    <pivotTable tabId="4" name="PivotTable1"/>
    <pivotTable tabId="8" name="PivotTable5"/>
    <pivotTable tabId="10" name="PivotTable7"/>
    <pivotTable tabId="6" name="PivotTable3"/>
    <pivotTable tabId="7" name="PivotTable4"/>
    <pivotTable tabId="5" name="PivotTable2"/>
  </pivotTables>
  <data>
    <tabular pivotCacheId="1757888843">
      <items count="7">
        <i x="5"/>
        <i x="0"/>
        <i x="3"/>
        <i x="2"/>
        <i x="1"/>
        <i x="4"/>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EBE0DC0-9554-4659-B2A7-82D0A73D879B}" sourceName="Product">
  <pivotTables>
    <pivotTable tabId="4" name="PivotTable1"/>
    <pivotTable tabId="8" name="PivotTable5"/>
    <pivotTable tabId="10" name="PivotTable7"/>
    <pivotTable tabId="6" name="PivotTable3"/>
    <pivotTable tabId="7" name="PivotTable4"/>
    <pivotTable tabId="5" name="PivotTable2"/>
  </pivotTables>
  <data>
    <tabular pivotCacheId="1757888843">
      <items count="5">
        <i x="3"/>
        <i x="0" s="1"/>
        <i x="1"/>
        <i x="2"/>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B3408CD-4544-4CA5-988D-288113ADD13C}" sourceName="Years">
  <pivotTables>
    <pivotTable tabId="4" name="PivotTable1"/>
    <pivotTable tabId="8" name="PivotTable5"/>
    <pivotTable tabId="10" name="PivotTable7"/>
    <pivotTable tabId="6" name="PivotTable3"/>
    <pivotTable tabId="7" name="PivotTable4"/>
    <pivotTable tabId="5" name="PivotTable2"/>
  </pivotTables>
  <data>
    <tabular pivotCacheId="1757888843">
      <items count="6">
        <i x="1"/>
        <i x="2"/>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0215A42-A426-42F8-BF57-96CA1483695E}" cache="Slicer_Customer_Acquisition_Type" caption="Customer Acquisition Type" columnCount="2" style="SlicerStyleDark2" rowHeight="365760"/>
  <slicer name="State" xr10:uid="{C5B9ECE3-BEDD-49EE-8FF0-99659663A2A8}" cache="Slicer_State" caption="State" style="SlicerStyleDark2" rowHeight="257175"/>
  <slicer name="Product" xr10:uid="{77E5FD85-9439-4EF6-9B5F-6845A9C0544E}" cache="Slicer_Product" caption="Product" style="SlicerStyleDark2" rowHeight="365760"/>
  <slicer name="Years" xr10:uid="{94B20317-E5D9-46D1-AF1F-8864BA27267C}" cache="Slicer_Years" caption="Years" columnCount="3" style="SlicerStyleDark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59" zoomScale="69" zoomScaleNormal="69" workbookViewId="0">
      <selection activeCell="A5781" sqref="A5781:XFD5781"/>
    </sheetView>
  </sheetViews>
  <sheetFormatPr defaultColWidth="11" defaultRowHeight="15.75" x14ac:dyDescent="0.25"/>
  <cols>
    <col min="1" max="1" width="20.375" customWidth="1"/>
    <col min="2" max="2" width="24.875" customWidth="1"/>
    <col min="3" max="3" width="11" customWidth="1"/>
    <col min="4" max="4" width="11.875" customWidth="1"/>
    <col min="5" max="5" width="8.25" bestFit="1" customWidth="1"/>
    <col min="6" max="6" width="18.875" bestFit="1" customWidth="1"/>
    <col min="7" max="7" width="16.375" customWidth="1"/>
    <col min="8" max="8" width="20.5" customWidth="1"/>
    <col min="10" max="10" width="20.7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E60AD-F9CF-4027-B795-213278C05257}">
  <dimension ref="A1:B14"/>
  <sheetViews>
    <sheetView zoomScale="60" zoomScaleNormal="60" workbookViewId="0">
      <selection activeCell="U13" sqref="U13"/>
    </sheetView>
  </sheetViews>
  <sheetFormatPr defaultRowHeight="15.75" x14ac:dyDescent="0.25"/>
  <cols>
    <col min="1" max="1" width="18.25" bestFit="1" customWidth="1"/>
    <col min="2" max="2" width="20.75" bestFit="1" customWidth="1"/>
  </cols>
  <sheetData>
    <row r="1" spans="1:2" x14ac:dyDescent="0.25">
      <c r="A1" s="3" t="s">
        <v>34</v>
      </c>
      <c r="B1" t="s">
        <v>48</v>
      </c>
    </row>
    <row r="2" spans="1:2" x14ac:dyDescent="0.25">
      <c r="A2" s="4" t="s">
        <v>47</v>
      </c>
      <c r="B2" s="5">
        <v>13333</v>
      </c>
    </row>
    <row r="3" spans="1:2" x14ac:dyDescent="0.25">
      <c r="A3" s="7" t="s">
        <v>36</v>
      </c>
      <c r="B3" s="5">
        <v>199</v>
      </c>
    </row>
    <row r="4" spans="1:2" x14ac:dyDescent="0.25">
      <c r="A4" s="7" t="s">
        <v>37</v>
      </c>
      <c r="B4" s="5">
        <v>398</v>
      </c>
    </row>
    <row r="5" spans="1:2" x14ac:dyDescent="0.25">
      <c r="A5" s="7" t="s">
        <v>38</v>
      </c>
      <c r="B5" s="5">
        <v>1791</v>
      </c>
    </row>
    <row r="6" spans="1:2" x14ac:dyDescent="0.25">
      <c r="A6" s="7" t="s">
        <v>39</v>
      </c>
      <c r="B6" s="5">
        <v>597</v>
      </c>
    </row>
    <row r="7" spans="1:2" x14ac:dyDescent="0.25">
      <c r="A7" s="7" t="s">
        <v>40</v>
      </c>
      <c r="B7" s="5">
        <v>1393</v>
      </c>
    </row>
    <row r="8" spans="1:2" x14ac:dyDescent="0.25">
      <c r="A8" s="7" t="s">
        <v>41</v>
      </c>
      <c r="B8" s="5">
        <v>1990</v>
      </c>
    </row>
    <row r="9" spans="1:2" x14ac:dyDescent="0.25">
      <c r="A9" s="7" t="s">
        <v>42</v>
      </c>
      <c r="B9" s="5">
        <v>1393</v>
      </c>
    </row>
    <row r="10" spans="1:2" x14ac:dyDescent="0.25">
      <c r="A10" s="7" t="s">
        <v>43</v>
      </c>
      <c r="B10" s="5">
        <v>2587</v>
      </c>
    </row>
    <row r="11" spans="1:2" x14ac:dyDescent="0.25">
      <c r="A11" s="7" t="s">
        <v>44</v>
      </c>
      <c r="B11" s="5">
        <v>398</v>
      </c>
    </row>
    <row r="12" spans="1:2" x14ac:dyDescent="0.25">
      <c r="A12" s="7" t="s">
        <v>45</v>
      </c>
      <c r="B12" s="5">
        <v>796</v>
      </c>
    </row>
    <row r="13" spans="1:2" x14ac:dyDescent="0.25">
      <c r="A13" s="7" t="s">
        <v>46</v>
      </c>
      <c r="B13" s="5">
        <v>1791</v>
      </c>
    </row>
    <row r="14" spans="1:2" x14ac:dyDescent="0.25">
      <c r="A14" s="4" t="s">
        <v>35</v>
      </c>
      <c r="B14" s="5">
        <v>13333</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62EE-6067-43D5-B3E9-8460075F5603}">
  <dimension ref="A1:I6"/>
  <sheetViews>
    <sheetView zoomScale="60" zoomScaleNormal="60" workbookViewId="0">
      <selection activeCell="F22" sqref="F22"/>
    </sheetView>
  </sheetViews>
  <sheetFormatPr defaultRowHeight="15.75" x14ac:dyDescent="0.25"/>
  <cols>
    <col min="1" max="1" width="20.75" bestFit="1" customWidth="1"/>
    <col min="2" max="2" width="22.25" bestFit="1" customWidth="1"/>
    <col min="3" max="3" width="15.375" bestFit="1" customWidth="1"/>
    <col min="4" max="4" width="11" bestFit="1" customWidth="1"/>
    <col min="5" max="5" width="14.125" bestFit="1" customWidth="1"/>
    <col min="6" max="6" width="18.5" bestFit="1" customWidth="1"/>
    <col min="7" max="7" width="19.125" bestFit="1" customWidth="1"/>
    <col min="8" max="8" width="14.5" bestFit="1" customWidth="1"/>
    <col min="9" max="9" width="15.375" bestFit="1" customWidth="1"/>
  </cols>
  <sheetData>
    <row r="1" spans="1:9" x14ac:dyDescent="0.25">
      <c r="B1" s="3" t="s">
        <v>49</v>
      </c>
    </row>
    <row r="2" spans="1:9" x14ac:dyDescent="0.25">
      <c r="B2" t="s">
        <v>24</v>
      </c>
      <c r="C2" t="s">
        <v>35</v>
      </c>
    </row>
    <row r="3" spans="1:9" x14ac:dyDescent="0.25">
      <c r="A3" t="s">
        <v>48</v>
      </c>
      <c r="B3" s="5">
        <v>13333</v>
      </c>
      <c r="C3" s="5">
        <v>13333</v>
      </c>
    </row>
    <row r="5" spans="1:9" x14ac:dyDescent="0.25">
      <c r="B5" s="6" t="s">
        <v>23</v>
      </c>
      <c r="C5" s="6" t="s">
        <v>19</v>
      </c>
      <c r="D5" s="6" t="s">
        <v>15</v>
      </c>
      <c r="E5" s="6" t="s">
        <v>22</v>
      </c>
      <c r="F5" s="6" t="s">
        <v>12</v>
      </c>
      <c r="G5" s="6" t="s">
        <v>20</v>
      </c>
      <c r="H5" s="6" t="s">
        <v>24</v>
      </c>
      <c r="I5" s="6"/>
    </row>
    <row r="6" spans="1:9" x14ac:dyDescent="0.25">
      <c r="A6" t="s">
        <v>50</v>
      </c>
      <c r="B6" t="e">
        <f>GETPIVOTDATA("Revenue",$A$1,"State","Alabama")</f>
        <v>#REF!</v>
      </c>
      <c r="C6" t="e">
        <f>GETPIVOTDATA("Revenue",$A$1,"State","Florida")</f>
        <v>#REF!</v>
      </c>
      <c r="D6" t="e">
        <f>GETPIVOTDATA("Revenue",$A$1,"State","Georgia")</f>
        <v>#REF!</v>
      </c>
      <c r="E6" t="e">
        <f>GETPIVOTDATA("Revenue",$A$1,"State","Mississippi")</f>
        <v>#REF!</v>
      </c>
      <c r="F6" t="e">
        <f>GETPIVOTDATA("Revenue",$A$1,"State","North Carolina")</f>
        <v>#REF!</v>
      </c>
      <c r="G6" t="e">
        <f>GETPIVOTDATA("Revenue",$A$1,"State","South Carolina")</f>
        <v>#REF!</v>
      </c>
      <c r="H6">
        <f>GETPIVOTDATA("Revenue",$A$1,"State","Tennessee")</f>
        <v>13333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DFFC-3289-4999-83F7-D74978996A81}">
  <dimension ref="A1:C4"/>
  <sheetViews>
    <sheetView zoomScale="60" zoomScaleNormal="60" workbookViewId="0">
      <selection activeCell="R17" sqref="R17"/>
    </sheetView>
  </sheetViews>
  <sheetFormatPr defaultRowHeight="15.75" x14ac:dyDescent="0.25"/>
  <cols>
    <col min="1" max="1" width="18.25" bestFit="1" customWidth="1"/>
    <col min="2" max="2" width="22.875" bestFit="1" customWidth="1"/>
  </cols>
  <sheetData>
    <row r="1" spans="1:3" x14ac:dyDescent="0.25">
      <c r="A1" s="3" t="s">
        <v>34</v>
      </c>
      <c r="B1" t="s">
        <v>51</v>
      </c>
    </row>
    <row r="2" spans="1:3" x14ac:dyDescent="0.25">
      <c r="A2" s="4" t="s">
        <v>7</v>
      </c>
      <c r="B2" s="5">
        <v>10</v>
      </c>
    </row>
    <row r="3" spans="1:3" x14ac:dyDescent="0.25">
      <c r="A3" s="4" t="s">
        <v>8</v>
      </c>
      <c r="B3" s="5">
        <v>4</v>
      </c>
      <c r="C3" s="8">
        <f>GETPIVOTDATA("Revenue",$A$1,"Delivery Performance","on-time")/GETPIVOTDATA("Revenue",$A$1)</f>
        <v>0.7142857142857143</v>
      </c>
    </row>
    <row r="4" spans="1:3" x14ac:dyDescent="0.25">
      <c r="A4" s="4" t="s">
        <v>35</v>
      </c>
      <c r="B4" s="5">
        <v>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793B-D556-4565-9673-F66CA63974A6}">
  <dimension ref="A1:C4"/>
  <sheetViews>
    <sheetView zoomScale="60" zoomScaleNormal="60" workbookViewId="0">
      <selection activeCell="Q23" sqref="Q23"/>
    </sheetView>
  </sheetViews>
  <sheetFormatPr defaultRowHeight="15.75" x14ac:dyDescent="0.25"/>
  <cols>
    <col min="1" max="1" width="18.25" bestFit="1" customWidth="1"/>
    <col min="2" max="2" width="22.875" bestFit="1" customWidth="1"/>
  </cols>
  <sheetData>
    <row r="1" spans="1:3" x14ac:dyDescent="0.25">
      <c r="A1" s="3" t="s">
        <v>34</v>
      </c>
      <c r="B1" t="s">
        <v>51</v>
      </c>
    </row>
    <row r="2" spans="1:3" x14ac:dyDescent="0.25">
      <c r="A2" s="4" t="s">
        <v>10</v>
      </c>
      <c r="B2" s="5">
        <v>13</v>
      </c>
    </row>
    <row r="3" spans="1:3" x14ac:dyDescent="0.25">
      <c r="A3" s="4" t="s">
        <v>9</v>
      </c>
      <c r="B3" s="5">
        <v>1</v>
      </c>
      <c r="C3" s="8">
        <f>GETPIVOTDATA("Revenue",$A$1,"Return","yes")/GETPIVOTDATA("Revenue",$A$1)</f>
        <v>7.1428571428571425E-2</v>
      </c>
    </row>
    <row r="4" spans="1:3" x14ac:dyDescent="0.25">
      <c r="A4" s="4" t="s">
        <v>35</v>
      </c>
      <c r="B4" s="5">
        <v>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78F4-04CC-42E6-9D29-388D02D1A4E3}">
  <dimension ref="A1:B11"/>
  <sheetViews>
    <sheetView zoomScale="60" zoomScaleNormal="60" workbookViewId="0">
      <selection activeCell="E12" sqref="E12"/>
    </sheetView>
  </sheetViews>
  <sheetFormatPr defaultRowHeight="15.75" x14ac:dyDescent="0.25"/>
  <cols>
    <col min="1" max="1" width="18.25" bestFit="1" customWidth="1"/>
    <col min="2" max="2" width="22.875" bestFit="1" customWidth="1"/>
  </cols>
  <sheetData>
    <row r="1" spans="1:2" x14ac:dyDescent="0.25">
      <c r="A1" s="3" t="s">
        <v>34</v>
      </c>
      <c r="B1" t="s">
        <v>51</v>
      </c>
    </row>
    <row r="2" spans="1:2" x14ac:dyDescent="0.25">
      <c r="A2" s="4" t="s">
        <v>16</v>
      </c>
      <c r="B2" s="5">
        <v>14</v>
      </c>
    </row>
    <row r="3" spans="1:2" x14ac:dyDescent="0.25">
      <c r="A3" s="4" t="s">
        <v>35</v>
      </c>
      <c r="B3" s="5">
        <v>14</v>
      </c>
    </row>
    <row r="8" spans="1:2" x14ac:dyDescent="0.25">
      <c r="A8" s="4" t="s">
        <v>13</v>
      </c>
      <c r="B8" s="5" t="e">
        <f>GETPIVOTDATA("Revenue",$A$1,"Customer Acquisition Type","Ad")</f>
        <v>#REF!</v>
      </c>
    </row>
    <row r="9" spans="1:2" x14ac:dyDescent="0.25">
      <c r="A9" s="4" t="s">
        <v>5</v>
      </c>
      <c r="B9" s="5" t="e">
        <f>GETPIVOTDATA("Revenue",$A$1,"Customer Acquisition Type","Organic")</f>
        <v>#REF!</v>
      </c>
    </row>
    <row r="10" spans="1:2" x14ac:dyDescent="0.25">
      <c r="A10" s="4" t="s">
        <v>16</v>
      </c>
      <c r="B10" s="5">
        <f>GETPIVOTDATA("Revenue",$A$1,"Customer Acquisition Type","Returning")</f>
        <v>14</v>
      </c>
    </row>
    <row r="11" spans="1:2" x14ac:dyDescent="0.25">
      <c r="A11" s="9" t="s">
        <v>52</v>
      </c>
      <c r="B11" s="10">
        <f>GETPIVOTDATA("Revenue",$A$1)</f>
        <v>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89704-73E5-4208-9BD1-243D5466F671}">
  <dimension ref="A1:F4"/>
  <sheetViews>
    <sheetView zoomScale="60" zoomScaleNormal="60" workbookViewId="0">
      <selection activeCell="S16" sqref="S16"/>
    </sheetView>
  </sheetViews>
  <sheetFormatPr defaultRowHeight="15.75" x14ac:dyDescent="0.25"/>
  <cols>
    <col min="1" max="1" width="22.875" bestFit="1" customWidth="1"/>
    <col min="2" max="2" width="22.25" bestFit="1" customWidth="1"/>
    <col min="3" max="3" width="8.25" bestFit="1" customWidth="1"/>
    <col min="4" max="4" width="10.5" bestFit="1" customWidth="1"/>
    <col min="5" max="5" width="16" bestFit="1" customWidth="1"/>
    <col min="6" max="7" width="15.375" bestFit="1" customWidth="1"/>
  </cols>
  <sheetData>
    <row r="1" spans="1:6" x14ac:dyDescent="0.25">
      <c r="A1" s="3" t="s">
        <v>51</v>
      </c>
      <c r="B1" s="3" t="s">
        <v>49</v>
      </c>
    </row>
    <row r="2" spans="1:6" x14ac:dyDescent="0.25">
      <c r="A2" s="3" t="s">
        <v>34</v>
      </c>
      <c r="B2" t="s">
        <v>27</v>
      </c>
      <c r="C2" t="s">
        <v>29</v>
      </c>
      <c r="D2" t="s">
        <v>30</v>
      </c>
      <c r="E2" t="s">
        <v>31</v>
      </c>
      <c r="F2" t="s">
        <v>35</v>
      </c>
    </row>
    <row r="3" spans="1:6" x14ac:dyDescent="0.25">
      <c r="A3" s="4" t="s">
        <v>21</v>
      </c>
      <c r="B3" s="5">
        <v>4</v>
      </c>
      <c r="C3" s="5">
        <v>4</v>
      </c>
      <c r="D3" s="5">
        <v>4</v>
      </c>
      <c r="E3" s="5">
        <v>2</v>
      </c>
      <c r="F3" s="5">
        <v>14</v>
      </c>
    </row>
    <row r="4" spans="1:6" x14ac:dyDescent="0.25">
      <c r="A4" s="4" t="s">
        <v>35</v>
      </c>
      <c r="B4" s="5">
        <v>4</v>
      </c>
      <c r="C4" s="5">
        <v>4</v>
      </c>
      <c r="D4" s="5">
        <v>4</v>
      </c>
      <c r="E4" s="5">
        <v>2</v>
      </c>
      <c r="F4" s="5">
        <v>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2367-393E-4224-8C04-06EEFEDFE8E8}">
  <dimension ref="A1"/>
  <sheetViews>
    <sheetView showGridLines="0" tabSelected="1" zoomScale="50" zoomScaleNormal="50" workbookViewId="0">
      <selection activeCell="Z5" sqref="Z5"/>
    </sheetView>
  </sheetViews>
  <sheetFormatPr defaultRowHeight="15.75" x14ac:dyDescent="0.25"/>
  <cols>
    <col min="1" max="16384" width="9"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Dell</cp:lastModifiedBy>
  <dcterms:created xsi:type="dcterms:W3CDTF">2019-08-26T17:24:45Z</dcterms:created>
  <dcterms:modified xsi:type="dcterms:W3CDTF">2024-02-25T05:22:23Z</dcterms:modified>
  <cp:category/>
</cp:coreProperties>
</file>