
<file path=[Content_Types].xml><?xml version="1.0" encoding="utf-8"?>
<Types xmlns="http://schemas.openxmlformats.org/package/2006/content-types">
  <Default Extension="jpeg" ContentType="image/jpeg"/>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pivotCache/pivotCacheDefinition7.xml" ContentType="application/vnd.openxmlformats-officedocument.spreadsheetml.pivotCacheDefinition+xml"/>
  <Override PartName="/xl/pivotCache/pivotCacheRecords7.xml" ContentType="application/vnd.openxmlformats-officedocument.spreadsheetml.pivotCacheRecords+xml"/>
  <Override PartName="/xl/pivotCache/pivotCacheDefinition8.xml" ContentType="application/vnd.openxmlformats-officedocument.spreadsheetml.pivotCacheDefinition+xml"/>
  <Override PartName="/xl/pivotCache/pivotCacheRecords8.xml" ContentType="application/vnd.openxmlformats-officedocument.spreadsheetml.pivotCacheRecords+xml"/>
  <Override PartName="/xl/pivotCache/pivotCacheDefinition9.xml" ContentType="application/vnd.openxmlformats-officedocument.spreadsheetml.pivotCacheDefinition+xml"/>
  <Override PartName="/xl/pivotCache/pivotCacheRecords9.xml" ContentType="application/vnd.openxmlformats-officedocument.spreadsheetml.pivotCacheRecords+xml"/>
  <Override PartName="/xl/pivotCache/pivotCacheDefinition10.xml" ContentType="application/vnd.openxmlformats-officedocument.spreadsheetml.pivotCacheDefinition+xml"/>
  <Override PartName="/xl/pivotCache/pivotCacheRecords10.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xl/charts/chartEx2.xml" ContentType="application/vnd.ms-office.chartex+xml"/>
  <Override PartName="/xl/charts/style6.xml" ContentType="application/vnd.ms-office.chartstyle+xml"/>
  <Override PartName="/xl/charts/colors6.xml" ContentType="application/vnd.ms-office.chartcolorstyle+xml"/>
  <Override PartName="/xl/charts/chartEx3.xml" ContentType="application/vnd.ms-office.chartex+xml"/>
  <Override PartName="/xl/charts/style7.xml" ContentType="application/vnd.ms-office.chartstyle+xml"/>
  <Override PartName="/xl/charts/colors7.xml" ContentType="application/vnd.ms-office.chartcolorstyle+xml"/>
  <Override PartName="/xl/drawings/drawing2.xml" ContentType="application/vnd.openxmlformats-officedocument.drawing+xml"/>
  <Override PartName="/xl/charts/chart5.xml" ContentType="application/vnd.openxmlformats-officedocument.drawingml.chart+xml"/>
  <Override PartName="/xl/charts/style8.xml" ContentType="application/vnd.ms-office.chartstyle+xml"/>
  <Override PartName="/xl/charts/colors8.xml" ContentType="application/vnd.ms-office.chartcolorsty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charts/chart7.xml" ContentType="application/vnd.openxmlformats-officedocument.drawingml.chart+xml"/>
  <Override PartName="/xl/charts/style10.xml" ContentType="application/vnd.ms-office.chartstyle+xml"/>
  <Override PartName="/xl/charts/colors10.xml" ContentType="application/vnd.ms-office.chartcolorstyle+xml"/>
  <Override PartName="/xl/charts/chart8.xml" ContentType="application/vnd.openxmlformats-officedocument.drawingml.chart+xml"/>
  <Override PartName="/xl/charts/style11.xml" ContentType="application/vnd.ms-office.chartstyle+xml"/>
  <Override PartName="/xl/charts/colors11.xml" ContentType="application/vnd.ms-office.chartcolorstyle+xml"/>
  <Override PartName="/xl/charts/chart9.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20"/>
  <workbookPr hidePivotFieldList="1" defaultThemeVersion="202300"/>
  <mc:AlternateContent xmlns:mc="http://schemas.openxmlformats.org/markup-compatibility/2006">
    <mc:Choice Requires="x15">
      <x15ac:absPath xmlns:x15ac="http://schemas.microsoft.com/office/spreadsheetml/2010/11/ac" url="/Users/n_reid/Desktop/Data Analyst Projects/Diabetes-Done/"/>
    </mc:Choice>
  </mc:AlternateContent>
  <xr:revisionPtr revIDLastSave="0" documentId="8_{F4675396-F09E-064D-97FE-802592622ECB}" xr6:coauthVersionLast="47" xr6:coauthVersionMax="47" xr10:uidLastSave="{00000000-0000-0000-0000-000000000000}"/>
  <bookViews>
    <workbookView xWindow="1960" yWindow="660" windowWidth="28800" windowHeight="16580" firstSheet="3" activeTab="8" xr2:uid="{7BAE6844-60A3-A44B-820D-0B9076CC116E}"/>
  </bookViews>
  <sheets>
    <sheet name="Diabeetes Intro" sheetId="5" r:id="rId1"/>
    <sheet name="Diabetes by Race" sheetId="6" r:id="rId2"/>
    <sheet name="Diabetes Total Healthcare Cost" sheetId="1" r:id="rId3"/>
    <sheet name="Diabetes by Diagnosis-Death" sheetId="7" r:id="rId4"/>
    <sheet name="Diabetes Types" sheetId="9" r:id="rId5"/>
    <sheet name="Diabetes Data Pivot Tables" sheetId="10" r:id="rId6"/>
    <sheet name="Info Dashboard " sheetId="14" r:id="rId7"/>
    <sheet name="Cost Dashboard " sheetId="17" r:id="rId8"/>
    <sheet name="Diabetes Metrics Tracker" sheetId="18" r:id="rId9"/>
    <sheet name="Self-Care Pivot Tables" sheetId="20" r:id="rId10"/>
    <sheet name="Self-Care Dashboard" sheetId="19" r:id="rId11"/>
  </sheets>
  <definedNames>
    <definedName name="_xlchart.v5.0" hidden="1">'Diabetes by Diagnosis-Death'!$E$62</definedName>
    <definedName name="_xlchart.v5.1" hidden="1">'Diabetes by Diagnosis-Death'!$E$63:$E$112</definedName>
    <definedName name="_xlchart.v5.10" hidden="1">'Diabetes by Diagnosis-Death'!$G$6:$G$56</definedName>
    <definedName name="_xlchart.v5.11" hidden="1">'Diabetes by Diagnosis-Death'!$H$5</definedName>
    <definedName name="_xlchart.v5.12" hidden="1">'Diabetes by Diagnosis-Death'!$H$6:$H$56</definedName>
    <definedName name="_xlchart.v5.2" hidden="1">'Diabetes by Diagnosis-Death'!$F$61:$F$62</definedName>
    <definedName name="_xlchart.v5.3" hidden="1">'Diabetes by Diagnosis-Death'!$F$62</definedName>
    <definedName name="_xlchart.v5.4" hidden="1">'Diabetes by Diagnosis-Death'!$F$63:$F$112</definedName>
    <definedName name="_xlchart.v5.5" hidden="1">'Diabetes by Diagnosis-Death'!$J$5</definedName>
    <definedName name="_xlchart.v5.6" hidden="1">'Diabetes by Diagnosis-Death'!$J$6:$J$56</definedName>
    <definedName name="_xlchart.v5.7" hidden="1">'Diabetes by Diagnosis-Death'!$K$5</definedName>
    <definedName name="_xlchart.v5.8" hidden="1">'Diabetes by Diagnosis-Death'!$K$6:$K$56</definedName>
    <definedName name="_xlchart.v5.9" hidden="1">'Diabetes by Diagnosis-Death'!$G$5</definedName>
    <definedName name="Slicer_Activity">#N/A</definedName>
    <definedName name="Slicer_Average_Blood_Sugar__mg_dL">#N/A</definedName>
    <definedName name="Slicer_Time">#N/A</definedName>
    <definedName name="Slicer_Type_of_Food">#N/A</definedName>
  </definedNames>
  <calcPr calcId="191029"/>
  <pivotCaches>
    <pivotCache cacheId="0" r:id="rId12"/>
    <pivotCache cacheId="1" r:id="rId13"/>
    <pivotCache cacheId="2" r:id="rId14"/>
    <pivotCache cacheId="3" r:id="rId15"/>
    <pivotCache cacheId="4" r:id="rId16"/>
    <pivotCache cacheId="5" r:id="rId17"/>
    <pivotCache cacheId="6" r:id="rId18"/>
    <pivotCache cacheId="7" r:id="rId19"/>
    <pivotCache cacheId="8" r:id="rId20"/>
    <pivotCache cacheId="9" r:id="rId21"/>
  </pivotCaches>
  <fileRecoveryPr repairLoad="1"/>
  <extLst>
    <ext xmlns:x14="http://schemas.microsoft.com/office/spreadsheetml/2009/9/main" uri="{BBE1A952-AA13-448e-AADC-164F8A28A991}">
      <x14:slicerCaches>
        <x14:slicerCache r:id="rId22"/>
        <x14:slicerCache r:id="rId23"/>
        <x14:slicerCache r:id="rId24"/>
        <x14:slicerCache r:id="rId2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63" i="7" l="1" a="1"/>
  <c r="E63" i="7" s="1"/>
  <c r="G5" i="7" a="1"/>
  <c r="G5" i="7" s="1"/>
  <c r="J5" i="7" a="1"/>
  <c r="J5" i="7" s="1"/>
  <c r="B21" i="9"/>
  <c r="C23" i="9"/>
  <c r="C24" i="9"/>
  <c r="C25" i="9"/>
  <c r="C26" i="9"/>
  <c r="C27" i="9"/>
  <c r="C28" i="9"/>
  <c r="C29" i="9"/>
</calcChain>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RICHVALUE"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futureMetadata name="XLRICHVALUE" count="1">
    <bk>
      <extLst>
        <ext uri="{3e2802c4-a4d2-4d8b-9148-e3be6c30e623}">
          <xlrd:rvb i="0"/>
        </ext>
      </extLst>
    </bk>
  </futureMetadata>
  <futureMetadata name="XLDAPR" count="1">
    <bk>
      <extLst>
        <ext uri="{bdbb8cdc-fa1e-496e-a857-3c3f30c029c3}">
          <xda:dynamicArrayProperties fDynamic="1" fCollapsed="0"/>
        </ext>
      </extLst>
    </bk>
  </futureMetadata>
  <cellMetadata count="1">
    <bk>
      <rc t="2" v="0"/>
    </bk>
  </cellMetadata>
  <valueMetadata count="1">
    <bk>
      <rc t="1" v="0"/>
    </bk>
  </valueMetadata>
</metadata>
</file>

<file path=xl/sharedStrings.xml><?xml version="1.0" encoding="utf-8"?>
<sst xmlns="http://schemas.openxmlformats.org/spreadsheetml/2006/main" count="468" uniqueCount="280">
  <si>
    <t>Diabetes Project</t>
  </si>
  <si>
    <t>Goal of Project:</t>
  </si>
  <si>
    <t>What is Diabetes?</t>
  </si>
  <si>
    <t>Diabetes is a condition where your body has trouble managing blood sugar levels. Normally, your body uses a hormone called insulin to help control these levels. In diabetes, either your body doesn't make enough insulin, or it doesn't use insulin well. This leads to high blood sugar, which can cause health problems over time if not managed properly.</t>
  </si>
  <si>
    <t>Types of Diabetes:</t>
  </si>
  <si>
    <t>General Symptoms:</t>
  </si>
  <si>
    <t>What is insulin?</t>
  </si>
  <si>
    <t>What is glucose?</t>
  </si>
  <si>
    <t>Glucose — a sugar — is a source of energy for the cells that make up muscles and other tissues. Glucose comes from two major sources: food and the liver. Sugar is absorbed into the bloodstream, where it enters cells with the help of insulin. The liver stores and makes glucose.</t>
  </si>
  <si>
    <t>Type 2</t>
  </si>
  <si>
    <t>Insulin is a hormone that comes from a gland behind and below the stomach (pancreas). The pancreas releases insulin into the bloodstream. The insulin circulates, letting sugar enter the cells. Insulin lowers the amount of sugar in the bloodstream.</t>
  </si>
  <si>
    <t>To educate patients on Diabetes self-management.</t>
  </si>
  <si>
    <t>Type1 , Type 2, Type 3c, Gestational, Neonatal, Wolfram Syndrome, Alstrom Syndrome,  Steroid-induced, Cystic fibrosis, Maturity onset diabetes of the young (MODY), Latent Autoimmune diabetes in Adults(LADA)</t>
  </si>
  <si>
    <t>General Preventions:</t>
  </si>
  <si>
    <t>Eating healthy(fruits, vegetables, and wholeee grains), Physical activity (150 mins a week), Lose excess pounds(at least 7%)</t>
  </si>
  <si>
    <t>Frequent urination, increased thirst, increased hunger, Fatigue, Unexplained weight loss, Blurred vision, slow-heaaling sores/ frequent infections, Tingling/ numbness in hands or feet, Presence of ketones in urine, Feeling irritable or mood changes</t>
  </si>
  <si>
    <t xml:space="preserve"> The rates of diagnosed diabetes in adults by race/ethnic background are: </t>
  </si>
  <si>
    <t xml:space="preserve">Diabetes by race/ethnicity </t>
  </si>
  <si>
    <t>Total cost of diagnosed diabetes in the United States in 2022</t>
  </si>
  <si>
    <t>Direct Medical Cost</t>
  </si>
  <si>
    <t>Indirect Medical Cost</t>
  </si>
  <si>
    <t>Note:  After adjusting for population age and sex differences, average medical expenditures among people with diagnosed diabetes were 2.6 times higher than what expenditures would be in the absence of diabetes.</t>
  </si>
  <si>
    <t>Hospital Inpatient Care</t>
  </si>
  <si>
    <t>Prescription Medications to treat complications</t>
  </si>
  <si>
    <t>Anti-diabetic agents &amp; supplies</t>
  </si>
  <si>
    <t>Physician office visits</t>
  </si>
  <si>
    <t xml:space="preserve">Diabetes Direct Medical Cost </t>
  </si>
  <si>
    <t xml:space="preserve">Other </t>
  </si>
  <si>
    <t>Note: More than 88% of people with diabetees suffer from comorbidities. Top three are obesity, high blood pressure and hyperlipidemia.</t>
  </si>
  <si>
    <t>Diabetes Indirect Medical Cost</t>
  </si>
  <si>
    <t>Cost of Diabetes 2022</t>
  </si>
  <si>
    <t>Reduced Productivity while at work - presenteeism</t>
  </si>
  <si>
    <t>Increased workdays missed due to health conditions - absenteeism</t>
  </si>
  <si>
    <t>Cost Loss</t>
  </si>
  <si>
    <t>Prediabetes is a condition where your blood sugar levels are higher than normal but not yet high enough to be classified as type 2 diabetes. It’s a warning sign that you’re at risk of developing diabetes if you don’t make lifestyle changes</t>
  </si>
  <si>
    <t>What is prediabetes?</t>
  </si>
  <si>
    <t xml:space="preserve">Race/Ethnicity </t>
  </si>
  <si>
    <t>Rate</t>
  </si>
  <si>
    <t>Rate %</t>
  </si>
  <si>
    <t>Asian American adults</t>
  </si>
  <si>
    <t>Hispanic adults</t>
  </si>
  <si>
    <t>Filipino</t>
  </si>
  <si>
    <t>Asian Indian</t>
  </si>
  <si>
    <t xml:space="preserve">Chinese, Japanese, Korean, and Vietnamese </t>
  </si>
  <si>
    <t xml:space="preserve">Central American, South American, and other Hispanic, Latino, or Spanish adults </t>
  </si>
  <si>
    <t xml:space="preserve">Cuban </t>
  </si>
  <si>
    <t xml:space="preserve">Mexican or Mexican American </t>
  </si>
  <si>
    <t>$106.3 billion</t>
  </si>
  <si>
    <t>$35.8 billion</t>
  </si>
  <si>
    <t>$5.4 billion</t>
  </si>
  <si>
    <t>Lost productivity at work/ Unemployment from chronic disability/ Premature mortality</t>
  </si>
  <si>
    <t>Puerto Rican</t>
  </si>
  <si>
    <t xml:space="preserve">Other Asian American groups </t>
  </si>
  <si>
    <t>Non-Hispanic White adults</t>
  </si>
  <si>
    <t xml:space="preserve">Non-Hispanic Black adults </t>
  </si>
  <si>
    <t>American Indians/Alaskan Native adults</t>
  </si>
  <si>
    <t>Percent of medical cost</t>
  </si>
  <si>
    <t>Amount</t>
  </si>
  <si>
    <t>Cost Type</t>
  </si>
  <si>
    <t>Diabetes Diagnosis &amp; Death by State 2022</t>
  </si>
  <si>
    <t xml:space="preserve">How is diabetes diagnosed? </t>
  </si>
  <si>
    <t>Blood test.  A1C(HbA1C), FPG (Fasting Plasma Glucose), OGTT (Oral Glucose Tolerance test)</t>
  </si>
  <si>
    <t>Diabetes Total Cases</t>
  </si>
  <si>
    <t xml:space="preserve">Diagnosed </t>
  </si>
  <si>
    <t>Undiagnosed</t>
  </si>
  <si>
    <t>Diabetes Types</t>
  </si>
  <si>
    <t>Type 1</t>
  </si>
  <si>
    <t>Other</t>
  </si>
  <si>
    <t>Percentage</t>
  </si>
  <si>
    <t xml:space="preserve">Note: Other makes up  &gt;&gt;&gt;&gt; Neonatal and MODY - 1-4%, Type 3c - 1-4%, Wolfram Syndrome - .00013%, Alstrom Syndrome - .0002%, , Gestational - Affects 2-10% of all US preganancies (.008%), LADA - 2-12%, Steiod Induced - , Cystic Fibrosis - </t>
  </si>
  <si>
    <t>STATE</t>
  </si>
  <si>
    <t>DEATHS</t>
  </si>
  <si>
    <t>AL</t>
  </si>
  <si>
    <t>AK</t>
  </si>
  <si>
    <t>AZ</t>
  </si>
  <si>
    <t>AR</t>
  </si>
  <si>
    <t>CA</t>
  </si>
  <si>
    <t>CO</t>
  </si>
  <si>
    <t>CT</t>
  </si>
  <si>
    <t>DE</t>
  </si>
  <si>
    <t>District of Columbia</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</si>
  <si>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</si>
  <si>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</si>
  <si>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</si>
  <si>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</si>
  <si>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</si>
  <si>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</si>
  <si>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</si>
  <si>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</si>
  <si>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</si>
  <si>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</si>
  <si>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</si>
  <si>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</si>
  <si>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</si>
  <si>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</si>
  <si>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</si>
  <si>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</si>
  <si>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</si>
  <si>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</si>
  <si>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</si>
  <si>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</si>
  <si>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</si>
  <si>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</si>
  <si>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</si>
  <si>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</si>
  <si>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</si>
  <si>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</si>
  <si>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</si>
  <si>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</si>
  <si>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</si>
  <si>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</si>
  <si>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</si>
  <si>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</si>
  <si>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</si>
  <si>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</si>
  <si>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</si>
  <si>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</si>
  <si>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</si>
  <si>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</si>
  <si>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</si>
  <si>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</si>
  <si>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</si>
  <si>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</si>
  <si>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DIAGNOSED</t>
  </si>
  <si>
    <t>OBESITY RATE of Adults</t>
  </si>
  <si>
    <t>Deaths</t>
  </si>
  <si>
    <t>Diabetes Cases 2021</t>
  </si>
  <si>
    <t>General Complications:</t>
  </si>
  <si>
    <t>Cardiovascular Disease, Chronic Kidney Disease, Eye Disease, Neuropathy, Foot Complications, Skin Complications, Oral Complications, Hearing Loss, Stroke, and Diabetic Ketoacidosis</t>
  </si>
  <si>
    <t>Diabetes Deaths</t>
  </si>
  <si>
    <t>Year</t>
  </si>
  <si>
    <t># of Deaths</t>
  </si>
  <si>
    <t>Previous Deaths Difference</t>
  </si>
  <si>
    <t>Note: Obesity is linked to up to 53% of new cases of type 2 each year.</t>
  </si>
  <si>
    <t>Grand Total</t>
  </si>
  <si>
    <t>Total</t>
  </si>
  <si>
    <t>Asian American adults breakdown:</t>
  </si>
  <si>
    <t xml:space="preserve">Hispanic adults breakdown: </t>
  </si>
  <si>
    <t xml:space="preserve">Dominican </t>
  </si>
  <si>
    <t xml:space="preserve">    Percent</t>
  </si>
  <si>
    <t>Diabetes Total</t>
  </si>
  <si>
    <t>Percentage Total</t>
  </si>
  <si>
    <t>Diabetes Cases by Race</t>
  </si>
  <si>
    <t>Asian Ethnicities Diabetes Cases</t>
  </si>
  <si>
    <t>Hispanic Ethnicities Diabetes Cases</t>
  </si>
  <si>
    <t>Diabetes by Year</t>
  </si>
  <si>
    <t>Lives</t>
  </si>
  <si>
    <t>2021 Case Type</t>
  </si>
  <si>
    <t>Diabetes Direct Medical Cost</t>
  </si>
  <si>
    <t>Note: Amount in billions</t>
  </si>
  <si>
    <t>Note: Amount in Millions</t>
  </si>
  <si>
    <t>Sum of DEATHS</t>
  </si>
  <si>
    <t>Sum of DIAGNOSED</t>
  </si>
  <si>
    <t>Sum of OBESITY RATE of Adults</t>
  </si>
  <si>
    <t>Sum of RATE</t>
  </si>
  <si>
    <t>This tracker will allow you to monitor how diet, exercise, and medication affect blood sugar levels, giving you valuable insights into diabetes management.</t>
  </si>
  <si>
    <t>Diabetes by State 2022</t>
  </si>
  <si>
    <t xml:space="preserve">                                                                            Diabetes Info DASHBOARD</t>
  </si>
  <si>
    <r>
      <t xml:space="preserve">                                                                           </t>
    </r>
    <r>
      <rPr>
        <b/>
        <sz val="36"/>
        <color theme="0"/>
        <rFont val="Aptos Narrow (Body)"/>
      </rPr>
      <t xml:space="preserve"> DIABETES INFO DASHBOARD</t>
    </r>
  </si>
  <si>
    <t>Heat Map info</t>
  </si>
  <si>
    <t>Heat Map Info</t>
  </si>
  <si>
    <t>Mortality RATE</t>
  </si>
  <si>
    <t>Diabetes Diagnosis &amp; Death by State 2021</t>
  </si>
  <si>
    <t>State</t>
  </si>
  <si>
    <t>Mortality Rate</t>
  </si>
  <si>
    <t>Blood Sugar Levels Tracking</t>
  </si>
  <si>
    <t>Date</t>
  </si>
  <si>
    <t>Time</t>
  </si>
  <si>
    <t>Fasting Blood Sugar(mg/dL)</t>
  </si>
  <si>
    <t>Pre-Meal Blood Sugar(mg/dL)</t>
  </si>
  <si>
    <t>Post-Meal Blood Sugar(mg/dL)</t>
  </si>
  <si>
    <t>Diet Tracking</t>
  </si>
  <si>
    <t>Meal Time</t>
  </si>
  <si>
    <t>Type of Food</t>
  </si>
  <si>
    <t>Carbohydrate Intake(g)</t>
  </si>
  <si>
    <t>Meal Frequency</t>
  </si>
  <si>
    <t>Exercise Tracking</t>
  </si>
  <si>
    <t>Activity</t>
  </si>
  <si>
    <t>Duration(min)</t>
  </si>
  <si>
    <t>Impact on Blood Sugar</t>
  </si>
  <si>
    <t>Impact on Blood Sugar (mg/dL)</t>
  </si>
  <si>
    <t>Medication Tracking</t>
  </si>
  <si>
    <t>Dosage(mg)</t>
  </si>
  <si>
    <t>Timing (Before Meal/After Meal/Other)</t>
  </si>
  <si>
    <t>Total Carbohydrate Intake (g)</t>
  </si>
  <si>
    <t>Total Exercise Time(min)</t>
  </si>
  <si>
    <t>Medication Compliance (Yes/No)</t>
  </si>
  <si>
    <t>Daily Summary (Calculate Daily)</t>
  </si>
  <si>
    <t>Diabetes Self-Care Metrics Summary Dashboard</t>
  </si>
  <si>
    <t>Average Blood Sugar (mg/dL)</t>
  </si>
  <si>
    <t>Intensity(Low/Med/High)</t>
  </si>
  <si>
    <t>COST SUMMARY DASHBOARD</t>
  </si>
  <si>
    <t>Yes</t>
  </si>
  <si>
    <t>No</t>
  </si>
  <si>
    <t>Low</t>
  </si>
  <si>
    <t>Med</t>
  </si>
  <si>
    <t>7:00am</t>
  </si>
  <si>
    <t>12:00pm</t>
  </si>
  <si>
    <t>6:00pm</t>
  </si>
  <si>
    <t>8:00am</t>
  </si>
  <si>
    <t>1:00pm</t>
  </si>
  <si>
    <t>7:00pm</t>
  </si>
  <si>
    <t>Oatmeal with Berries</t>
  </si>
  <si>
    <t>Grilled Chicken Salad</t>
  </si>
  <si>
    <t>Steam Vegetables</t>
  </si>
  <si>
    <t>1st Meal</t>
  </si>
  <si>
    <t>2nd Meal</t>
  </si>
  <si>
    <t>3rd Meal</t>
  </si>
  <si>
    <t>Morning Walk</t>
  </si>
  <si>
    <t>Yoga</t>
  </si>
  <si>
    <t>Decreased by 15 mg/dL</t>
  </si>
  <si>
    <t>Decreased by 10 mg/dL</t>
  </si>
  <si>
    <t>7:30am</t>
  </si>
  <si>
    <t>Medication Name</t>
  </si>
  <si>
    <t>Metformin</t>
  </si>
  <si>
    <t>Before Meal</t>
  </si>
  <si>
    <t>Stabilized</t>
  </si>
  <si>
    <r>
      <t>Correlation Chart (Scatter Plot)</t>
    </r>
    <r>
      <rPr>
        <sz val="12"/>
        <color theme="1"/>
        <rFont val="Aptos Narrow"/>
        <family val="2"/>
        <scheme val="minor"/>
      </rPr>
      <t>:</t>
    </r>
  </si>
  <si>
    <r>
      <t>Purpose</t>
    </r>
    <r>
      <rPr>
        <sz val="12"/>
        <color theme="1"/>
        <rFont val="Aptos Narrow"/>
        <family val="2"/>
        <scheme val="minor"/>
      </rPr>
      <t>: Show the relationship between carbohydrate intake, exercise duration, and blood sugar levels.</t>
    </r>
  </si>
  <si>
    <r>
      <t>Example</t>
    </r>
    <r>
      <rPr>
        <sz val="12"/>
        <color theme="1"/>
        <rFont val="Aptos Narrow"/>
        <family val="2"/>
        <scheme val="minor"/>
      </rPr>
      <t>: Plot daily carbohydrate intake on the x-axis and daily blood sugar levels on the y-axis. Use different colors or symbols to indicate exercise duration. This can help illustrate how diet and exercise together impact blood sugar control.</t>
    </r>
  </si>
  <si>
    <r>
      <t>Stacked Bar Chart</t>
    </r>
    <r>
      <rPr>
        <sz val="12"/>
        <color theme="1"/>
        <rFont val="Aptos Narrow"/>
        <family val="2"/>
        <scheme val="minor"/>
      </rPr>
      <t>:</t>
    </r>
  </si>
  <si>
    <r>
      <t>Purpose</t>
    </r>
    <r>
      <rPr>
        <sz val="12"/>
        <color theme="1"/>
        <rFont val="Aptos Narrow"/>
        <family val="2"/>
        <scheme val="minor"/>
      </rPr>
      <t>: Compare the combined impact of daily carbohydrate intake and exercise on blood sugar levels.</t>
    </r>
  </si>
  <si>
    <r>
      <t>Example</t>
    </r>
    <r>
      <rPr>
        <sz val="12"/>
        <color theme="1"/>
        <rFont val="Aptos Narrow"/>
        <family val="2"/>
        <scheme val="minor"/>
      </rPr>
      <t>: Create a stacked bar chart where each bar represents a day. The bar is divided into sections showing carbohydrate intake and exercise, with an overlay or adjacent bar showing the corresponding blood sugar level. This visual helps patients see how balancing diet and exercise can stabilize their blood sugar.</t>
    </r>
  </si>
  <si>
    <t>x-axis &gt; Day</t>
  </si>
  <si>
    <t>y-axis &gt; Carbohydrate Intake (g) &amp; Exercise Duration (minutes)</t>
  </si>
  <si>
    <t>Calories Burned</t>
  </si>
  <si>
    <r>
      <t>X-Axis</t>
    </r>
    <r>
      <rPr>
        <sz val="12"/>
        <color theme="1"/>
        <rFont val="Aptos Narrow"/>
        <family val="2"/>
        <scheme val="minor"/>
      </rPr>
      <t>: "Exercise Activity" (Categories: Morning Walk, Yoga, etc.)</t>
    </r>
  </si>
  <si>
    <r>
      <t>Y-Axis</t>
    </r>
    <r>
      <rPr>
        <sz val="12"/>
        <color theme="1"/>
        <rFont val="Aptos Narrow"/>
        <family val="2"/>
        <scheme val="minor"/>
      </rPr>
      <t>: "Impact on Blood Sugar (mg/dL)"</t>
    </r>
  </si>
  <si>
    <t>Run</t>
  </si>
  <si>
    <t>High</t>
  </si>
  <si>
    <t>Hike</t>
  </si>
  <si>
    <t>Fruit Bowl</t>
  </si>
  <si>
    <t>11:00am</t>
  </si>
  <si>
    <t>McDonalds</t>
  </si>
  <si>
    <t>5:00pm</t>
  </si>
  <si>
    <t>Lasagna</t>
  </si>
  <si>
    <t>6:30am</t>
  </si>
  <si>
    <t>4:30pm</t>
  </si>
  <si>
    <t>Sum of Carbohydrate Intake(g)</t>
  </si>
  <si>
    <t>Count of Meal Frequency</t>
  </si>
  <si>
    <t>Sum of Duration(min)</t>
  </si>
  <si>
    <t>Sum of Calories Burned</t>
  </si>
  <si>
    <t>Diet Tracker</t>
  </si>
  <si>
    <t>Exercise Tracker</t>
  </si>
  <si>
    <t>Sum of Fasting Blood Sugar(mg/dL)</t>
  </si>
  <si>
    <t>Sum of Pre-Meal Blood Sugar(mg/dL)</t>
  </si>
  <si>
    <t>Sum of Post-Meal Blood Sugar(mg/dL)</t>
  </si>
  <si>
    <t>Blood Sugar Level Tracker</t>
  </si>
  <si>
    <t>Sum of Total Carbohydrate Intake (g)</t>
  </si>
  <si>
    <t>Sum of Total Exercise Time(min)</t>
  </si>
  <si>
    <t>Sum of Average Blood Sugar (mg/dL)</t>
  </si>
  <si>
    <t>Daily Summary</t>
  </si>
  <si>
    <t>Weight Lift</t>
  </si>
  <si>
    <t>Decreased by 12 mg/dL</t>
  </si>
  <si>
    <t>Decreased by 25 mg/dL</t>
  </si>
  <si>
    <t>Decreased by 20 mg/dL</t>
  </si>
  <si>
    <t xml:space="preserve">Date: </t>
  </si>
  <si>
    <t>Source:  https://diabetes.org/about-diabetes/statistics/about-diabetes</t>
  </si>
  <si>
    <t>Source: https://diabetes.org/about-diabetes/statistics/about-diabetes</t>
  </si>
  <si>
    <t>Source: https://diabetes.org/newsroom/press-releases/new-american-diabetes-association-report-finds-annual-costs-diabetes-be</t>
  </si>
  <si>
    <t>Source: https://www.cdc.gov/nchs/pressroom/sosmap/diabetes_mortality/diabetes.htm</t>
  </si>
  <si>
    <t>Sources: https://www.ncbi.nlm.nih.gov/pmc/articles/PMC8145781/</t>
  </si>
  <si>
    <t>Sources: https://www.cdc.gov/nchs/pressroom/sosmap/diabetes_mortality/diabetes.htm</t>
  </si>
  <si>
    <t>Sources: https://diabetes.org/about-diabetes/statistics/about-diabetes</t>
  </si>
  <si>
    <t>Sources: https://www.goodrx.com/conditions/diabetes/true-cost-of-diabetes</t>
  </si>
  <si>
    <t>Normal</t>
  </si>
  <si>
    <t>Diabetic</t>
  </si>
  <si>
    <t>Fasting</t>
  </si>
  <si>
    <t>80-100</t>
  </si>
  <si>
    <t>101-125</t>
  </si>
  <si>
    <t>126+</t>
  </si>
  <si>
    <t>After Eating</t>
  </si>
  <si>
    <t>2-3 Hrs After Eating</t>
  </si>
  <si>
    <t>170-200</t>
  </si>
  <si>
    <t>190-230</t>
  </si>
  <si>
    <t>220-300</t>
  </si>
  <si>
    <t>120-140</t>
  </si>
  <si>
    <t>140-160</t>
  </si>
  <si>
    <t>200+</t>
  </si>
  <si>
    <t>Pre-diabetic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</si>
</sst>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8" formatCode="&quot;$&quot;#,##0.00_);[Red]\(&quot;$&quot;#,##0.00\)"/>
    <numFmt numFmtId="44" formatCode="_(&quot;$&quot;* #,##0.00_);_(&quot;$&quot;* \(#,##0.00\);_(&quot;$&quot;* &quot;-&quot;??_);_(@_)"/>
    <numFmt numFmtId="164" formatCode="0.0%"/>
    <numFmt numFmtId="165" formatCode="mm/dd/yy;@"/>
    <numFmt numFmtId="166" formatCode="[$-409]h:mm\ AM/PM;@"/>
  </numFmts>
  <fonts count="26" x14ac:knownFonts="1">
    <font>
      <sz val="12"/>
      <color theme="1"/>
      <name val="Aptos Narrow"/>
      <family val="2"/>
      <scheme val="minor"/>
    </font>
    <font>
      <sz val="12"/>
      <color theme="1"/>
      <name val="Aptos Narrow"/>
      <family val="2"/>
      <scheme val="minor"/>
    </font>
    <font>
      <b/>
      <sz val="12"/>
      <color theme="1"/>
      <name val="Aptos Narrow"/>
      <scheme val="minor"/>
    </font>
    <font>
      <b/>
      <sz val="36"/>
      <color theme="1"/>
      <name val="Aptos Narrow (Body)"/>
    </font>
    <font>
      <b/>
      <sz val="28"/>
      <color theme="1"/>
      <name val="Aptos Narrow (Body)"/>
    </font>
    <font>
      <u/>
      <sz val="12"/>
      <color theme="1"/>
      <name val="Aptos Narrow (Body)"/>
    </font>
    <font>
      <u/>
      <sz val="12"/>
      <color theme="1"/>
      <name val="Aptos Narrow"/>
      <family val="2"/>
      <scheme val="minor"/>
    </font>
    <font>
      <i/>
      <sz val="12"/>
      <color theme="1"/>
      <name val="Aptos Narrow"/>
      <scheme val="minor"/>
    </font>
    <font>
      <b/>
      <sz val="20"/>
      <color theme="1"/>
      <name val="Aptos Narrow"/>
      <scheme val="minor"/>
    </font>
    <font>
      <b/>
      <sz val="18"/>
      <color theme="1"/>
      <name val="Aptos Narrow"/>
      <scheme val="minor"/>
    </font>
    <font>
      <b/>
      <sz val="16"/>
      <color theme="1"/>
      <name val="Aptos Narrow"/>
      <scheme val="minor"/>
    </font>
    <font>
      <u/>
      <sz val="12"/>
      <color theme="1"/>
      <name val="Aptos Narrow"/>
      <scheme val="minor"/>
    </font>
    <font>
      <i/>
      <u/>
      <sz val="12"/>
      <color theme="1"/>
      <name val="Aptos Narrow"/>
      <scheme val="minor"/>
    </font>
    <font>
      <b/>
      <sz val="18"/>
      <color theme="1"/>
      <name val="Aptos Narrow (Body)"/>
    </font>
    <font>
      <b/>
      <i/>
      <sz val="12"/>
      <color theme="1"/>
      <name val="Aptos Narrow"/>
      <scheme val="minor"/>
    </font>
    <font>
      <sz val="12"/>
      <color theme="0"/>
      <name val="Aptos Narrow"/>
      <family val="2"/>
      <scheme val="minor"/>
    </font>
    <font>
      <sz val="36"/>
      <color theme="0"/>
      <name val="Aptos Narrow (Body)"/>
    </font>
    <font>
      <b/>
      <sz val="36"/>
      <color theme="0"/>
      <name val="Aptos Narrow (Body)"/>
    </font>
    <font>
      <b/>
      <sz val="20"/>
      <color theme="1"/>
      <name val="Aptos Narrow (Body)"/>
    </font>
    <font>
      <b/>
      <u/>
      <sz val="16"/>
      <color theme="1"/>
      <name val="Aptos Narrow (Body)"/>
    </font>
    <font>
      <sz val="12"/>
      <color theme="1"/>
      <name val="Aptos Narrow (Body)"/>
    </font>
    <font>
      <sz val="12"/>
      <color theme="1"/>
      <name val="Aptos Narrow"/>
      <scheme val="minor"/>
    </font>
    <font>
      <b/>
      <u/>
      <sz val="16"/>
      <color theme="1"/>
      <name val="Aptos Narrow"/>
      <scheme val="minor"/>
    </font>
    <font>
      <b/>
      <sz val="26"/>
      <color rgb="FFFFC000"/>
      <name val="Aptos Narrow"/>
      <scheme val="minor"/>
    </font>
    <font>
      <b/>
      <sz val="36"/>
      <color rgb="FFC00000"/>
      <name val="Aptos Narrow (Body)"/>
    </font>
    <font>
      <b/>
      <sz val="12"/>
      <color theme="1"/>
      <name val="Aptos Narrow"/>
      <family val="2"/>
      <scheme val="minor"/>
    </font>
  </fonts>
  <fills count="5">
    <fill>
      <patternFill patternType="none"/>
    </fill>
    <fill>
      <patternFill patternType="gray125"/>
    </fill>
    <fill>
      <patternFill patternType="solid">
        <fgColor theme="1" tint="0.499984740745262"/>
        <bgColor indexed="64"/>
      </patternFill>
    </fill>
    <fill>
      <patternFill patternType="solid">
        <fgColor theme="5"/>
        <bgColor indexed="64"/>
      </patternFill>
    </fill>
    <fill>
      <patternFill patternType="solid">
        <fgColor theme="1"/>
        <bgColor indexed="64"/>
      </patternFill>
    </fill>
  </fills>
  <borders count="9">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2">
    <xf numFmtId="0" fontId="0" fillId="0" borderId="0"/>
    <xf numFmtId="44" fontId="1" fillId="0" borderId="0" applyFont="0" applyFill="0" applyBorder="0" applyAlignment="0" applyProtection="0"/>
  </cellStyleXfs>
  <cellXfs count="70">
    <xf numFmtId="0" fontId="0" fillId="0" borderId="0" xfId="0"/>
    <xf numFmtId="0" fontId="0" fillId="0" borderId="0" xfId="0" applyAlignment="1">
      <alignment horizontal="center"/>
    </xf>
    <xf numFmtId="0" fontId="0" fillId="0" borderId="0" xfId="0" applyAlignment="1">
      <alignment wrapText="1"/>
    </xf>
    <xf numFmtId="0" fontId="0" fillId="0" borderId="0" xfId="0" applyAlignment="1">
      <alignment vertical="top"/>
    </xf>
    <xf numFmtId="0" fontId="0" fillId="0" borderId="0" xfId="0" applyAlignment="1">
      <alignment vertical="top" wrapText="1"/>
    </xf>
    <xf numFmtId="0" fontId="0" fillId="0" borderId="0" xfId="0" applyAlignment="1">
      <alignment horizontal="left" vertical="top" wrapText="1"/>
    </xf>
    <xf numFmtId="0" fontId="3" fillId="0" borderId="0" xfId="0" applyFont="1"/>
    <xf numFmtId="0" fontId="0" fillId="0" borderId="0" xfId="0" applyAlignment="1">
      <alignment horizontal="center" vertical="top"/>
    </xf>
    <xf numFmtId="0" fontId="2" fillId="0" borderId="0" xfId="0" applyFont="1"/>
    <xf numFmtId="9" fontId="0" fillId="0" borderId="0" xfId="0" applyNumberFormat="1" applyAlignment="1">
      <alignment horizontal="center"/>
    </xf>
    <xf numFmtId="0" fontId="6" fillId="0" borderId="0" xfId="0" applyFont="1" applyAlignment="1">
      <alignment wrapText="1"/>
    </xf>
    <xf numFmtId="0" fontId="6" fillId="0" borderId="0" xfId="0" applyFont="1" applyAlignment="1">
      <alignment horizontal="center"/>
    </xf>
    <xf numFmtId="0" fontId="6" fillId="0" borderId="0" xfId="0" applyFont="1" applyAlignment="1">
      <alignment horizontal="left" vertical="top"/>
    </xf>
    <xf numFmtId="10" fontId="0" fillId="0" borderId="0" xfId="0" applyNumberFormat="1"/>
    <xf numFmtId="164" fontId="0" fillId="0" borderId="0" xfId="0" applyNumberFormat="1" applyAlignment="1">
      <alignment horizontal="center"/>
    </xf>
    <xf numFmtId="0" fontId="0" fillId="0" borderId="0" xfId="1" applyNumberFormat="1" applyFont="1" applyAlignment="1">
      <alignment horizontal="center"/>
    </xf>
    <xf numFmtId="0" fontId="0" fillId="0" borderId="0" xfId="0" applyAlignment="1">
      <alignment horizontal="left"/>
    </xf>
    <xf numFmtId="0" fontId="7" fillId="0" borderId="0" xfId="0" applyFont="1"/>
    <xf numFmtId="0" fontId="6" fillId="0" borderId="0" xfId="0" applyFont="1"/>
    <xf numFmtId="0" fontId="8" fillId="0" borderId="0" xfId="0" applyFont="1"/>
    <xf numFmtId="0" fontId="9" fillId="0" borderId="0" xfId="0" applyFont="1"/>
    <xf numFmtId="0" fontId="10" fillId="0" borderId="0" xfId="0" applyFont="1"/>
    <xf numFmtId="0" fontId="11" fillId="0" borderId="0" xfId="0" applyFont="1" applyAlignment="1">
      <alignment horizontal="center"/>
    </xf>
    <xf numFmtId="0" fontId="9" fillId="0" borderId="0" xfId="0" applyFont="1" applyAlignment="1">
      <alignment horizontal="center"/>
    </xf>
    <xf numFmtId="0" fontId="12" fillId="0" borderId="0" xfId="0" applyFont="1"/>
    <xf numFmtId="3" fontId="0" fillId="0" borderId="0" xfId="0" applyNumberFormat="1"/>
    <xf numFmtId="3" fontId="0" fillId="0" borderId="0" xfId="0" applyNumberFormat="1" applyAlignment="1">
      <alignment horizontal="center"/>
    </xf>
    <xf numFmtId="0" fontId="13" fillId="0" borderId="0" xfId="0" applyFont="1" applyAlignment="1">
      <alignment horizontal="center" vertical="top"/>
    </xf>
    <xf numFmtId="3" fontId="0" fillId="0" borderId="0" xfId="0" applyNumberFormat="1" applyAlignment="1">
      <alignment horizontal="center" vertical="top"/>
    </xf>
    <xf numFmtId="0" fontId="0" fillId="0" borderId="0" xfId="0" pivotButton="1"/>
    <xf numFmtId="0" fontId="14" fillId="0" borderId="0" xfId="0" applyFont="1"/>
    <xf numFmtId="164" fontId="0" fillId="0" borderId="0" xfId="0" applyNumberFormat="1"/>
    <xf numFmtId="49" fontId="0" fillId="0" borderId="0" xfId="0" pivotButton="1" applyNumberFormat="1"/>
    <xf numFmtId="164" fontId="2" fillId="0" borderId="0" xfId="0" applyNumberFormat="1" applyFont="1" applyAlignment="1">
      <alignment horizontal="center"/>
    </xf>
    <xf numFmtId="164" fontId="0" fillId="0" borderId="0" xfId="0" applyNumberFormat="1" applyAlignment="1">
      <alignment vertical="center"/>
    </xf>
    <xf numFmtId="0" fontId="5" fillId="0" borderId="0" xfId="0" applyFont="1" applyAlignment="1">
      <alignment horizontal="center"/>
    </xf>
    <xf numFmtId="8" fontId="0" fillId="0" borderId="0" xfId="0" applyNumberFormat="1" applyAlignment="1">
      <alignment horizontal="center"/>
    </xf>
    <xf numFmtId="0" fontId="18" fillId="0" borderId="0" xfId="0" applyFont="1"/>
    <xf numFmtId="0" fontId="20" fillId="0" borderId="0" xfId="0" applyFont="1" applyAlignment="1">
      <alignment horizontal="center"/>
    </xf>
    <xf numFmtId="0" fontId="21" fillId="0" borderId="0" xfId="0" applyFont="1" applyAlignment="1">
      <alignment horizontal="center"/>
    </xf>
    <xf numFmtId="165" fontId="20" fillId="0" borderId="0" xfId="0" applyNumberFormat="1" applyFont="1" applyAlignment="1">
      <alignment horizontal="center"/>
    </xf>
    <xf numFmtId="166" fontId="0" fillId="0" borderId="0" xfId="0" applyNumberFormat="1" applyAlignment="1">
      <alignment horizontal="center"/>
    </xf>
    <xf numFmtId="165" fontId="0" fillId="0" borderId="0" xfId="0" applyNumberFormat="1" applyAlignment="1">
      <alignment horizontal="center"/>
    </xf>
    <xf numFmtId="0" fontId="2" fillId="0" borderId="0" xfId="0" applyFont="1" applyAlignment="1">
      <alignment horizontal="center"/>
    </xf>
    <xf numFmtId="0" fontId="25" fillId="0" borderId="0" xfId="0" applyFont="1" applyAlignment="1">
      <alignment horizontal="center"/>
    </xf>
    <xf numFmtId="0" fontId="25" fillId="0" borderId="0" xfId="0" applyFont="1"/>
    <xf numFmtId="14" fontId="0" fillId="0" borderId="0" xfId="0" applyNumberFormat="1"/>
    <xf numFmtId="165" fontId="0" fillId="0" borderId="0" xfId="0" applyNumberFormat="1" applyAlignment="1">
      <alignment horizontal="left"/>
    </xf>
    <xf numFmtId="0" fontId="0" fillId="0" borderId="0" xfId="0" applyAlignment="1">
      <alignment horizontal="left" indent="1"/>
    </xf>
    <xf numFmtId="0" fontId="0" fillId="0" borderId="0" xfId="0" applyAlignment="1">
      <alignment horizontal="left" indent="2"/>
    </xf>
    <xf numFmtId="14" fontId="0" fillId="0" borderId="0" xfId="0" applyNumberFormat="1" applyAlignment="1">
      <alignment horizontal="left"/>
    </xf>
    <xf numFmtId="0" fontId="15" fillId="0" borderId="0" xfId="0" applyFont="1" applyAlignment="1">
      <alignment horizontal="center"/>
    </xf>
    <xf numFmtId="0" fontId="4" fillId="0" borderId="0" xfId="0" applyFont="1" applyAlignment="1">
      <alignment horizontal="center" vertical="top"/>
    </xf>
    <xf numFmtId="0" fontId="0" fillId="0" borderId="0" xfId="0" applyAlignment="1">
      <alignment horizontal="center" vertical="top"/>
    </xf>
    <xf numFmtId="0" fontId="16" fillId="2" borderId="0" xfId="0" applyFont="1" applyFill="1" applyAlignment="1">
      <alignment horizontal="left" vertical="center"/>
    </xf>
    <xf numFmtId="0" fontId="15" fillId="2" borderId="0" xfId="0" applyFont="1" applyFill="1" applyAlignment="1">
      <alignment horizontal="left" vertical="center"/>
    </xf>
    <xf numFmtId="0" fontId="17" fillId="4" borderId="4" xfId="0" applyFont="1" applyFill="1" applyBorder="1" applyAlignment="1">
      <alignment horizontal="center" vertical="center"/>
    </xf>
    <xf numFmtId="0" fontId="17" fillId="4" borderId="0" xfId="0" applyFont="1" applyFill="1" applyAlignment="1">
      <alignment horizontal="center" vertical="center"/>
    </xf>
    <xf numFmtId="0" fontId="19" fillId="0" borderId="0" xfId="0" applyFont="1" applyAlignment="1">
      <alignment horizontal="left"/>
    </xf>
    <xf numFmtId="0" fontId="0" fillId="0" borderId="0" xfId="0" applyAlignment="1">
      <alignment horizontal="left"/>
    </xf>
    <xf numFmtId="0" fontId="22" fillId="0" borderId="0" xfId="0" applyFont="1" applyAlignment="1">
      <alignment horizontal="left"/>
    </xf>
    <xf numFmtId="0" fontId="24" fillId="3" borderId="1" xfId="0" applyFont="1" applyFill="1" applyBorder="1" applyAlignment="1">
      <alignment horizontal="center" vertical="center"/>
    </xf>
    <xf numFmtId="0" fontId="23" fillId="3" borderId="2" xfId="0" applyFont="1" applyFill="1" applyBorder="1" applyAlignment="1">
      <alignment horizontal="center" vertical="center"/>
    </xf>
    <xf numFmtId="0" fontId="23" fillId="3" borderId="3" xfId="0" applyFont="1" applyFill="1" applyBorder="1" applyAlignment="1">
      <alignment horizontal="center" vertical="center"/>
    </xf>
    <xf numFmtId="0" fontId="23" fillId="3" borderId="4" xfId="0" applyFont="1" applyFill="1" applyBorder="1" applyAlignment="1">
      <alignment horizontal="center" vertical="center"/>
    </xf>
    <xf numFmtId="0" fontId="23" fillId="3" borderId="0" xfId="0" applyFont="1" applyFill="1" applyAlignment="1">
      <alignment horizontal="center" vertical="center"/>
    </xf>
    <xf numFmtId="0" fontId="23" fillId="3" borderId="5" xfId="0" applyFont="1" applyFill="1" applyBorder="1" applyAlignment="1">
      <alignment horizontal="center" vertical="center"/>
    </xf>
    <xf numFmtId="0" fontId="23" fillId="3" borderId="6" xfId="0" applyFont="1" applyFill="1" applyBorder="1" applyAlignment="1">
      <alignment horizontal="center" vertical="center"/>
    </xf>
    <xf numFmtId="0" fontId="23" fillId="3" borderId="7" xfId="0" applyFont="1" applyFill="1" applyBorder="1" applyAlignment="1">
      <alignment horizontal="center" vertical="center"/>
    </xf>
    <xf numFmtId="0" fontId="23" fillId="3" borderId="8" xfId="0" applyFont="1" applyFill="1" applyBorder="1" applyAlignment="1">
      <alignment horizontal="center" vertical="center"/>
    </xf>
  </cellXfs>
  <cellStyles count="2">
    <cellStyle name="Currency" xfId="1" builtinId="4"/>
    <cellStyle name="Normal" xfId="0" builtinId="0"/>
  </cellStyles>
  <dxfs count="134">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bgColor theme="3" tint="0.499984740745262"/>
        </patternFill>
      </fill>
    </dxf>
    <dxf>
      <fill>
        <patternFill>
          <bgColor theme="2" tint="-0.24994659260841701"/>
        </patternFill>
      </fill>
    </dxf>
    <dxf>
      <fill>
        <patternFill>
          <bgColor theme="8" tint="0.39994506668294322"/>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bgColor theme="3" tint="0.499984740745262"/>
        </patternFill>
      </fill>
    </dxf>
    <dxf>
      <fill>
        <patternFill>
          <bgColor theme="2" tint="-0.24994659260841701"/>
        </patternFill>
      </fill>
    </dxf>
    <dxf>
      <fill>
        <patternFill>
          <bgColor theme="8" tint="0.39994506668294322"/>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bgColor theme="3" tint="0.499984740745262"/>
        </patternFill>
      </fill>
    </dxf>
    <dxf>
      <fill>
        <patternFill>
          <bgColor theme="2" tint="-0.24994659260841701"/>
        </patternFill>
      </fill>
    </dxf>
    <dxf>
      <fill>
        <patternFill>
          <bgColor theme="8" tint="0.39994506668294322"/>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bgColor theme="3" tint="0.499984740745262"/>
        </patternFill>
      </fill>
    </dxf>
    <dxf>
      <fill>
        <patternFill>
          <bgColor theme="2" tint="-0.24994659260841701"/>
        </patternFill>
      </fill>
    </dxf>
    <dxf>
      <fill>
        <patternFill>
          <bgColor theme="8" tint="0.3999450666829432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bgColor theme="3" tint="0.499984740745262"/>
        </patternFill>
      </fill>
    </dxf>
    <dxf>
      <fill>
        <patternFill>
          <bgColor theme="2" tint="-0.24994659260841701"/>
        </patternFill>
      </fill>
    </dxf>
    <dxf>
      <fill>
        <patternFill>
          <bgColor theme="8" tint="0.3999450666829432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bgColor theme="3" tint="0.499984740745262"/>
        </patternFill>
      </fill>
    </dxf>
    <dxf>
      <fill>
        <patternFill>
          <bgColor theme="2" tint="-0.24994659260841701"/>
        </patternFill>
      </fill>
    </dxf>
    <dxf>
      <fill>
        <patternFill>
          <bgColor theme="8" tint="0.39994506668294322"/>
        </patternFill>
      </fill>
    </dxf>
    <dxf>
      <font>
        <color rgb="FF9C0006"/>
      </font>
      <fill>
        <patternFill>
          <bgColor rgb="FFFFC7CE"/>
        </patternFill>
      </fill>
    </dxf>
    <dxf>
      <font>
        <color rgb="FF006100"/>
      </font>
      <fill>
        <patternFill>
          <bgColor rgb="FFC6EFCE"/>
        </patternFill>
      </fill>
    </dxf>
    <dxf>
      <font>
        <b/>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2"/>
        <color theme="1"/>
        <name val="Aptos Narrow (Body)"/>
        <scheme val="none"/>
      </font>
      <alignment horizontal="center" vertical="bottom" textRotation="0" wrapText="0" indent="0" justifyLastLine="0" shrinkToFit="0" readingOrder="0"/>
    </dxf>
    <dxf>
      <font>
        <b val="0"/>
        <i val="0"/>
        <strike val="0"/>
        <condense val="0"/>
        <extend val="0"/>
        <outline val="0"/>
        <shadow val="0"/>
        <u val="none"/>
        <vertAlign val="baseline"/>
        <sz val="12"/>
        <color theme="1"/>
        <name val="Aptos Narrow (Body)"/>
        <scheme val="none"/>
      </font>
      <alignment horizontal="center" vertical="bottom" textRotation="0" wrapText="0" indent="0" justifyLastLine="0" shrinkToFit="0" readingOrder="0"/>
    </dxf>
    <dxf>
      <font>
        <b val="0"/>
        <i val="0"/>
        <strike val="0"/>
        <condense val="0"/>
        <extend val="0"/>
        <outline val="0"/>
        <shadow val="0"/>
        <u val="none"/>
        <vertAlign val="baseline"/>
        <sz val="12"/>
        <color theme="1"/>
        <name val="Aptos Narrow (Body)"/>
        <scheme val="none"/>
      </font>
      <numFmt numFmtId="165" formatCode="mm/dd/yy;@"/>
      <alignment horizontal="center" vertical="bottom" textRotation="0" wrapText="0" indent="0" justifyLastLine="0" shrinkToFit="0" readingOrder="0"/>
    </dxf>
    <dxf>
      <font>
        <b val="0"/>
        <i val="0"/>
        <strike val="0"/>
        <condense val="0"/>
        <extend val="0"/>
        <outline val="0"/>
        <shadow val="0"/>
        <u val="none"/>
        <vertAlign val="baseline"/>
        <sz val="12"/>
        <color theme="1"/>
        <name val="Aptos Narrow (Body)"/>
        <scheme val="none"/>
      </font>
      <alignment horizontal="center" vertical="bottom" textRotation="0" wrapText="0" indent="0" justifyLastLine="0" shrinkToFit="0" readingOrder="0"/>
    </dxf>
    <dxf>
      <font>
        <b val="0"/>
        <i val="0"/>
        <strike val="0"/>
        <condense val="0"/>
        <extend val="0"/>
        <outline val="0"/>
        <shadow val="0"/>
        <u val="none"/>
        <vertAlign val="baseline"/>
        <sz val="12"/>
        <color theme="1"/>
        <name val="Aptos Narrow (Body)"/>
        <scheme val="none"/>
      </font>
      <alignment horizontal="center" vertical="bottom" textRotation="0" wrapText="0" indent="0" justifyLastLine="0" shrinkToFit="0" readingOrder="0"/>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Aptos Narrow"/>
        <family val="2"/>
        <scheme val="minor"/>
      </font>
      <numFmt numFmtId="166" formatCode="[$-409]h:mm\ AM/PM;@"/>
      <alignment horizontal="center" vertical="bottom" textRotation="0" wrapText="0" indent="0" justifyLastLine="0" shrinkToFit="0" readingOrder="0"/>
    </dxf>
    <dxf>
      <font>
        <b val="0"/>
        <i val="0"/>
        <strike val="0"/>
        <condense val="0"/>
        <extend val="0"/>
        <outline val="0"/>
        <shadow val="0"/>
        <u val="none"/>
        <vertAlign val="baseline"/>
        <sz val="12"/>
        <color theme="1"/>
        <name val="Aptos Narrow (Body)"/>
        <scheme val="none"/>
      </font>
      <numFmt numFmtId="165" formatCode="mm/dd/yy;@"/>
      <alignment horizontal="center" vertical="bottom" textRotation="0" wrapText="0" indent="0" justifyLastLine="0" shrinkToFit="0" readingOrder="0"/>
    </dxf>
    <dxf>
      <font>
        <b val="0"/>
        <i val="0"/>
        <strike val="0"/>
        <condense val="0"/>
        <extend val="0"/>
        <outline val="0"/>
        <shadow val="0"/>
        <u val="none"/>
        <vertAlign val="baseline"/>
        <sz val="12"/>
        <color theme="1"/>
        <name val="Aptos Narrow"/>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Aptos Narrow"/>
        <family val="2"/>
        <scheme val="minor"/>
      </font>
      <alignment horizontal="left" vertical="bottom" textRotation="0" wrapText="0" indent="0" justifyLastLine="0" shrinkToFit="0" readingOrder="0"/>
    </dxf>
    <dxf>
      <font>
        <b val="0"/>
        <i val="0"/>
        <strike val="0"/>
        <condense val="0"/>
        <extend val="0"/>
        <outline val="0"/>
        <shadow val="0"/>
        <u val="none"/>
        <vertAlign val="baseline"/>
        <sz val="12"/>
        <color theme="1"/>
        <name val="Aptos Narrow"/>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Aptos Narrow"/>
        <scheme val="minor"/>
      </font>
      <alignment horizontal="center" vertical="bottom" textRotation="0" wrapText="0" indent="0" justifyLastLine="0" shrinkToFit="0" readingOrder="0"/>
    </dxf>
    <dxf>
      <font>
        <b/>
        <i val="0"/>
        <strike val="0"/>
        <condense val="0"/>
        <extend val="0"/>
        <outline val="0"/>
        <shadow val="0"/>
        <u val="none"/>
        <vertAlign val="baseline"/>
        <sz val="12"/>
        <color theme="1"/>
        <name val="Aptos Narrow"/>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Aptos Narrow"/>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Aptos Narrow (Body)"/>
        <scheme val="none"/>
      </font>
      <alignment horizontal="center" vertical="bottom" textRotation="0" wrapText="0" indent="0" justifyLastLine="0" shrinkToFit="0" readingOrder="0"/>
    </dxf>
    <dxf>
      <font>
        <b val="0"/>
        <i val="0"/>
        <strike val="0"/>
        <condense val="0"/>
        <extend val="0"/>
        <outline val="0"/>
        <shadow val="0"/>
        <u val="none"/>
        <vertAlign val="baseline"/>
        <sz val="12"/>
        <color theme="1"/>
        <name val="Aptos Narrow (Body)"/>
        <scheme val="none"/>
      </font>
      <numFmt numFmtId="165" formatCode="mm/dd/yy;@"/>
      <alignment horizontal="center" vertical="bottom" textRotation="0" wrapText="0" indent="0" justifyLastLine="0" shrinkToFit="0" readingOrder="0"/>
    </dxf>
    <dxf>
      <font>
        <b val="0"/>
        <i val="0"/>
        <strike val="0"/>
        <condense val="0"/>
        <extend val="0"/>
        <outline val="0"/>
        <shadow val="0"/>
        <u val="none"/>
        <vertAlign val="baseline"/>
        <sz val="12"/>
        <color theme="1"/>
        <name val="Aptos Narrow"/>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Aptos Narrow"/>
        <scheme val="minor"/>
      </font>
      <alignment horizontal="left"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166" formatCode="[$-409]h:mm\ AM/PM;@"/>
      <alignment horizontal="center" vertical="bottom" textRotation="0" wrapText="0" indent="0" justifyLastLine="0" shrinkToFit="0" readingOrder="0"/>
    </dxf>
    <dxf>
      <font>
        <b val="0"/>
        <i val="0"/>
        <strike val="0"/>
        <condense val="0"/>
        <extend val="0"/>
        <outline val="0"/>
        <shadow val="0"/>
        <u val="none"/>
        <vertAlign val="baseline"/>
        <sz val="12"/>
        <color theme="1"/>
        <name val="Aptos Narrow (Body)"/>
        <scheme val="none"/>
      </font>
      <numFmt numFmtId="165" formatCode="mm/dd/yy;@"/>
      <alignment horizontal="center" vertical="bottom" textRotation="0" wrapText="0" indent="0" justifyLastLine="0" shrinkToFit="0" readingOrder="0"/>
    </dxf>
    <dxf>
      <alignment horizontal="center" vertical="bottom" textRotation="0" wrapText="0" indent="0" justifyLastLine="0" shrinkToFit="0" readingOrder="0"/>
    </dxf>
    <dxf>
      <alignment horizontal="left"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166" formatCode="[$-409]h:mm\ AM/PM;@"/>
      <alignment horizontal="center" vertical="bottom" textRotation="0" wrapText="0" indent="0" justifyLastLine="0" shrinkToFit="0" readingOrder="0"/>
    </dxf>
    <dxf>
      <numFmt numFmtId="165" formatCode="mm/dd/yy;@"/>
      <alignment horizontal="center" vertical="bottom" textRotation="0" wrapText="0" indent="0" justifyLastLine="0" shrinkToFit="0" readingOrder="0"/>
    </dxf>
    <dxf>
      <alignment horizontal="center" vertical="bottom" textRotation="0" wrapText="0" indent="0" justifyLastLine="0" shrinkToFit="0" readingOrder="0"/>
    </dxf>
    <dxf>
      <numFmt numFmtId="164" formatCode="0.0%"/>
    </dxf>
    <dxf>
      <numFmt numFmtId="30" formatCode="@"/>
    </dxf>
    <dxf>
      <numFmt numFmtId="3" formatCode="#,##0"/>
    </dxf>
    <dxf>
      <numFmt numFmtId="2" formatCode="0.00"/>
    </dxf>
    <dxf>
      <numFmt numFmtId="164" formatCode="0.0%"/>
    </dxf>
    <dxf>
      <alignment vertical="center"/>
    </dxf>
    <dxf>
      <alignment horizontal="center" vertical="bottom" textRotation="0" wrapText="0" indent="0" justifyLastLine="0" shrinkToFit="0" readingOrder="0"/>
    </dxf>
    <dxf>
      <numFmt numFmtId="13" formatCode="0%"/>
      <alignment horizontal="center" vertical="bottom" textRotation="0" wrapText="0" indent="0" justifyLastLine="0" shrinkToFit="0" readingOrder="0"/>
    </dxf>
    <dxf>
      <numFmt numFmtId="3" formatCode="#,##0"/>
      <alignment horizontal="center" vertical="top" textRotation="0" wrapText="0" indent="0" justifyLastLine="0" shrinkToFit="0" readingOrder="0"/>
    </dxf>
    <dxf>
      <numFmt numFmtId="3" formatCode="#,##0"/>
      <alignment horizontal="center" vertical="top" textRotation="0" wrapText="0" indent="0" justifyLastLine="0" shrinkToFit="0" readingOrder="0"/>
    </dxf>
    <dxf>
      <alignment horizontal="center" vertical="top" textRotation="0" wrapText="0" indent="0" justifyLastLine="0" shrinkToFit="0" readingOrder="0"/>
    </dxf>
    <dxf>
      <numFmt numFmtId="3" formatCode="#,##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13" formatCode="0%"/>
      <alignment horizontal="center" vertical="bottom" textRotation="0" wrapText="0" indent="0" justifyLastLine="0" shrinkToFit="0" readingOrder="0"/>
    </dxf>
    <dxf>
      <alignment horizontal="center" vertical="bottom" textRotation="0" wrapText="0" indent="0" justifyLastLine="0" shrinkToFit="0" readingOrder="0"/>
    </dxf>
    <dxf>
      <numFmt numFmtId="164" formatCode="0.0%"/>
      <alignment horizontal="center" vertical="bottom" textRotation="0" wrapText="0" indent="0" justifyLastLine="0" shrinkToFit="0" readingOrder="0"/>
    </dxf>
    <dxf>
      <alignment horizontal="left" vertical="bottom" textRotation="0" wrapText="0" indent="0" justifyLastLine="0" shrinkToFit="0" readingOrder="0"/>
    </dxf>
    <dxf>
      <numFmt numFmtId="164" formatCode="0.0%"/>
      <alignment horizontal="center" vertical="bottom" textRotation="0" wrapText="0" indent="0" justifyLastLine="0" shrinkToFit="0" readingOrder="0"/>
    </dxf>
    <dxf>
      <alignment horizontal="left" vertical="bottom" textRotation="0" wrapText="0" indent="0" justifyLastLine="0" shrinkToFit="0" readingOrder="0"/>
    </dxf>
    <dxf>
      <numFmt numFmtId="164" formatCode="0.0%"/>
      <alignment horizontal="center" vertical="bottom" textRotation="0" wrapText="0" indent="0" justifyLastLine="0" shrinkToFit="0" readingOrder="0"/>
    </dxf>
    <dxf>
      <font>
        <b val="0"/>
        <i val="0"/>
        <strike val="0"/>
        <condense val="0"/>
        <extend val="0"/>
        <outline val="0"/>
        <shadow val="0"/>
        <u/>
        <vertAlign val="baseline"/>
        <sz val="12"/>
        <color theme="1"/>
        <name val="Aptos Narrow"/>
        <scheme val="minor"/>
      </font>
      <alignment horizontal="center"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2.xml"/><Relationship Id="rId18" Type="http://schemas.openxmlformats.org/officeDocument/2006/relationships/pivotCacheDefinition" Target="pivotCache/pivotCacheDefinition7.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pivotCacheDefinition" Target="pivotCache/pivotCacheDefinition10.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pivotCacheDefinition" Target="pivotCache/pivotCacheDefinition6.xml"/><Relationship Id="rId25" Type="http://schemas.microsoft.com/office/2007/relationships/slicerCache" Target="slicerCaches/slicerCache4.xml"/><Relationship Id="rId33" Type="http://schemas.microsoft.com/office/2017/06/relationships/rdRichValueTypes" Target="richData/rdRichValueTypes.xml"/><Relationship Id="rId2" Type="http://schemas.openxmlformats.org/officeDocument/2006/relationships/worksheet" Target="worksheets/sheet2.xml"/><Relationship Id="rId16" Type="http://schemas.openxmlformats.org/officeDocument/2006/relationships/pivotCacheDefinition" Target="pivotCache/pivotCacheDefinition5.xml"/><Relationship Id="rId20" Type="http://schemas.openxmlformats.org/officeDocument/2006/relationships/pivotCacheDefinition" Target="pivotCache/pivotCacheDefinition9.xml"/><Relationship Id="rId29"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3.xml"/><Relationship Id="rId32" Type="http://schemas.microsoft.com/office/2017/06/relationships/rdRichValueStructure" Target="richData/rdrichvaluestructure.xml"/><Relationship Id="rId5" Type="http://schemas.openxmlformats.org/officeDocument/2006/relationships/worksheet" Target="worksheets/sheet5.xml"/><Relationship Id="rId15" Type="http://schemas.openxmlformats.org/officeDocument/2006/relationships/pivotCacheDefinition" Target="pivotCache/pivotCacheDefinition4.xml"/><Relationship Id="rId23" Type="http://schemas.microsoft.com/office/2007/relationships/slicerCache" Target="slicerCaches/slicerCache2.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pivotCacheDefinition" Target="pivotCache/pivotCacheDefinition8.xml"/><Relationship Id="rId31" Type="http://schemas.microsoft.com/office/2017/06/relationships/rdRichValue" Target="richData/rdrichvalue.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3.xml"/><Relationship Id="rId22" Type="http://schemas.microsoft.com/office/2007/relationships/slicerCache" Target="slicerCaches/slicerCache1.xml"/><Relationship Id="rId27" Type="http://schemas.openxmlformats.org/officeDocument/2006/relationships/styles" Target="styles.xml"/><Relationship Id="rId30" Type="http://schemas.microsoft.com/office/2022/10/relationships/richValueRel" Target="richData/richValueRel.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7.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8.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9.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Diabetes by Race</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lotArea>
      <c:layout/>
      <c:barChart>
        <c:barDir val="col"/>
        <c:grouping val="stacked"/>
        <c:varyColors val="0"/>
        <c:ser>
          <c:idx val="0"/>
          <c:order val="0"/>
          <c:tx>
            <c:strRef>
              <c:f>'Diabetes by Race'!$B$6</c:f>
              <c:strCache>
                <c:ptCount val="1"/>
                <c:pt idx="0">
                  <c:v>Rate %</c:v>
                </c:pt>
              </c:strCache>
            </c:strRef>
          </c:tx>
          <c:spPr>
            <a:solidFill>
              <a:srgbClr val="FF0000"/>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'Diabetes by Race'!$A$7:$A$11</c:f>
              <c:strCache>
                <c:ptCount val="5"/>
                <c:pt idx="0">
                  <c:v>American Indians/Alaskan Native adults</c:v>
                </c:pt>
                <c:pt idx="1">
                  <c:v>Non-Hispanic Black adults </c:v>
                </c:pt>
                <c:pt idx="2">
                  <c:v>Hispanic adults</c:v>
                </c:pt>
                <c:pt idx="3">
                  <c:v>Asian American adults</c:v>
                </c:pt>
                <c:pt idx="4">
                  <c:v>Non-Hispanic White adults</c:v>
                </c:pt>
              </c:strCache>
            </c:strRef>
          </c:cat>
          <c:val>
            <c:numRef>
              <c:f>'Diabetes by Race'!$B$7:$B$11</c:f>
              <c:numCache>
                <c:formatCode>0.0%</c:formatCode>
                <c:ptCount val="5"/>
                <c:pt idx="0">
                  <c:v>0.13600000000000001</c:v>
                </c:pt>
                <c:pt idx="1">
                  <c:v>0.121</c:v>
                </c:pt>
                <c:pt idx="2">
                  <c:v>0.11700000000000001</c:v>
                </c:pt>
                <c:pt idx="3">
                  <c:v>9.0999999999999998E-2</c:v>
                </c:pt>
                <c:pt idx="4">
                  <c:v>6.9000000000000006E-2</c:v>
                </c:pt>
              </c:numCache>
            </c:numRef>
          </c:val>
          <c:extLst>
            <c:ext xmlns:c16="http://schemas.microsoft.com/office/drawing/2014/chart" uri="{C3380CC4-5D6E-409C-BE32-E72D297353CC}">
              <c16:uniqueId val="{00000000-F365-414A-8ED8-46319BA83661}"/>
            </c:ext>
          </c:extLst>
        </c:ser>
        <c:dLbls>
          <c:dLblPos val="ctr"/>
          <c:showLegendKey val="0"/>
          <c:showVal val="1"/>
          <c:showCatName val="0"/>
          <c:showSerName val="0"/>
          <c:showPercent val="0"/>
          <c:showBubbleSize val="0"/>
        </c:dLbls>
        <c:gapWidth val="150"/>
        <c:overlap val="100"/>
        <c:axId val="1888219360"/>
        <c:axId val="260829359"/>
      </c:barChart>
      <c:catAx>
        <c:axId val="1888219360"/>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US" sz="1400"/>
                  <a:t>Race</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260829359"/>
        <c:crosses val="autoZero"/>
        <c:auto val="1"/>
        <c:lblAlgn val="ctr"/>
        <c:lblOffset val="100"/>
        <c:noMultiLvlLbl val="0"/>
      </c:catAx>
      <c:valAx>
        <c:axId val="260829359"/>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title>
          <c:tx>
            <c:rich>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US" sz="1200"/>
                  <a:t>Percent</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0.0%" sourceLinked="1"/>
        <c:majorTickMark val="none"/>
        <c:minorTickMark val="none"/>
        <c:tickLblPos val="nextTo"/>
        <c:crossAx val="18882193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Diabetes Cases 2021 </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bar"/>
        <c:grouping val="clustered"/>
        <c:varyColors val="0"/>
        <c:ser>
          <c:idx val="0"/>
          <c:order val="0"/>
          <c:tx>
            <c:strRef>
              <c:f>'Diabetes Types'!$B$4</c:f>
              <c:strCache>
                <c:ptCount val="1"/>
                <c:pt idx="0">
                  <c:v>Lives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'Diabetes Types'!$A$5:$A$8</c:f>
              <c:strCache>
                <c:ptCount val="3"/>
                <c:pt idx="0">
                  <c:v>Diabetes Total Cases</c:v>
                </c:pt>
                <c:pt idx="1">
                  <c:v>Diagnosed </c:v>
                </c:pt>
                <c:pt idx="2">
                  <c:v>Undiagnosed</c:v>
                </c:pt>
              </c:strCache>
            </c:strRef>
          </c:cat>
          <c:val>
            <c:numRef>
              <c:f>'Diabetes Types'!$B$5:$B$8</c:f>
              <c:numCache>
                <c:formatCode>General</c:formatCode>
                <c:ptCount val="4"/>
                <c:pt idx="0">
                  <c:v>38.4</c:v>
                </c:pt>
                <c:pt idx="1">
                  <c:v>29.7</c:v>
                </c:pt>
                <c:pt idx="2">
                  <c:v>8.6999999999999993</c:v>
                </c:pt>
                <c:pt idx="3">
                  <c:v>0</c:v>
                </c:pt>
              </c:numCache>
            </c:numRef>
          </c:val>
          <c:extLst>
            <c:ext xmlns:c16="http://schemas.microsoft.com/office/drawing/2014/chart" uri="{C3380CC4-5D6E-409C-BE32-E72D297353CC}">
              <c16:uniqueId val="{00000000-A5D3-1C45-AE34-5656AC604733}"/>
            </c:ext>
          </c:extLst>
        </c:ser>
        <c:dLbls>
          <c:dLblPos val="inEnd"/>
          <c:showLegendKey val="0"/>
          <c:showVal val="1"/>
          <c:showCatName val="0"/>
          <c:showSerName val="0"/>
          <c:showPercent val="0"/>
          <c:showBubbleSize val="0"/>
        </c:dLbls>
        <c:gapWidth val="115"/>
        <c:overlap val="-20"/>
        <c:axId val="1885251504"/>
        <c:axId val="1884387664"/>
      </c:barChart>
      <c:catAx>
        <c:axId val="1885251504"/>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100" b="0" i="0" u="none" strike="noStrike" kern="1200" baseline="0">
                <a:solidFill>
                  <a:schemeClr val="lt1">
                    <a:lumMod val="85000"/>
                  </a:schemeClr>
                </a:solidFill>
                <a:latin typeface="+mn-lt"/>
                <a:ea typeface="+mn-ea"/>
                <a:cs typeface="+mn-cs"/>
              </a:defRPr>
            </a:pPr>
            <a:endParaRPr lang="en-US"/>
          </a:p>
        </c:txPr>
        <c:crossAx val="1884387664"/>
        <c:crosses val="autoZero"/>
        <c:auto val="1"/>
        <c:lblAlgn val="ctr"/>
        <c:lblOffset val="100"/>
        <c:noMultiLvlLbl val="0"/>
      </c:catAx>
      <c:valAx>
        <c:axId val="1884387664"/>
        <c:scaling>
          <c:orientation val="minMax"/>
        </c:scaling>
        <c:delete val="0"/>
        <c:axPos val="b"/>
        <c:majorGridlines>
          <c:spPr>
            <a:ln w="9525" cap="flat" cmpd="sng" algn="ctr">
              <a:solidFill>
                <a:schemeClr val="lt1">
                  <a:lumMod val="95000"/>
                  <a:alpha val="10000"/>
                </a:schemeClr>
              </a:solidFill>
              <a:round/>
            </a:ln>
            <a:effectLst/>
          </c:spPr>
        </c:majorGridlines>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sz="1200"/>
                  <a:t>Amount (Millions)</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852515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[Diabetes_Project.xlsx]Diabetes Data Pivot Tables!PivotTable17</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Diabetes Deaths by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6"/>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'Diabetes Data Pivot Tables'!$E$8</c:f>
              <c:strCache>
                <c:ptCount val="1"/>
                <c:pt idx="0">
                  <c:v>Total</c:v>
                </c:pt>
              </c:strCache>
            </c:strRef>
          </c:tx>
          <c:spPr>
            <a:ln w="28575" cap="rnd">
              <a:solidFill>
                <a:schemeClr val="accent6"/>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'Diabetes Data Pivot Tables'!$D$9:$D$17</c:f>
              <c:strCache>
                <c:ptCount val="8"/>
                <c:pt idx="0">
                  <c:v>2015</c:v>
                </c:pt>
                <c:pt idx="1">
                  <c:v>2016</c:v>
                </c:pt>
                <c:pt idx="2">
                  <c:v>2017</c:v>
                </c:pt>
                <c:pt idx="3">
                  <c:v>2018</c:v>
                </c:pt>
                <c:pt idx="4">
                  <c:v>2019</c:v>
                </c:pt>
                <c:pt idx="5">
                  <c:v>2020</c:v>
                </c:pt>
                <c:pt idx="6">
                  <c:v>2021</c:v>
                </c:pt>
                <c:pt idx="7">
                  <c:v>2022</c:v>
                </c:pt>
              </c:strCache>
            </c:strRef>
          </c:cat>
          <c:val>
            <c:numRef>
              <c:f>'Diabetes Data Pivot Tables'!$E$9:$E$17</c:f>
              <c:numCache>
                <c:formatCode>#,##0</c:formatCode>
                <c:ptCount val="8"/>
                <c:pt idx="0">
                  <c:v>79535</c:v>
                </c:pt>
                <c:pt idx="1">
                  <c:v>80058</c:v>
                </c:pt>
                <c:pt idx="2">
                  <c:v>83564</c:v>
                </c:pt>
                <c:pt idx="3">
                  <c:v>84946</c:v>
                </c:pt>
                <c:pt idx="4">
                  <c:v>87647</c:v>
                </c:pt>
                <c:pt idx="5">
                  <c:v>101106</c:v>
                </c:pt>
                <c:pt idx="6">
                  <c:v>103294</c:v>
                </c:pt>
                <c:pt idx="7">
                  <c:v>101209</c:v>
                </c:pt>
              </c:numCache>
            </c:numRef>
          </c:val>
          <c:smooth val="0"/>
          <c:extLst>
            <c:ext xmlns:c16="http://schemas.microsoft.com/office/drawing/2014/chart" uri="{C3380CC4-5D6E-409C-BE32-E72D297353CC}">
              <c16:uniqueId val="{00000000-BD91-5F4B-B413-858B8B12EE6A}"/>
            </c:ext>
          </c:extLst>
        </c:ser>
        <c:dLbls>
          <c:dLblPos val="ctr"/>
          <c:showLegendKey val="0"/>
          <c:showVal val="1"/>
          <c:showCatName val="0"/>
          <c:showSerName val="0"/>
          <c:showPercent val="0"/>
          <c:showBubbleSize val="0"/>
        </c:dLbls>
        <c:marker val="1"/>
        <c:smooth val="0"/>
        <c:axId val="2111109456"/>
        <c:axId val="2111111168"/>
      </c:lineChart>
      <c:catAx>
        <c:axId val="2111109456"/>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sz="1400" b="1"/>
                  <a:t>Year</a:t>
                </a:r>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1111168"/>
        <c:crosses val="autoZero"/>
        <c:auto val="1"/>
        <c:lblAlgn val="ctr"/>
        <c:lblOffset val="100"/>
        <c:noMultiLvlLbl val="0"/>
      </c:catAx>
      <c:valAx>
        <c:axId val="211111116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11094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a:t>Type of Diabetes Breakdown</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'Diabetes Types'!$B$13</c:f>
              <c:strCache>
                <c:ptCount val="1"/>
                <c:pt idx="0">
                  <c:v>Percentage</c:v>
                </c:pt>
              </c:strCache>
            </c:strRef>
          </c:tx>
          <c:dPt>
            <c:idx val="0"/>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98E2-E447-BEA8-3F3FF4034108}"/>
              </c:ext>
            </c:extLst>
          </c:dPt>
          <c:dPt>
            <c:idx val="1"/>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98E2-E447-BEA8-3F3FF4034108}"/>
              </c:ext>
            </c:extLst>
          </c:dPt>
          <c:dPt>
            <c:idx val="2"/>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98E2-E447-BEA8-3F3FF4034108}"/>
              </c:ext>
            </c:extLst>
          </c:dPt>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'Diabetes Types'!$A$14:$A$16</c:f>
              <c:strCache>
                <c:ptCount val="3"/>
                <c:pt idx="0">
                  <c:v>Type 1</c:v>
                </c:pt>
                <c:pt idx="1">
                  <c:v>Type 2</c:v>
                </c:pt>
                <c:pt idx="2">
                  <c:v>Other</c:v>
                </c:pt>
              </c:strCache>
            </c:strRef>
          </c:cat>
          <c:val>
            <c:numRef>
              <c:f>'Diabetes Types'!$B$14:$B$16</c:f>
              <c:numCache>
                <c:formatCode>0%</c:formatCode>
                <c:ptCount val="3"/>
                <c:pt idx="0">
                  <c:v>0.05</c:v>
                </c:pt>
                <c:pt idx="1">
                  <c:v>0.9</c:v>
                </c:pt>
                <c:pt idx="2">
                  <c:v>0.05</c:v>
                </c:pt>
              </c:numCache>
            </c:numRef>
          </c:val>
          <c:extLst>
            <c:ext xmlns:c16="http://schemas.microsoft.com/office/drawing/2014/chart" uri="{C3380CC4-5D6E-409C-BE32-E72D297353CC}">
              <c16:uniqueId val="{00000006-98E2-E447-BEA8-3F3FF4034108}"/>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Healthcare Cost of Diabetes 2022 (Billions)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lotArea>
      <c:layout/>
      <c:pieChart>
        <c:varyColors val="1"/>
        <c:ser>
          <c:idx val="0"/>
          <c:order val="0"/>
          <c:tx>
            <c:strRef>
              <c:f>'Diabetes Total Healthcare Cost'!$B$5</c:f>
              <c:strCache>
                <c:ptCount val="1"/>
                <c:pt idx="0">
                  <c:v>Amount</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CB9B-724A-A398-28CA122A0E1F}"/>
              </c:ext>
            </c:extLst>
          </c:dPt>
          <c:dPt>
            <c:idx val="1"/>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CB9B-724A-A398-28CA122A0E1F}"/>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'Diabetes Total Healthcare Cost'!$A$6:$A$8</c:f>
              <c:strCache>
                <c:ptCount val="2"/>
                <c:pt idx="0">
                  <c:v>Direct Medical Cost</c:v>
                </c:pt>
                <c:pt idx="1">
                  <c:v>Indirect Medical Cost</c:v>
                </c:pt>
              </c:strCache>
            </c:strRef>
          </c:cat>
          <c:val>
            <c:numRef>
              <c:f>'Diabetes Total Healthcare Cost'!$B$6:$B$8</c:f>
              <c:numCache>
                <c:formatCode>"$"#,##0.00_);[Red]\("$"#,##0.00\)</c:formatCode>
                <c:ptCount val="2"/>
                <c:pt idx="0">
                  <c:v>306.60000000000002</c:v>
                </c:pt>
                <c:pt idx="1">
                  <c:v>106.3</c:v>
                </c:pt>
              </c:numCache>
            </c:numRef>
          </c:val>
          <c:extLst>
            <c:ext xmlns:c16="http://schemas.microsoft.com/office/drawing/2014/chart" uri="{C3380CC4-5D6E-409C-BE32-E72D297353CC}">
              <c16:uniqueId val="{00000004-CB9B-724A-A398-28CA122A0E1F}"/>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t"/>
      <c:legendEntry>
        <c:idx val="0"/>
        <c:txPr>
          <a:bodyPr rot="0" spcFirstLastPara="1" vertOverflow="ellipsis" vert="horz" wrap="square" anchor="ctr" anchorCtr="1"/>
          <a:lstStyle/>
          <a:p>
            <a:pPr>
              <a:defRPr sz="1100" b="0" i="0" u="none" strike="noStrike" kern="1200" baseline="0">
                <a:solidFill>
                  <a:schemeClr val="dk1">
                    <a:lumMod val="75000"/>
                    <a:lumOff val="25000"/>
                  </a:schemeClr>
                </a:solidFill>
                <a:latin typeface="+mn-lt"/>
                <a:ea typeface="+mn-ea"/>
                <a:cs typeface="+mn-cs"/>
              </a:defRPr>
            </a:pPr>
            <a:endParaRPr lang="en-US"/>
          </a:p>
        </c:txPr>
      </c:legendEntry>
      <c:legendEntry>
        <c:idx val="1"/>
        <c:txPr>
          <a:bodyPr rot="0" spcFirstLastPara="1" vertOverflow="ellipsis" vert="horz" wrap="square" anchor="ctr" anchorCtr="1"/>
          <a:lstStyle/>
          <a:p>
            <a:pPr>
              <a:defRPr sz="1100" b="0" i="0" u="none" strike="noStrike" kern="1200" baseline="0">
                <a:solidFill>
                  <a:schemeClr val="dk1">
                    <a:lumMod val="75000"/>
                    <a:lumOff val="25000"/>
                  </a:schemeClr>
                </a:solidFill>
                <a:latin typeface="+mn-lt"/>
                <a:ea typeface="+mn-ea"/>
                <a:cs typeface="+mn-cs"/>
              </a:defRPr>
            </a:pPr>
            <a:endParaRPr lang="en-US"/>
          </a:p>
        </c:txPr>
      </c:legendEntry>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[Diabetes_Project.xlsx]Self-Care Pivot Tables!PivotTable1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Diet Tracker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'Self-Care Pivot Tables'!$B$3</c:f>
              <c:strCache>
                <c:ptCount val="1"/>
                <c:pt idx="0">
                  <c:v>Sum of Carbohydrate Intake(g)</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'Self-Care Pivot Tables'!$A$4:$A$18</c:f>
              <c:multiLvlStrCache>
                <c:ptCount val="6"/>
                <c:lvl>
                  <c:pt idx="0">
                    <c:v>Grilled Chicken Salad</c:v>
                  </c:pt>
                  <c:pt idx="1">
                    <c:v>Steam Vegetables</c:v>
                  </c:pt>
                  <c:pt idx="2">
                    <c:v>Oatmeal with Berries</c:v>
                  </c:pt>
                  <c:pt idx="3">
                    <c:v>McDonalds</c:v>
                  </c:pt>
                  <c:pt idx="4">
                    <c:v>Lasagna</c:v>
                  </c:pt>
                  <c:pt idx="5">
                    <c:v>Fruit Bowl</c:v>
                  </c:pt>
                </c:lvl>
                <c:lvl>
                  <c:pt idx="0">
                    <c:v>1:00pm</c:v>
                  </c:pt>
                  <c:pt idx="1">
                    <c:v>7:00pm</c:v>
                  </c:pt>
                  <c:pt idx="2">
                    <c:v>8:00am</c:v>
                  </c:pt>
                  <c:pt idx="3">
                    <c:v>11:00am</c:v>
                  </c:pt>
                  <c:pt idx="4">
                    <c:v>5:00pm</c:v>
                  </c:pt>
                  <c:pt idx="5">
                    <c:v>7:00am</c:v>
                  </c:pt>
                </c:lvl>
                <c:lvl>
                  <c:pt idx="0">
                    <c:v>08/25/24</c:v>
                  </c:pt>
                  <c:pt idx="3">
                    <c:v>08/26/24</c:v>
                  </c:pt>
                </c:lvl>
              </c:multiLvlStrCache>
            </c:multiLvlStrRef>
          </c:cat>
          <c:val>
            <c:numRef>
              <c:f>'Self-Care Pivot Tables'!$B$4:$B$18</c:f>
              <c:numCache>
                <c:formatCode>General</c:formatCode>
                <c:ptCount val="6"/>
                <c:pt idx="0">
                  <c:v>30</c:v>
                </c:pt>
                <c:pt idx="1">
                  <c:v>20</c:v>
                </c:pt>
                <c:pt idx="2">
                  <c:v>45</c:v>
                </c:pt>
                <c:pt idx="3">
                  <c:v>100</c:v>
                </c:pt>
                <c:pt idx="4">
                  <c:v>80</c:v>
                </c:pt>
                <c:pt idx="5">
                  <c:v>10</c:v>
                </c:pt>
              </c:numCache>
            </c:numRef>
          </c:val>
          <c:extLst>
            <c:ext xmlns:c16="http://schemas.microsoft.com/office/drawing/2014/chart" uri="{C3380CC4-5D6E-409C-BE32-E72D297353CC}">
              <c16:uniqueId val="{00000000-C6DB-8C4C-879C-83725DAE3B60}"/>
            </c:ext>
          </c:extLst>
        </c:ser>
        <c:ser>
          <c:idx val="1"/>
          <c:order val="1"/>
          <c:tx>
            <c:strRef>
              <c:f>'Self-Care Pivot Tables'!$C$3</c:f>
              <c:strCache>
                <c:ptCount val="1"/>
                <c:pt idx="0">
                  <c:v>Count of Meal Frequency</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'Self-Care Pivot Tables'!$A$4:$A$18</c:f>
              <c:multiLvlStrCache>
                <c:ptCount val="6"/>
                <c:lvl>
                  <c:pt idx="0">
                    <c:v>Grilled Chicken Salad</c:v>
                  </c:pt>
                  <c:pt idx="1">
                    <c:v>Steam Vegetables</c:v>
                  </c:pt>
                  <c:pt idx="2">
                    <c:v>Oatmeal with Berries</c:v>
                  </c:pt>
                  <c:pt idx="3">
                    <c:v>McDonalds</c:v>
                  </c:pt>
                  <c:pt idx="4">
                    <c:v>Lasagna</c:v>
                  </c:pt>
                  <c:pt idx="5">
                    <c:v>Fruit Bowl</c:v>
                  </c:pt>
                </c:lvl>
                <c:lvl>
                  <c:pt idx="0">
                    <c:v>1:00pm</c:v>
                  </c:pt>
                  <c:pt idx="1">
                    <c:v>7:00pm</c:v>
                  </c:pt>
                  <c:pt idx="2">
                    <c:v>8:00am</c:v>
                  </c:pt>
                  <c:pt idx="3">
                    <c:v>11:00am</c:v>
                  </c:pt>
                  <c:pt idx="4">
                    <c:v>5:00pm</c:v>
                  </c:pt>
                  <c:pt idx="5">
                    <c:v>7:00am</c:v>
                  </c:pt>
                </c:lvl>
                <c:lvl>
                  <c:pt idx="0">
                    <c:v>08/25/24</c:v>
                  </c:pt>
                  <c:pt idx="3">
                    <c:v>08/26/24</c:v>
                  </c:pt>
                </c:lvl>
              </c:multiLvlStrCache>
            </c:multiLvlStrRef>
          </c:cat>
          <c:val>
            <c:numRef>
              <c:f>'Self-Care Pivot Tables'!$C$4:$C$18</c:f>
              <c:numCache>
                <c:formatCode>General</c:formatCode>
                <c:ptCount val="6"/>
                <c:pt idx="0">
                  <c:v>1</c:v>
                </c:pt>
                <c:pt idx="1">
                  <c:v>1</c:v>
                </c:pt>
                <c:pt idx="2">
                  <c:v>1</c:v>
                </c:pt>
                <c:pt idx="3">
                  <c:v>1</c:v>
                </c:pt>
                <c:pt idx="4">
                  <c:v>1</c:v>
                </c:pt>
                <c:pt idx="5">
                  <c:v>1</c:v>
                </c:pt>
              </c:numCache>
            </c:numRef>
          </c:val>
          <c:extLst>
            <c:ext xmlns:c16="http://schemas.microsoft.com/office/drawing/2014/chart" uri="{C3380CC4-5D6E-409C-BE32-E72D297353CC}">
              <c16:uniqueId val="{00000001-C6DB-8C4C-879C-83725DAE3B60}"/>
            </c:ext>
          </c:extLst>
        </c:ser>
        <c:dLbls>
          <c:dLblPos val="outEnd"/>
          <c:showLegendKey val="0"/>
          <c:showVal val="1"/>
          <c:showCatName val="0"/>
          <c:showSerName val="0"/>
          <c:showPercent val="0"/>
          <c:showBubbleSize val="0"/>
        </c:dLbls>
        <c:gapWidth val="219"/>
        <c:overlap val="-27"/>
        <c:axId val="1707424799"/>
        <c:axId val="1611553631"/>
      </c:barChart>
      <c:catAx>
        <c:axId val="170742479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Date &amp; Time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1553631"/>
        <c:crosses val="autoZero"/>
        <c:auto val="1"/>
        <c:lblAlgn val="ctr"/>
        <c:lblOffset val="100"/>
        <c:noMultiLvlLbl val="0"/>
      </c:catAx>
      <c:valAx>
        <c:axId val="161155363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Quantity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7424799"/>
        <c:crosses val="autoZero"/>
        <c:crossBetween val="between"/>
      </c:valAx>
      <c:spPr>
        <a:noFill/>
        <a:ln>
          <a:noFill/>
        </a:ln>
        <a:effectLst/>
      </c:spPr>
    </c:plotArea>
    <c:legend>
      <c:legendPos val="tr"/>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[Diabetes_Project.xlsx]Self-Care Pivot Tables!PivotTable4</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Blood Sugar mg/dL</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'Self-Care Pivot Tables'!$G$3</c:f>
              <c:strCache>
                <c:ptCount val="1"/>
                <c:pt idx="0">
                  <c:v>Sum of Fasting Blood Sugar(mg/dL)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'Self-Care Pivot Tables'!$F$4:$F$8</c:f>
              <c:multiLvlStrCache>
                <c:ptCount val="3"/>
                <c:lvl>
                  <c:pt idx="0">
                    <c:v>12:00pm</c:v>
                  </c:pt>
                  <c:pt idx="1">
                    <c:v>6:00pm</c:v>
                  </c:pt>
                  <c:pt idx="2">
                    <c:v>7:00am</c:v>
                  </c:pt>
                </c:lvl>
                <c:lvl>
                  <c:pt idx="0">
                    <c:v>8/25/24</c:v>
                  </c:pt>
                </c:lvl>
              </c:multiLvlStrCache>
            </c:multiLvlStrRef>
          </c:cat>
          <c:val>
            <c:numRef>
              <c:f>'Self-Care Pivot Tables'!$G$4:$G$8</c:f>
              <c:numCache>
                <c:formatCode>General</c:formatCode>
                <c:ptCount val="3"/>
                <c:pt idx="2">
                  <c:v>90</c:v>
                </c:pt>
              </c:numCache>
            </c:numRef>
          </c:val>
          <c:extLst>
            <c:ext xmlns:c16="http://schemas.microsoft.com/office/drawing/2014/chart" uri="{C3380CC4-5D6E-409C-BE32-E72D297353CC}">
              <c16:uniqueId val="{00000000-3E7D-E347-8D7D-2134C07466A2}"/>
            </c:ext>
          </c:extLst>
        </c:ser>
        <c:ser>
          <c:idx val="1"/>
          <c:order val="1"/>
          <c:tx>
            <c:strRef>
              <c:f>'Self-Care Pivot Tables'!$H$3</c:f>
              <c:strCache>
                <c:ptCount val="1"/>
                <c:pt idx="0">
                  <c:v>Sum of Pre-Meal Blood Sugar(mg/dL)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'Self-Care Pivot Tables'!$F$4:$F$8</c:f>
              <c:multiLvlStrCache>
                <c:ptCount val="3"/>
                <c:lvl>
                  <c:pt idx="0">
                    <c:v>12:00pm</c:v>
                  </c:pt>
                  <c:pt idx="1">
                    <c:v>6:00pm</c:v>
                  </c:pt>
                  <c:pt idx="2">
                    <c:v>7:00am</c:v>
                  </c:pt>
                </c:lvl>
                <c:lvl>
                  <c:pt idx="0">
                    <c:v>8/25/24</c:v>
                  </c:pt>
                </c:lvl>
              </c:multiLvlStrCache>
            </c:multiLvlStrRef>
          </c:cat>
          <c:val>
            <c:numRef>
              <c:f>'Self-Care Pivot Tables'!$H$4:$H$8</c:f>
              <c:numCache>
                <c:formatCode>General</c:formatCode>
                <c:ptCount val="3"/>
                <c:pt idx="0">
                  <c:v>110</c:v>
                </c:pt>
                <c:pt idx="1">
                  <c:v>105</c:v>
                </c:pt>
              </c:numCache>
            </c:numRef>
          </c:val>
          <c:extLst>
            <c:ext xmlns:c16="http://schemas.microsoft.com/office/drawing/2014/chart" uri="{C3380CC4-5D6E-409C-BE32-E72D297353CC}">
              <c16:uniqueId val="{00000001-3E7D-E347-8D7D-2134C07466A2}"/>
            </c:ext>
          </c:extLst>
        </c:ser>
        <c:ser>
          <c:idx val="2"/>
          <c:order val="2"/>
          <c:tx>
            <c:strRef>
              <c:f>'Self-Care Pivot Tables'!$I$3</c:f>
              <c:strCache>
                <c:ptCount val="1"/>
                <c:pt idx="0">
                  <c:v>Sum of Post-Meal Blood Sugar(mg/dL)</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'Self-Care Pivot Tables'!$F$4:$F$8</c:f>
              <c:multiLvlStrCache>
                <c:ptCount val="3"/>
                <c:lvl>
                  <c:pt idx="0">
                    <c:v>12:00pm</c:v>
                  </c:pt>
                  <c:pt idx="1">
                    <c:v>6:00pm</c:v>
                  </c:pt>
                  <c:pt idx="2">
                    <c:v>7:00am</c:v>
                  </c:pt>
                </c:lvl>
                <c:lvl>
                  <c:pt idx="0">
                    <c:v>8/25/24</c:v>
                  </c:pt>
                </c:lvl>
              </c:multiLvlStrCache>
            </c:multiLvlStrRef>
          </c:cat>
          <c:val>
            <c:numRef>
              <c:f>'Self-Care Pivot Tables'!$I$4:$I$8</c:f>
              <c:numCache>
                <c:formatCode>General</c:formatCode>
                <c:ptCount val="3"/>
                <c:pt idx="0">
                  <c:v>140</c:v>
                </c:pt>
                <c:pt idx="1">
                  <c:v>130</c:v>
                </c:pt>
              </c:numCache>
            </c:numRef>
          </c:val>
          <c:extLst>
            <c:ext xmlns:c16="http://schemas.microsoft.com/office/drawing/2014/chart" uri="{C3380CC4-5D6E-409C-BE32-E72D297353CC}">
              <c16:uniqueId val="{00000002-3E7D-E347-8D7D-2134C07466A2}"/>
            </c:ext>
          </c:extLst>
        </c:ser>
        <c:dLbls>
          <c:showLegendKey val="0"/>
          <c:showVal val="0"/>
          <c:showCatName val="0"/>
          <c:showSerName val="0"/>
          <c:showPercent val="0"/>
          <c:showBubbleSize val="0"/>
        </c:dLbls>
        <c:gapWidth val="150"/>
        <c:axId val="1415620639"/>
        <c:axId val="1408077695"/>
      </c:barChart>
      <c:catAx>
        <c:axId val="1415620639"/>
        <c:scaling>
          <c:orientation val="minMax"/>
        </c:scaling>
        <c:delete val="0"/>
        <c:axPos val="l"/>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sz="1200"/>
                  <a:t>DATE &amp; TIME</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08077695"/>
        <c:crosses val="autoZero"/>
        <c:auto val="1"/>
        <c:lblAlgn val="ctr"/>
        <c:lblOffset val="100"/>
        <c:noMultiLvlLbl val="0"/>
      </c:catAx>
      <c:valAx>
        <c:axId val="1408077695"/>
        <c:scaling>
          <c:orientation val="minMax"/>
        </c:scaling>
        <c:delete val="0"/>
        <c:axPos val="b"/>
        <c:majorGridlines>
          <c:spPr>
            <a:ln w="9525" cap="flat" cmpd="sng" algn="ctr">
              <a:solidFill>
                <a:schemeClr val="lt1">
                  <a:lumMod val="95000"/>
                  <a:alpha val="10000"/>
                </a:schemeClr>
              </a:solidFill>
              <a:round/>
            </a:ln>
            <a:effectLst/>
          </c:spPr>
        </c:majorGridlines>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sz="1200"/>
                  <a:t> Levels</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156206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[Diabetes_Project.xlsx]Self-Care Pivot Tables!PivotTable3</c:name>
    <c:fmtId val="4"/>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Exercise Duration</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pivotFmt>
      <c:pivotFmt>
        <c:idx val="4"/>
      </c:pivotFmt>
      <c:pivotFmt>
        <c:idx val="5"/>
      </c:pivotFmt>
      <c:pivotFmt>
        <c:idx val="6"/>
      </c:pivotFmt>
      <c:pivotFmt>
        <c:idx val="7"/>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pivotFmt>
      <c:pivotFmt>
        <c:idx val="10"/>
      </c:pivotFmt>
      <c:pivotFmt>
        <c:idx val="11"/>
      </c:pivotFmt>
      <c:pivotFmt>
        <c:idx val="12"/>
      </c:pivotFmt>
      <c:pivotFmt>
        <c:idx val="13"/>
      </c:pivotFmt>
      <c:pivotFmt>
        <c:idx val="14"/>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a:outerShdw blurRad="254000" sx="102000" sy="102000" algn="ctr" rotWithShape="0">
              <a:prstClr val="black">
                <a:alpha val="20000"/>
              </a:prstClr>
            </a:outerShdw>
          </a:effectLst>
        </c:spPr>
      </c:pivotFmt>
      <c:pivotFmt>
        <c:idx val="16"/>
        <c:spPr>
          <a:solidFill>
            <a:schemeClr val="accent1"/>
          </a:solidFill>
          <a:ln>
            <a:noFill/>
          </a:ln>
          <a:effectLst>
            <a:outerShdw blurRad="254000" sx="102000" sy="102000" algn="ctr" rotWithShape="0">
              <a:prstClr val="black">
                <a:alpha val="20000"/>
              </a:prstClr>
            </a:outerShdw>
          </a:effectLst>
        </c:spPr>
      </c:pivotFmt>
      <c:pivotFmt>
        <c:idx val="17"/>
      </c:pivotFmt>
      <c:pivotFmt>
        <c:idx val="18"/>
      </c:pivotFmt>
      <c:pivotFmt>
        <c:idx val="19"/>
      </c:pivotFmt>
      <c:pivotFmt>
        <c:idx val="2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2"/>
          </a:solidFill>
          <a:ln>
            <a:noFill/>
          </a:ln>
          <a:effectLst>
            <a:outerShdw blurRad="254000" sx="102000" sy="102000" algn="ctr" rotWithShape="0">
              <a:prstClr val="black">
                <a:alpha val="20000"/>
              </a:prstClr>
            </a:outerShdw>
          </a:effectLst>
        </c:spPr>
      </c:pivotFmt>
      <c:pivotFmt>
        <c:idx val="22"/>
        <c:spPr>
          <a:solidFill>
            <a:schemeClr val="accent2"/>
          </a:solidFill>
          <a:ln>
            <a:noFill/>
          </a:ln>
          <a:effectLst>
            <a:outerShdw blurRad="254000" sx="102000" sy="102000" algn="ctr" rotWithShape="0">
              <a:prstClr val="black">
                <a:alpha val="20000"/>
              </a:prstClr>
            </a:outerShdw>
          </a:effectLst>
        </c:spPr>
      </c:pivotFmt>
      <c:pivotFmt>
        <c:idx val="23"/>
      </c:pivotFmt>
      <c:pivotFmt>
        <c:idx val="24"/>
      </c:pivotFmt>
      <c:pivotFmt>
        <c:idx val="25"/>
      </c:pivotFmt>
    </c:pivotFmts>
    <c:plotArea>
      <c:layout/>
      <c:barChart>
        <c:barDir val="col"/>
        <c:grouping val="stacked"/>
        <c:varyColors val="0"/>
        <c:ser>
          <c:idx val="0"/>
          <c:order val="0"/>
          <c:tx>
            <c:strRef>
              <c:f>'Self-Care Pivot Tables'!$B$21</c:f>
              <c:strCache>
                <c:ptCount val="1"/>
                <c:pt idx="0">
                  <c:v>Sum of Duration(min)</c:v>
                </c:pt>
              </c:strCache>
            </c:strRef>
          </c:tx>
          <c:spPr>
            <a:solidFill>
              <a:schemeClr val="accent1"/>
            </a:solidFill>
            <a:ln>
              <a:noFill/>
            </a:ln>
            <a:effectLst>
              <a:outerShdw blurRad="254000" sx="102000" sy="102000" algn="ctr" rotWithShape="0">
                <a:prstClr val="black">
                  <a:alpha val="20000"/>
                </a:prstClr>
              </a:outerShdw>
            </a:effectLst>
          </c:spPr>
          <c:invertIfNegative val="0"/>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multiLvlStrRef>
              <c:f>'Self-Care Pivot Tables'!$A$22:$A$36</c:f>
              <c:multiLvlStrCache>
                <c:ptCount val="5"/>
                <c:lvl>
                  <c:pt idx="0">
                    <c:v>Decreased by 15 mg/dL</c:v>
                  </c:pt>
                  <c:pt idx="1">
                    <c:v>Decreased by 10 mg/dL</c:v>
                  </c:pt>
                  <c:pt idx="2">
                    <c:v>Decreased by 25 mg/dL</c:v>
                  </c:pt>
                  <c:pt idx="3">
                    <c:v>Decreased by 20 mg/dL</c:v>
                  </c:pt>
                  <c:pt idx="4">
                    <c:v>Decreased by 12 mg/dL</c:v>
                  </c:pt>
                </c:lvl>
                <c:lvl>
                  <c:pt idx="0">
                    <c:v>Morning Walk</c:v>
                  </c:pt>
                  <c:pt idx="1">
                    <c:v>Yoga</c:v>
                  </c:pt>
                  <c:pt idx="2">
                    <c:v>Run</c:v>
                  </c:pt>
                  <c:pt idx="3">
                    <c:v>Hike</c:v>
                  </c:pt>
                  <c:pt idx="4">
                    <c:v>Weight Lift</c:v>
                  </c:pt>
                </c:lvl>
                <c:lvl>
                  <c:pt idx="0">
                    <c:v>8/25/24</c:v>
                  </c:pt>
                  <c:pt idx="2">
                    <c:v>8/26/24</c:v>
                  </c:pt>
                  <c:pt idx="3">
                    <c:v>8/27/24</c:v>
                  </c:pt>
                  <c:pt idx="4">
                    <c:v>8/28/24</c:v>
                  </c:pt>
                </c:lvl>
              </c:multiLvlStrCache>
            </c:multiLvlStrRef>
          </c:cat>
          <c:val>
            <c:numRef>
              <c:f>'Self-Care Pivot Tables'!$B$22:$B$36</c:f>
              <c:numCache>
                <c:formatCode>General</c:formatCode>
                <c:ptCount val="5"/>
                <c:pt idx="0">
                  <c:v>30</c:v>
                </c:pt>
                <c:pt idx="1">
                  <c:v>45</c:v>
                </c:pt>
                <c:pt idx="2">
                  <c:v>30</c:v>
                </c:pt>
                <c:pt idx="3">
                  <c:v>60</c:v>
                </c:pt>
                <c:pt idx="4">
                  <c:v>40</c:v>
                </c:pt>
              </c:numCache>
            </c:numRef>
          </c:val>
          <c:extLst>
            <c:ext xmlns:c16="http://schemas.microsoft.com/office/drawing/2014/chart" uri="{C3380CC4-5D6E-409C-BE32-E72D297353CC}">
              <c16:uniqueId val="{0000000A-FA25-AC47-9FDD-C058F5CD8CED}"/>
            </c:ext>
          </c:extLst>
        </c:ser>
        <c:ser>
          <c:idx val="1"/>
          <c:order val="1"/>
          <c:tx>
            <c:strRef>
              <c:f>'Self-Care Pivot Tables'!$C$21</c:f>
              <c:strCache>
                <c:ptCount val="1"/>
                <c:pt idx="0">
                  <c:v>Sum of Calories Burned</c:v>
                </c:pt>
              </c:strCache>
            </c:strRef>
          </c:tx>
          <c:spPr>
            <a:solidFill>
              <a:schemeClr val="accent2"/>
            </a:solidFill>
            <a:ln>
              <a:noFill/>
            </a:ln>
            <a:effectLst>
              <a:outerShdw blurRad="254000" sx="102000" sy="102000" algn="ctr" rotWithShape="0">
                <a:prstClr val="black">
                  <a:alpha val="20000"/>
                </a:prstClr>
              </a:outerShdw>
            </a:effectLst>
          </c:spPr>
          <c:invertIfNegative val="0"/>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multiLvlStrRef>
              <c:f>'Self-Care Pivot Tables'!$A$22:$A$36</c:f>
              <c:multiLvlStrCache>
                <c:ptCount val="5"/>
                <c:lvl>
                  <c:pt idx="0">
                    <c:v>Decreased by 15 mg/dL</c:v>
                  </c:pt>
                  <c:pt idx="1">
                    <c:v>Decreased by 10 mg/dL</c:v>
                  </c:pt>
                  <c:pt idx="2">
                    <c:v>Decreased by 25 mg/dL</c:v>
                  </c:pt>
                  <c:pt idx="3">
                    <c:v>Decreased by 20 mg/dL</c:v>
                  </c:pt>
                  <c:pt idx="4">
                    <c:v>Decreased by 12 mg/dL</c:v>
                  </c:pt>
                </c:lvl>
                <c:lvl>
                  <c:pt idx="0">
                    <c:v>Morning Walk</c:v>
                  </c:pt>
                  <c:pt idx="1">
                    <c:v>Yoga</c:v>
                  </c:pt>
                  <c:pt idx="2">
                    <c:v>Run</c:v>
                  </c:pt>
                  <c:pt idx="3">
                    <c:v>Hike</c:v>
                  </c:pt>
                  <c:pt idx="4">
                    <c:v>Weight Lift</c:v>
                  </c:pt>
                </c:lvl>
                <c:lvl>
                  <c:pt idx="0">
                    <c:v>8/25/24</c:v>
                  </c:pt>
                  <c:pt idx="2">
                    <c:v>8/26/24</c:v>
                  </c:pt>
                  <c:pt idx="3">
                    <c:v>8/27/24</c:v>
                  </c:pt>
                  <c:pt idx="4">
                    <c:v>8/28/24</c:v>
                  </c:pt>
                </c:lvl>
              </c:multiLvlStrCache>
            </c:multiLvlStrRef>
          </c:cat>
          <c:val>
            <c:numRef>
              <c:f>'Self-Care Pivot Tables'!$C$22:$C$36</c:f>
              <c:numCache>
                <c:formatCode>General</c:formatCode>
                <c:ptCount val="5"/>
                <c:pt idx="0">
                  <c:v>200</c:v>
                </c:pt>
                <c:pt idx="1">
                  <c:v>100</c:v>
                </c:pt>
                <c:pt idx="2">
                  <c:v>150</c:v>
                </c:pt>
                <c:pt idx="3">
                  <c:v>250</c:v>
                </c:pt>
                <c:pt idx="4">
                  <c:v>150</c:v>
                </c:pt>
              </c:numCache>
            </c:numRef>
          </c:val>
          <c:extLst>
            <c:ext xmlns:c16="http://schemas.microsoft.com/office/drawing/2014/chart" uri="{C3380CC4-5D6E-409C-BE32-E72D297353CC}">
              <c16:uniqueId val="{00000015-FA25-AC47-9FDD-C058F5CD8CED}"/>
            </c:ext>
          </c:extLst>
        </c:ser>
        <c:dLbls>
          <c:showLegendKey val="0"/>
          <c:showVal val="0"/>
          <c:showCatName val="0"/>
          <c:showSerName val="0"/>
          <c:showPercent val="0"/>
          <c:showBubbleSize val="0"/>
        </c:dLbls>
        <c:gapWidth val="100"/>
        <c:overlap val="100"/>
        <c:axId val="1960156127"/>
        <c:axId val="869350703"/>
      </c:barChart>
      <c:catAx>
        <c:axId val="1960156127"/>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US" sz="1400"/>
                  <a:t>Date</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out"/>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869350703"/>
        <c:crosses val="autoZero"/>
        <c:auto val="1"/>
        <c:lblAlgn val="ctr"/>
        <c:lblOffset val="100"/>
        <c:noMultiLvlLbl val="0"/>
      </c:catAx>
      <c:valAx>
        <c:axId val="869350703"/>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title>
          <c:tx>
            <c:rich>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US" sz="1400"/>
                  <a:t>Amount</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960156127"/>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[Diabetes_Project.xlsx]Self-Care Pivot Tables!PivotTable5</c:name>
    <c:fmtId val="5"/>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Daily</a:t>
            </a:r>
            <a:r>
              <a:rPr lang="en-US" baseline="0"/>
              <a:t> Summary</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31750" cap="rnd">
            <a:solidFill>
              <a:schemeClr val="accent1"/>
            </a:solidFill>
            <a:round/>
          </a:ln>
          <a:effectLst/>
        </c:spPr>
        <c:marker>
          <c:symbol val="circle"/>
          <c:size val="17"/>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ln w="31750" cap="rnd">
            <a:solidFill>
              <a:schemeClr val="accent1"/>
            </a:solidFill>
            <a:round/>
          </a:ln>
          <a:effectLst/>
        </c:spPr>
        <c:marker>
          <c:symbol val="circle"/>
          <c:size val="17"/>
          <c:spPr>
            <a:solidFill>
              <a:schemeClr val="accent2"/>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ln w="31750" cap="rnd">
            <a:solidFill>
              <a:schemeClr val="accent1"/>
            </a:solidFill>
            <a:round/>
          </a:ln>
          <a:effectLst/>
        </c:spPr>
        <c:marker>
          <c:symbol val="circle"/>
          <c:size val="17"/>
          <c:spPr>
            <a:solidFill>
              <a:schemeClr val="accent3"/>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2180953795869857E-2"/>
          <c:y val="6.0836501901140684E-2"/>
          <c:w val="0.54405458751618307"/>
          <c:h val="0.87027274632496032"/>
        </c:manualLayout>
      </c:layout>
      <c:lineChart>
        <c:grouping val="standard"/>
        <c:varyColors val="0"/>
        <c:ser>
          <c:idx val="0"/>
          <c:order val="0"/>
          <c:tx>
            <c:strRef>
              <c:f>'Self-Care Pivot Tables'!$G$21</c:f>
              <c:strCache>
                <c:ptCount val="1"/>
                <c:pt idx="0">
                  <c:v>Sum of Total Carbohydrate Intake (g)</c:v>
                </c:pt>
              </c:strCache>
            </c:strRef>
          </c:tx>
          <c:spPr>
            <a:ln w="31750" cap="rnd">
              <a:solidFill>
                <a:schemeClr val="accent1"/>
              </a:solidFill>
              <a:round/>
            </a:ln>
            <a:effectLst/>
          </c:spPr>
          <c:marker>
            <c:symbol val="circle"/>
            <c:size val="17"/>
            <c:spPr>
              <a:solidFill>
                <a:schemeClr val="accen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'Self-Care Pivot Tables'!$F$22:$F$27</c:f>
              <c:strCache>
                <c:ptCount val="5"/>
                <c:pt idx="0">
                  <c:v>8/25/24</c:v>
                </c:pt>
                <c:pt idx="1">
                  <c:v>8/26/24</c:v>
                </c:pt>
                <c:pt idx="2">
                  <c:v>8/27/24</c:v>
                </c:pt>
                <c:pt idx="3">
                  <c:v>8/28/24</c:v>
                </c:pt>
                <c:pt idx="4">
                  <c:v>8/29/24</c:v>
                </c:pt>
              </c:strCache>
            </c:strRef>
          </c:cat>
          <c:val>
            <c:numRef>
              <c:f>'Self-Care Pivot Tables'!$G$22:$G$27</c:f>
              <c:numCache>
                <c:formatCode>General</c:formatCode>
                <c:ptCount val="5"/>
                <c:pt idx="0">
                  <c:v>95</c:v>
                </c:pt>
                <c:pt idx="1">
                  <c:v>100</c:v>
                </c:pt>
                <c:pt idx="2">
                  <c:v>150</c:v>
                </c:pt>
                <c:pt idx="3">
                  <c:v>50</c:v>
                </c:pt>
                <c:pt idx="4">
                  <c:v>80</c:v>
                </c:pt>
              </c:numCache>
            </c:numRef>
          </c:val>
          <c:smooth val="0"/>
          <c:extLst>
            <c:ext xmlns:c16="http://schemas.microsoft.com/office/drawing/2014/chart" uri="{C3380CC4-5D6E-409C-BE32-E72D297353CC}">
              <c16:uniqueId val="{00000000-AE3F-8848-9530-0A803E4BBAF3}"/>
            </c:ext>
          </c:extLst>
        </c:ser>
        <c:ser>
          <c:idx val="1"/>
          <c:order val="1"/>
          <c:tx>
            <c:strRef>
              <c:f>'Self-Care Pivot Tables'!$H$21</c:f>
              <c:strCache>
                <c:ptCount val="1"/>
                <c:pt idx="0">
                  <c:v>Sum of Total Exercise Time(min)</c:v>
                </c:pt>
              </c:strCache>
            </c:strRef>
          </c:tx>
          <c:spPr>
            <a:ln w="31750" cap="rnd">
              <a:solidFill>
                <a:schemeClr val="accent2"/>
              </a:solidFill>
              <a:round/>
            </a:ln>
            <a:effectLst/>
          </c:spPr>
          <c:marker>
            <c:symbol val="circle"/>
            <c:size val="17"/>
            <c:spPr>
              <a:solidFill>
                <a:schemeClr val="accent2"/>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'Self-Care Pivot Tables'!$F$22:$F$27</c:f>
              <c:strCache>
                <c:ptCount val="5"/>
                <c:pt idx="0">
                  <c:v>8/25/24</c:v>
                </c:pt>
                <c:pt idx="1">
                  <c:v>8/26/24</c:v>
                </c:pt>
                <c:pt idx="2">
                  <c:v>8/27/24</c:v>
                </c:pt>
                <c:pt idx="3">
                  <c:v>8/28/24</c:v>
                </c:pt>
                <c:pt idx="4">
                  <c:v>8/29/24</c:v>
                </c:pt>
              </c:strCache>
            </c:strRef>
          </c:cat>
          <c:val>
            <c:numRef>
              <c:f>'Self-Care Pivot Tables'!$H$22:$H$27</c:f>
              <c:numCache>
                <c:formatCode>General</c:formatCode>
                <c:ptCount val="5"/>
                <c:pt idx="0">
                  <c:v>75</c:v>
                </c:pt>
                <c:pt idx="1">
                  <c:v>30</c:v>
                </c:pt>
                <c:pt idx="2">
                  <c:v>0</c:v>
                </c:pt>
                <c:pt idx="3">
                  <c:v>20</c:v>
                </c:pt>
                <c:pt idx="4">
                  <c:v>45</c:v>
                </c:pt>
              </c:numCache>
            </c:numRef>
          </c:val>
          <c:smooth val="0"/>
          <c:extLst>
            <c:ext xmlns:c16="http://schemas.microsoft.com/office/drawing/2014/chart" uri="{C3380CC4-5D6E-409C-BE32-E72D297353CC}">
              <c16:uniqueId val="{00000001-AE3F-8848-9530-0A803E4BBAF3}"/>
            </c:ext>
          </c:extLst>
        </c:ser>
        <c:ser>
          <c:idx val="2"/>
          <c:order val="2"/>
          <c:tx>
            <c:strRef>
              <c:f>'Self-Care Pivot Tables'!$I$21</c:f>
              <c:strCache>
                <c:ptCount val="1"/>
                <c:pt idx="0">
                  <c:v>Sum of Average Blood Sugar (mg/dL)</c:v>
                </c:pt>
              </c:strCache>
            </c:strRef>
          </c:tx>
          <c:spPr>
            <a:ln w="31750" cap="rnd">
              <a:solidFill>
                <a:schemeClr val="accent3"/>
              </a:solidFill>
              <a:round/>
            </a:ln>
            <a:effectLst/>
          </c:spPr>
          <c:marker>
            <c:symbol val="circle"/>
            <c:size val="17"/>
            <c:spPr>
              <a:solidFill>
                <a:schemeClr val="accent3"/>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'Self-Care Pivot Tables'!$F$22:$F$27</c:f>
              <c:strCache>
                <c:ptCount val="5"/>
                <c:pt idx="0">
                  <c:v>8/25/24</c:v>
                </c:pt>
                <c:pt idx="1">
                  <c:v>8/26/24</c:v>
                </c:pt>
                <c:pt idx="2">
                  <c:v>8/27/24</c:v>
                </c:pt>
                <c:pt idx="3">
                  <c:v>8/28/24</c:v>
                </c:pt>
                <c:pt idx="4">
                  <c:v>8/29/24</c:v>
                </c:pt>
              </c:strCache>
            </c:strRef>
          </c:cat>
          <c:val>
            <c:numRef>
              <c:f>'Self-Care Pivot Tables'!$I$22:$I$27</c:f>
              <c:numCache>
                <c:formatCode>General</c:formatCode>
                <c:ptCount val="5"/>
                <c:pt idx="0">
                  <c:v>115</c:v>
                </c:pt>
                <c:pt idx="1">
                  <c:v>120</c:v>
                </c:pt>
                <c:pt idx="2">
                  <c:v>140</c:v>
                </c:pt>
                <c:pt idx="3">
                  <c:v>100</c:v>
                </c:pt>
                <c:pt idx="4">
                  <c:v>130</c:v>
                </c:pt>
              </c:numCache>
            </c:numRef>
          </c:val>
          <c:smooth val="0"/>
          <c:extLst>
            <c:ext xmlns:c16="http://schemas.microsoft.com/office/drawing/2014/chart" uri="{C3380CC4-5D6E-409C-BE32-E72D297353CC}">
              <c16:uniqueId val="{00000002-AE3F-8848-9530-0A803E4BBAF3}"/>
            </c:ext>
          </c:extLst>
        </c:ser>
        <c:dLbls>
          <c:dLblPos val="ctr"/>
          <c:showLegendKey val="0"/>
          <c:showVal val="1"/>
          <c:showCatName val="0"/>
          <c:showSerName val="0"/>
          <c:showPercent val="0"/>
          <c:showBubbleSize val="0"/>
        </c:dLbls>
        <c:marker val="1"/>
        <c:smooth val="0"/>
        <c:axId val="1739945055"/>
        <c:axId val="1666611343"/>
      </c:lineChart>
      <c:catAx>
        <c:axId val="1739945055"/>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US" sz="1400"/>
                  <a:t>DATE</a:t>
                </a:r>
              </a:p>
            </c:rich>
          </c:tx>
          <c:layout>
            <c:manualLayout>
              <c:xMode val="edge"/>
              <c:yMode val="edge"/>
              <c:x val="0.66651522103044203"/>
              <c:y val="0.93939613526570054"/>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666611343"/>
        <c:crosses val="autoZero"/>
        <c:auto val="1"/>
        <c:lblAlgn val="ctr"/>
        <c:lblOffset val="100"/>
        <c:noMultiLvlLbl val="0"/>
      </c:catAx>
      <c:valAx>
        <c:axId val="1666611343"/>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title>
          <c:tx>
            <c:rich>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US" sz="1400"/>
                  <a:t>Amounts</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crossAx val="1739945055"/>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_xlchart.v5.10</cx:f>
        <cx:nf>_xlchart.v5.9</cx:nf>
      </cx:strDim>
      <cx:numDim type="colorVal">
        <cx:f>_xlchart.v5.12</cx:f>
        <cx:nf>_xlchart.v5.11</cx:nf>
      </cx:numDim>
    </cx:data>
  </cx:chartData>
  <cx:chart>
    <cx:title pos="t" align="ctr" overlay="0">
      <cx:tx>
        <cx:txData>
          <cx:v>Diabetes Obesity Rate by State 2022</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Aptos Narrow" panose="02110004020202020204"/>
            </a:rPr>
            <a:t>Diabetes Obesity Rate by State 2022</a:t>
          </a:r>
        </a:p>
      </cx:txPr>
    </cx:title>
    <cx:plotArea>
      <cx:plotAreaRegion>
        <cx:series layoutId="regionMap" uniqueId="{AC0C73EB-36B9-6A4F-8ACD-BC7E6AE7DDAC}">
          <cx:tx>
            <cx:txData>
              <cx:f>_xlchart.v5.11</cx:f>
              <cx:v>OBESITY RATE of Adults</cx:v>
            </cx:txData>
          </cx:tx>
          <cx:dataPt idx="21"/>
          <cx:dataId val="0"/>
          <cx:layoutPr>
            <cx:geography cultureLanguage="en-US" cultureRegion="US" attribution="Powered by Bing">
              <cx:geoCache provider="{E9337A44-BEBE-4D9F-B70C-5C5E7DAFC167}">
                <cx:binary>1H1pc9vGEu1fcfnzg4LB7LdublUAkBQlUYsly8sXFCXL2DEAZrD++tewRFtCFDlWlHpPTKpSIjkc
9Jzp7tPLTP573f/nOrvZ1m/6PCv0f677399GxpT/+e03fR3d5Fu9l8fXtdLqq9m7Vvlv6uvX+Prm
ty/1touL8DfHRuS362hbm5v+7f/+C78W3qgjdb01sSrOmpt6eHejm8zoJz579KM32y95XPixNnV8
bdDvbzd/vH1zU5jYDBdDefP72wefv33z2/xX/jTjmwweyjRfYCxx9hB3MCcc299e6O2bTBXh3ccW
R3vMpjbGgu8mPd7mMHCz1Xp7HTX6xhi9++ix5/n2NNsvX+obrUGUb//90/AHItxKeK2awkyLFsL6
/f72fRGbmy9vzs3W3MB8sVbe7Rc8Ncnx/vyb4L89XPb//Xf2BizF7J17yMzX7Wcf/QmY/fVTCzEB
8y9Ofnzws8kfrs2Tu8LeQ1jakmJ0uyuc2a4ge4wLClte3r7Ibu7bzXF80705uKn1zbB7/+/vjPtj
Z9tiEvEVbot3P90Wv4AM6KMjHEnF3cqLGTJojyIhbEbo7RfwDoFbZN5FoC5v1jrbFl92n/x9bB6O
nqEzifkK0Hn6Ee/b1Qff/EW7iuUeWE3KbcoeAiTlno0EJsi+A2hmV2d27q+f53G7Ohv+QITXYUQ/
vKR343sEIYBB8FttgMW+792QY+9RyoiwAY/pBd7vdsVvteXDVkfg240qdu//fV25P3amKZOIrxGZ
l7Rj4EGwBAfD7DtD9hAZIfc4BjNH5R0vmdmxD7G+VoWOnwPMj6FzXF6HBXvw1BMfPH5qd/4iH2R7
mEhEsBS3nn/GByXZQ1JgGztACe6ryiYuihutzHb39t/XlHtDH4h2K9krVJTNxVOL8IuA8D1g3xRJ
Tm4BAUV4YMJsuQfOHjkMz0jYRhVmWzwHj93AORog1itEY330gmgAMXYIIpTema0Z/QKzhYhgmIo7
7y53c986lHWWxYWK9e7dv68kP0bOUJnEe4Wo/HH41Br8mo4wMEqEEG47d6iAJjzQEersOVwKwtAM
jz+yrU6foSK7cTMsJqFeIRbHi5fDgkAA4nCEOWe39moWOgL/Fcjmjtw5GLqbexc6XtXPw+T4Zjdy
hsok3itE5fIlvQjZszl14J+Z++DOHmMOk0wAG5teMzgub+oc3MEOo79vr74PnIExSfUKwTjef2oJ
fs1cEbzHBAVbhOmjLh1ybhTUx4EEzHcVuk+1pgzJ/jYvITapb556rMdDxNnwGT6ToK8Rn8unFuLX
8IHYHUNQSCh+3MkjxPYYpZAShUTL9AKO/BCfdvvlGU7l+OZ23BwREO0VIvLh025VHjMav4YIZKnB
NIGdQne0aka7wKFAHA8cABTqmxWbufkPg4IUevjUAz2uK98HzjCZhHuFmHh/PLUEv4YJ5nsOJYxJ
dGelQAsekC4EgQnUFjgid1ni3dy3jt7bZvFXVRfxMzTl/tgZMpOIrxCZXXnnjfr6xlNZk189vS6/
iJXYkzbhAk0x4n2QOESXCDwNw3f5ZPj8vin71cd6XIse/5UZcL73KoE79ncr9gJmDtKVhGEbcLq1
YmDG7qMFOco9wiTkXnZ1l93cd9xZ1SZ642/TZ6Vhjh+MnqEzifka1Qqo/+1+/ufoAC2wbQG8DP+I
7e+jwymAIxjB6E6XZlTav8m23fY5jO3HyBkqPoj3ClE5fUE3ROw9IRmHmspdqXIe4PA9gYWQnP8g
c/ct3OlNUegha7fPckQPR8/QmcR8hehszl9QZ5w97oDSfE+HzSwa5MsYZY5NHOc21IFq2X10NrHW
079lGe8+eEyRH3c7DwbPsJmEfBlsHtZu77VWWFBcgsQsAc97K9sUJ9w3GBRqIIghiAN/5NofCL81
6s0KOk60evNFvTlvsmeswSO/8fOlcOvtGMNs8y4L993/B10Wm5/a9H+xy+KPz09h8IusjOw5kzMX
sEe+vebVSQTF/qmQDyrybQfB/rm/P/6o41E9J8H/feBsJ0zCvYxSzBD4d9tu3l/s1uUx2/CLmEDs
D+1Q4OXvcjOz9CWaMOHCcRw2M1XvzTZ66jket1G3o2Y4TAK9QhyOISi+3Z//HIcp4sfSIRjfOYa5
W6fQB2NDd8VOd2ZoTEmuT6pOn3qixxH5MXKGyiTeK0Rlc/LUGvyidog9zDj93i5hz7RDOnuEczzV
v24t2gyVySOrpn6mL78dOUNlEu8VovLHCxYlMZAs8BMOtFLcEo2Zrgi2JwgUkR0bqi7fXrsdcRs2
QjHraptvd28+pryPq8r3gTNMJuFeISbeC/qRqQzGKaJQur/FZMb9oO7CsQDX78yiRE9BH8W1ia8b
8+uAPBg8A2WS7hWCcrx5ahl+0XyRPeJAaRKRu9rkTFGQzfaQDZUwyMDsZt1VJbs3m5s+vla79/++
lkwOZTd2hskk3CvE5BCCp5dy9FjsEUGgHgwB+o7k3g+SJLgcAdE9NFPe2q5Zv+ThttBb/dTzPG67
duNmiEyivUJEjr2nVuAXtYTuUSwx/17+moUlHHpcBFS/GLvTopmTv80jettaQa/LM7zKfPwMoUnU
V4jQZv1yCBGyJ+DEhoSE/q1OzMphgoJzsSX0vN59PkNoE19Hcbh9Ru/kj5EzVCbxXiEqyxekYY7Y
o9CwihwsH+Z5BLBiwTFxoG/y2wvvtsKtc1lmqo6fUzD+PnAGxiTVKwTj4uNuXR5zrr9oxBAk47Eg
At2lhWf8C9qQMDBi8Dp3nBhU6H5u5eKmf45XuRs2w2MS7BXicfnHbk1eAA8o0CPoaBHy8TZWLvYY
gCEIuYv3Z7T4Mq7D+Fkp+h8jZ6hM4r1CVLyXjeehDw+aWXerPtMSOKSyR6FuDBH9bivcmiwoUat6
++UZbPjHyBkck1yvEI6T/d3K/HMlgVoWQdBYROQdF4ZVv8+FwZFAFQuSK39R/z2J4mcgcjtqhsYk
1itEY/WSJgtaIwmE6HAc4tHIRGCo1hM4OmvflW9mOrK6UWCztk9tj8dDk+8DZ5hMwr1CTI5+isms
WvCzc7e356i/rd38iPWfjuSe+0+t/69xCqDdBEPCGZozv4ei99Vzas9wsA37hZHdrLfm8lw1/6Ax
4+Ho2aaYBHyFm2L9srhA+xL0lO8azYDLPcAFQaEVDpJxcHMPcVl/2UbPsJh3w2ZITCK9RiR+enrs
31RPbwfIP/eeGEOTG5aQ4Xu8E0RMnSJgrKGEd6u+s6j4Vs2en7eYj59tj3MQ9RVujz+g5P9iuT7I
W0znPvBftPFO5SMsgQFBhenbaxYE/FGnz8z2/Rg5Q2US7xWicvjpBVGB0MyBw7bQvPbQbkIayRGQ
loWexFuFmXm1Q9gXzXU6PPUojzOcHyNncExyvUI4Ln5qQx92CT119wamUK2DpIR9d7hgXmOFah4m
GFqvd9W+mU+7gIY2uGrl5ubXYbk3dIbLJOArxOXkp8brX/RtmxekOFAlkZOS0llqkTOICCGvAm7v
VkVnMchmWw/Pu+rjx8jZVpjEeoVbYf3TKOTvqyg0p9icMMrJ48ksieHyD9tmaNf5N2Maa9U9Iyy8
HTVDYxLrFaJx8oKnf8FgUrhQBfC4JQ3zNksJ/g2Kura9C9tAh+6nek/SDKKA5/Q//Bg5Q2US7xWi
8uFytzIvwMYhoUscuHkFrNO316yKCGycQSkeau0/2Pp9VD7caPPmR+72ryno4wxjNnyGzyTo/wt8
/trbfGcE/tZsF98ud7uXBnn6010mZDb0Kdp+u5zrL7+/dQj00N273Gj6kYfqUd+EP+6/uTfkZqvN
72+t6TTkRBDhqJecWr8cYJEdgDd95JA9ClUYISgB2g/fevummE6ZwL1zbM+Zzh1JSHVyCAimNhg9
ZUngIzQd9pv6yOAwBZhZW36/Tu9UZQM8zPfluPv7TdHkpyoujP79LXbA2Ja335seltqUwGnO6fCz
DSc3BNwRAJ9fb9/BeUD4Ovo/qW7GtGtkfJqkEifSgzvP+sqtw5SdyKAk5IywqtYrldlFvQwCqKlS
t2tj5qVBq7r+uIKcUOnytEpdbeLU4HeRyKys/0BFa6W2x9I6d8u2SPfDsbC7U5NV9pfcLju7c7ku
YuHVKBK26zRIhZGrIicV7UpJEi7yqEoO8qRAX3FYRMqVuhJXlpPGXs9EeMBTUrlKhaPXG569o6IL
VuGoRh/LzD5J01i1XoFZ07iVU+epO2ZlTd0RE+s9t60r0bPIz6mVuAWW/JhFbbyOxzE56lMSr3lL
m89d0jgLYpeSuXXBonc1F2nka9UPp20zBtIvnS6vF7gEiV3RjEYsdJWVvrSj6LAK0mXYxqFnwo5d
xV1r3uuWRckxdXrLh6Z+fhLXNuncIe6j2MvYQD3DoyhyA9nL1tW2iYdzTo0pfEBi+BgMqnAtW7aN
O/RBeM4JDqSr1RCk3gCPv45ZEB2OXd9/JHGM6IqR3l6HBW4XkqW68GyU5GjJDYtCl8e4/DDUfe2F
YZVoT/A2P7B0YSvXoqJsvDwYxYlIO964OCOwJZIxdhKX95Ee/YRqXfss48Mn0wwVOwVJHNtz0jbv
fZlFvR/bDV5ou2ZubiXRV15nZBGFcbqvY9IsuxAzn1Zx4zcq4mfVSPrQLaI09J3BqLOU5fXBoEjg
2nmFziwqu0XR5uwgIHyw3Lqm7EtXSuT3oDTH3EFj6UZwyDVK3XCQAi2rwiqPSGgnw8YuGpuXB05K
OlF6khZaiAUsBCm9vI2K8pSkVaTWYxEj4to4HsLCjUTMarfJNTnqgrRAsRsVcK1c6pZwNRDx8xFW
76zRIWA1opaf52URdz63elleZnXLK5cqbftDJFng1ja4Vw/3Pdc+c0KtDhIV1PKIlWH0Ja/4UHpJ
xlPuZmLIraOWxqH2AtGrY22J+KgtTHTIgqLbOnnESjfVXbMYyiIf1n04RNTTyilq18qYHe0PSeao
fThykSHXoMEgrxtDy+zbdc6XcK1lfBr3Axq9qGqjxFV1kINmB4IHLi6H2Ph1oprOK4OybY/GMW4q
37EI9lQEaPplm7fIswurHt3EKmR4ygo71l6dNznf9GPeHWea2qs65Y0fhTgcYMcRq/USXgo/s3h8
bCmVtcs2CLLIpdBvVvt5JrqPDpy0WBnZV+EBsfW7sTfJeCYb69oaZQE6ZTHVe4ImAz02Cutxaaoo
N8uwGdTHPlA2ccXQRBfjKBy1IkFZFyt4MwldaRXG7IMlGs5JJXu1digzlRdnmcNWmR053ZonAV5j
VdZfO4u8pw0TRzimejxvU6ct97s0QmpdB0Pvi9JCh1hrezMGiXNGig70MSAyyRdJCNaMNnbhpkOV
rMYei4PEEkPqi87q+6MedeqQY12MPsyUroQI9CJDYWB5MWCllmE5Jr4zEnxmlYPdLnETZT6TiXOo
WCEXWCSWXFhxmUc+iXp0UY4k9m2cOYBzSsLkqq54sk1sY73HddZ+0nbf1otaEQK6RvrWt5IRL3LE
LLOuw5B4GW4SvWCRDutD+AJpXGSVVuZSh5VD6DIx5tEB0RZ1cm8gnJa2mwwZaf2+YZHnaGaHLmV1
iN2iLdt9q6qxWgQm70LjKpo3BO5fKhvhiiLILtAQ4su2Gz8Q2MLGjXWfAjaF7ewz0fEzRmPkhyYY
fONE1ZrLgtuLYjTOIrNoEHqq7/p3RaDJcZY7TevmNc/RpquV2oxmZMlKVAp/rEz/Mez7VrqGxSPy
URxkwmtb22i3aZO+2eRljo7HAel3eaKS2lPgv8Iz1LdB7bgJyYZx2M8xN5wmHrGCMDioNFiNYyJS
tLx/9OeBI75W5VDHYXR3te33P/93oXL499ulpz/enG7G/fEXNBTdXqn75LegIjYVUvT8SxOf+v5b
wAru+NXEYR788SdC9ReU6WFl6Vl8Cm5HI8Awvl/C+yc+tdnGxffczMRQ7kbc0SnG4OADg4P1kOKB
S1mohKTbHZ2Ce0Gg1MiJpAhxJDhQph2bgoPDVHDI1kkbuowcG9IAOzaF92woWFFgWXBQHxJL/FfY
FExxn0tBGxOHC/ngd+AOOAmH1+Dh7nOpQUJqygzWuK+CxSAXdNiIBOr631fjEcL25ykEgts1ptY2
eGQ4P/dwiqBrMit05LjfBthNR+FaQ+EKBkv6T2aZnuIeKayBgfQ0gll48Vlbn1V/Yygk8P/JFBMv
vTcFjxUpVAtTNOMZt8+G2K/Gq6enQDaesVsioJ4B/bMcDlByuOvSmS2XzqwyCduq3qdWUV8ruJWp
W8R25yx4B1PTIM3eYTsPDuysCQ6wtptlr3G/YEmPVkPfdqu4rOtLJxox8uJRJ35t+JlD85b6Udt3
R7Jm8RLcue1j07dLBK7tPLadJnJ53iQXQyp6lyc8OdSs5Z5Q5edclH4iBJh/hdr9BswQlVVkuxbU
Tf3U4tEmK8vBTatGuSyu1SGrm2Qd2Rk/tMXIPlk5L5Ab0SHa2JXFDrMwG7zRtvQismh7aMK86d20
N5k/Nmlz1Mh8fB8b+DMqIwdccXXNnJwfBHGOF8KqWl/zMV8RRx+R1DHv+2IgZ13QoJXV8GyhcJ2s
SW6nbtYgstSpqIAClmgj7BTcHia92zt9+w6sJvxIKswRH5NhocATD247aLQJAgz6kMjQC1UTnQVJ
211Lkw9n7Ygb7bGg5x5vE5gvHm+6ggUfo7KpEz+X2fiedYxivxvRTV33VuZRTcxXqyJ95PVJZi6l
E4to2TNDzsDQww9NC0wJ2qiBOsbNTV56wKuZn5eBOcpYgMH7kDBfBLTgpQfPlwIlNNxrssQ6TkJy
Y7RF3G6A68GTsX9PRudGFpJ+6h0aeqSx4o8m7ZO1PVSwJHVUoVXRkZvRqFq6UVeN+0ll926SlQAC
DUZz2djwe3kPz5H0PD3IJdWXsTVwL+srfpiLJtqUeRcsMK3RqtFddNZlTvKNtfuyLutl5wh7pRxn
TMHfstCTwRAsRD/YiTdmEAXRgTj7I2IwgTMyr6oSs+pyke4nNGnPUzU256YM4Mu11LAxREzPsnBQ
rp0F6QGcDScusVSzaCHmPBESltOtMAr8vC4d3wHbeWw6mSTrxGH5ssyquHL7KkaB19QBekeaIDwb
wtg+T4om7d2yi+mJk6FkFYWhvUKkDq4CaKWWsEus4NjppAq8NOIQVBBUNG4SBORkiGrHH8KBef0Y
koOhrKujCq5ef4fysV0zWbLTwMLWSpcRPuUoD486Qi+DvBrPIF7SndfT1t5vooo566o2mds0fdZ7
aRwFV6ZvMleWnTIuthprpYZIfCVJKr5aYWA8benusOZIXkWQiVmETUWQK6H0sLC0kW6g5LQegZ0y
H439l6zSsJK67TOIZUp7H2kEjEFI5ygDTnVh9+m4CAaBWpiMopXgRb2iHek+CidoPxcBjc4goLH3
29jJmE+aPvZiHrfYzQkS1yjV5qACMn3c4B6uSsC42BRNKE96NOKLTJoBQmwtrEVfIXrYOeFwitt0
BO5Yi9MkrosthAPdWT0M/WmfROa41xU7Qj0fNrqS9DAtcbFCFW29cjDsvByw8M04jPtVZ4nWgwQB
TFChyXhlTmDO6tHmhTvaAcQmBWPUjwVWQN47+yuJmcndKFPReVW3yRc6Mr2PWjBCqQUhBWwN6vdM
0mU5lHplVBfmvi5j7YNXIYvGJtVh1rExcSNVAW938iB0wzaD36RBxPxE8sBzeDEewNOGFw5S48EA
zPqQJs7gZTSIKy+B4CNxaZ7INTTo0aVKEuZzEso11VItDevVorRDa1VHaZyDABj2hMDJuASWYBb2
UNdrq7YzEKMSwzKIAmvBgyaoF46dSa8NDKxDr8bedQrRnxZZXV11lTFgxtr0LFNErKLEHjwDVuBz
HMtxoVrO942TtDfcLsalEwp66BSoWHUqzoAJW0kJV/spdGU43LngZjIOvmrZZJeD7rsTaLNKD759
3SkYPc8jUq+HPswdd6S8O+nGpD/RYjCLVqRqWMAeHmF1jfAJCvPa/TZlPJYpcZkmrdcMjtQQuRv7
Kk2N/sB7o/2WRvBVUmNrEcds2BRlmACXD513pOiDTwmJ1GUb5znEYk2xonQMFsCkgflbdu51lS09
u2/SA6aarZDYrOE6EAiKwyahvghSez/p0hSMZ90eS2PD8hURtRY1kvGGpX27QZYJpTsg1e8rSw6O
K0qE17WD29C1BeQfEo361OWKmcYnyTjum6KEB7Z7Nu7LOGXnqNf2R6Pb8SwmGqArcxF7tBTFinfM
it2xbGDaOO2Cg34U2kV103qKV9ZFGbOuc60eoBd4REeK43rdZDj6IhF8O80Sdp7XjB4GSMlVyLT2
nSpsJ+23xArYaL3GpZVedjKWq6Ko2LmsmLWgpJaegBTNKkxl7NWTs9MSaddKeH/aMW4tMGqlp6TG
bhSw/hTXA9mivMoWRQkbnAUkPRhhR3tQaTaLnNjFTQI+fO1oW1/olI2XsJEg1I6s8MQkjTwvkrz1
GNFyFddlsRI1Zh8NEFLjNrETHGVdAYG3zgu5cgKrPzUmHc9Gy25v2iKw3ue8DLzRmAT5wmJ3OKWm
D74ONjxsT3C3tEmJjmmcWRdhkIKRwelwAImFZmHRPv5UNFqcSdX2S8tu6AfcDORDW1vkQ0LL4Rg8
FVtGVWT5QxxbvlWSaJ8HAURqoVW/U1FeLJy6yBdWivvjb6tuKAS1CrIyJ05qL+2iUOD4dHJIa4Xc
SkXKK5qx8xRsxGVPlX3Iq6hYFDIx63wweFFWOfJ6yKSBEnM5HDTOkJ0EAoVrlEdD6n3by6NAkFGw
iABeIcjhKOL+GLKPwSLPeOghYlrI2dAiPbGrJF+zoWcfZRC0KxPYhLoiBmdojwTgH6txk2o1blCl
pRd2EueePaQRmECE3kVWfFWnQ38MRmFYO2VQnPB6HP1Y0SZ0B10Ol3avKHWLsUsWYzPoJUepPMrk
kLhNypMTnEbWssFOekCanB4m3difIt5Zi6Au+5OKa3DdPCrMilfKwi5kXXjqO6gOYlegSC7AN7Vr
WYdjB6kJXW46kxXIK3ihLhrVF8sGDA5woILrQ0Qcc1KFY+vVDWu9MMrGzdCh8qAKWLfEDrIGt0oL
60Lbtqo9kbfAmAnWbtaC2bBDDappaJm4o45p4ou2wm4Fmd6VQUV2aTewnfJyBFotY3Rlh2TYkLzS
Puk6+wqydE7j9rHCrkV0cBBBtnMBOUvnYOy78QxSSPyAdWRYCDPUazFAKsbFQ1tWbi5Z27umVWDp
Co3HM5v1oPMWztTgBfDHBbEqSELIIGqPGmMlXgBfPU0wKlJXjVWwr1FCVrGNx3UiArbqqng1SXTC
o97xRkmjYwSpTu01cX7u9Gm9UCIpFmMZWStDlaldTAfn81AMIgHfUJ3jFg+Zm8bWYRi0p005cFeR
KvK6xLoRleFLRIqPuIGUXJYMwRGIkfqZrcBy0lDXSyHqbqGy0FkFQdy6BfCSQxLQuvEgU84XwBCj
g3KkuWei4dQpY+WlmuXXvLCu9UhPekfjpdN3+cTbqrWIuOPyMb7oVDR6tbDCfbBWK1iI1oOCbOGH
QV4vZSo+WgWuPZNgpSAhUwWQqQpDN8W18W1hrHVBS7LIeAnyFiUlwKocBnm2stj0ZbApiyj00jYs
FizOVOwq3DYrSJ5Hn8Ompftpj7LRHZq+XfRiVOclYc7oZqFdaTd3osMoYeVpUaTlRytMCxe8ev5J
W2VzXbacnXNUk97PRJmum3YYD5xYpiuSRc2+FaW091VYkVMi6vE0CVl9XkJaedHmDR+8vq9zn42M
LXpeB15QR9Eqk2OybKsUQnI7iw/CBA2Q7DLVlazH/BBJC++PaUZl7XcqxF25FE2fpoe6uAJ6jz71
rBAbJBtje7VD1VlbJbXlOpAnPQ3GQa0NZHlXiRXppRENqGIOtQ03lRbk2CFPXTd+H9ArEpGq89po
HE4IMslZQY1aNvFQf2I18Cu3R5FzPAhpPqVZxA+gAFF8CAZuB25VNPjSnjwkQ3np2pGI9vuiaA6j
WJBNlGvzoTCY7vem6g4yGraHnTWk14YkQeRC6lK5UFYKTlte5l9yzW2vhRZe+J8XJcoBFSn5AUod
cgRFKeoyCwJsd2gLArGuJpBltgx5jwueL9KAotSN2zY6VtZwk7ZcfHQULxa2HAVUELJxSXWWeEmb
Dy5wvBFcYZRHjdtYfeezoQZLlmTJflK2mVvCfVUAL3jbgwGiCl9FeHQ7JPxQlyMURvILK4s/9oWp
3BCsvAuJG+EXcoCgGJUfapxgP2VZF7twp1/V+BSYMdSLGCTb0lwdmTFz1nUdAJVahPkQhNgjaSka
ax/rzsr3IVxi1s1gsqZ0u5quEWR8L41VQdYf8pUriGI617Hi4H2GLXMETjE7BaqYbHuE1fukSquP
ZVP2fFVadEBuHFRxumoVDaibpkBpiGWKM7gErSsgMR/3n9OaOa3b1F1y0DrNTdiJzm0gvXPUS1Ec
YmC210VpM28IpvKAlR6Pqs2Uq7GVrUzKK68DqI7StuwiV1alOYZzdOFxAmRoylhCCheqi9WmDlng
6Tpx3oH+fzGFHbkN+DTpNtxJXRyY8UAq3ZymcN2hT8IsuuxrjcFxcbRARR6c6RKrK2yVn0miu89k
6M/HxtFkyaGu5FtFh1ZJNYJlLy3sgapl53ClWGe8KKrqd9TOdO4FTC9Z1NjLsYUCFYUdv28JRVZR
xPiRkzJIKqd1w9dRLiE2TZzwig5UuwVYQpdiK1yKsOcXEOqAPwll/jnIue2XofwAyenu0C6Rs4Jf
cfyqr8w5ickXnon6pFVmuArHAIoKaSdiWLch2Ug5dqu25rBiSohVFSY9FEigKAcrwT/wNiIXcavq
ZdLEoLC1jNyuAE41REwuqUVXBkfOKcQgl2CQ05O+HNlBVTHtms6wRZkVwVbJdPSyuhOQ+MbJMeuD
sXAppIxdpwZ222taeWHbFe+KUYfAcK2zPM/N2kCF5yyILXbKKzv0WcKcYxS1+CsKi8JTSVcu6iYO
D4Iiak4K2kdHGU3pOSkTWYTeMAZW8ykpLDeIUr3Kwdwu2hKX/mh6+ywIGrb/f9n7kuXIcWzZf3l7
XiMATli8tyAZEYzQlFJqyMwNTTmBA0gC4Myvv05VVZsUiqvo7N01e2bVZWXVlYIAAgfn+HF3yBGd
u6Yrm908MPm5Q8QN+6lWG84HNGZkfy/Qtwwn3/YOTDTzrhvNtwx4e1KgmRWNSAQPCKQWYHA+XCKV
8w+jU4nrVugS+W9T/+67Yshj2anvTBfqaxt0PTq/Qmfl98YuCvuCqD69QCu2iIGWjNhsLb3vqTXN
kcWpy69zaQSFU4PWU8hMo1w066YFpVlm+HU9G3lfV7wOK3fmuyxvRawAYd17tP01TV0f2gtSFaOZ
OdjL+MN3UTW4Ej0KJFUokvQwoyNXFvsq52SDciKxKC0OOP/uF7/yHiuB3NhJG5EgK5Qx4I4fLUUX
srHnNEK38BOdxzHpJ+/ZRwkyFcula+xb5FAekDPARFYfkB8Ol+OF07hs42kGIKWszY1ISTJwK/2d
wf3lk2tb9Lad+G89OdajwNF7oNQ3Wey2jc5DbqY0bgPih1btNjubT/2G5rqOvU4M6JgAAfgYCH2P
gkJb6LsedwJOAuofYa3eJGk9WIFJRgf43WABjMtVgz2pd6jHq93Ho72DqPEAl+1zAqdOWHPBKfoI
2Z3cCXmSb5K5EW5ot/hbXvnTRgol4z8fCopiPF4AAoOL0Pd2KLv1FOBHgollgbifChACRDGQK7sb
yvDjoUDIeYvtY1aE4jFAB1xCjHi0hqR07VkyDFWbur8sZVcmnimQcmLzhlpM1a4ZsLk+HvTUUsKS
gzDgcC6YQkeDunlKqIUHM5K5xCpSB3/zDCA71KTOmfmBbPJufjjQaGH4Dt5HW9nOr/H4EsF/Ucoy
STVnLA1lahUIbkGxLykQTQn445OaCRBEuWRXvZymM+Ovu+IVDwVIPeWUQS8Gs/21R3O0a2bhqMwu
RZsElQUAvsYEPT0+fLye6ySOB4GBmR2ADIdekU/fTnIiuC46Tk3SdYBu/TFDFiF8ll5Lai/JMtMp
HHo+bRqDJPnjoU/tH7Bv8CogCAh4QuiIZ8NdZyKCMrOCJPNGMbcTwFUABPuWLXXIBDKwOevSzcfD
rjvk3YwdG7k5viwcwtH6ev1ZWcu9BmwFk/i6kAdSDQ8eB+QnPOxa7mP/fjzcqQ0LjQLYTLAtgVHv
0QILo22CvjeGazv3XlO9Q/E/bXTq22eiDFkX7N3MQPt1UIEj0NjHC7osf39Lb+nHH+3L3pzT/ufU
YW9arSRXgJTtHTrZ9nOWrmASGvz/wabFW1CeD19bipdtjg+Nz7plFLZJmC+cWxdklislEGL/fFHx
Cdf2lY3G50uT61WrzJlSp3cqhJ6XKDAUaIk7fJ5C4hTqzPc7dQohAgIGwoDK87WJ+nq7lFNfD7Mc
EVBHLWM6Nt+8oIEv4kedv3NjHAW13O2oh4vaJIR2V4tndk5Q3X48xMnNsbobrA91QZH4bnPwIhgN
7UyikLteid6mB9rUaJQNY/4lsxBhdD3YN8KwIVZM2PsgZeci2vujB1YtuLdg39qQ7Rz3Hh1X9cxq
uE4EMTLsms6LRlLqS2kVel8qXscfT/r9uq4s3tVaDi+ZEP/47GmUVcGsmE6qekKC4s23fkb8M6nE
+wPO0EOHdRegXcpAX327Qbgg3WJKqZO8E33UqiaPGjVc+gV6GR9P58RImEQAGjneNWCOf7RNeJvn
yzwHTYLQViNpaS/Y7N8rUzx+PM6Jz0R8KPyh5l+zI2cN3K9Ol6eqknHjN8mS2xsjn61ARkVZR7lO
8eDqRxufvr9j2ZuhjsIFMCovrTwM1Q8cwH3tiLAa/a4LwffrN3qol4fZRT7mov9hYu0A3beNTr/i
6Qdr0y202xTo/u5oCxitMgwAeOUs5cENCnXo2GTtxZgtV6lEHejomoW9QLcIdVW3kbQruoM/yOl6
bHog2HPvyQgwWxGOYMucmagDiuxRbMYNvlok4QDggcnjy07KxWK87rGmbdY98aq2r8kQ3M2elz9X
S+8feinRP5XpVwMq0NYvZ2Amk7f3vGqTu+jMEq3KiPYPVYrCCITFqG6qOzUGoF4BWKqaUm/acgTe
mDM/TE3BaCjGZgjNQP2DVVh9NDmNk6C3PcZdF9AI4xQxIDz/snTAZQDZNY0mxOuYizFafDHFDmbI
sVrUQt24tPZ3Px3rM5fWib1GOXgIYLDApoD6R3strQaN7GPGuhRWeznA+3iPrz4logDzLpxSNiYf
b7n3CQ9sXCDEAMMYtBd+nPDoxhmGUVXgBAadswfeWm20MN2lx1S3SwPRXWaAXu+dnAuQ9j/a7CeO
L7I5G88ngYvzvuYwYh6srPfqBDDX/GXwRvJNo99z7xKv+PXxUCcmCYIHohGwDvzvOHVEXxT15tzX
STUYdEUGgiYeOkEtSG+12XttCZJxiwb7HI4UoP3Hg5+YJ/IqBrtVF5UBeCZvw4dfih6wU10nbdrk
Oz3W92ISoHoUs/njNMBZgxSByQXKKzzM+nYkYECtaEghExoET/NcjzENph6niLE/3qZIN0CYAjEK
1YftHc1JtU3Ti6GX4BX0Y7x4AF5ZcTOOrrcF8PTzTxcQ7puYGMVLKOgiH19bIpeqdqTGtNyKJaA/
1g16iOjptJKV7Zk1fH8AMRhSG6QG8HWhx9eXBjck8/oKM7Oc+4xZT3oJfhYTuwdH+0wOsp7lt/kp
hkJZCp0TxfXiHt2UFcvyubZAxGBKbhiwUt64MvTlsIRLPRwAU57LRk+PyJGK8pUAFxxfL47yg2Yd
UZPhUHL13MzknplSh33myTDrKZyx/uyMOzYSb/aSdWDEox3ptqg7utQvE6vvD3hFIHGc8ib37DPD
vE9s1mFQGuJNKWQfx4DCENhTnuNHJ4NFrXvLr529mnAjfjyZ91EEo4BzTBCZbQ9549vjNVl0qouC
lIlhQLSA9ESy6H/7tXdb6A4N9WCJ2NyciZL0/U2JURE4fMi6OaLl0ahptXQcZV+ZcHcGCi45YLha
lcvVxNGlX2o0sduZSxpajVNmkb9whbaX7e86sKX3En3k7Yi0aJldfcf7soyFUkgO1rRAN9S9WJV6
D5yOXiK61j3z25/8MHhfAjsOr3rA7uXtkoGSkEl0NmQCdLreFDMvDtYEnPPjD/M+wmKJwKsEpMTp
qph6O0rlaFwjopFJDZkHBB9DYpfkPvC7c1nLiQO7usmDVQnzRtSwb8dxfclqpWsEokkxEFnSbD95
9rT9eDanIpCHFADWOSjKsXZvR1kKm06it0qQh9oiHHxcU5Pbd5u2ld+HwvnzLBo1I2iiuDLwjrd9
XKEGXe4NIFyVqB3Tn+vamdy7rUz69PGsTh0eiIe8VYOLwuB4G08tVBJLg8Mjczf4VM4ELbbU/Ylm
S7M1wg1+jFIVe6CF7Zmr6lTMAyPWQV7NTxQ9gE7tjDkD1EWC3nS19bwUYquKR1UsnxGuz4x2asOj
7KHY7Kgs34FkEnP0PdWWiRKq3FXQwN6OtLDijxeTnNojWEQfMnbCQHM+iqu8p1PvAnJPgn60H/PM
brYWGMdhWrBBojfnjw8FCZqob7rhRs91ee1Kn+2yAJzOZVYeGsuFiolO+40cA/Ax+r44V92Skyvv
o8LGyYSE7DjxMWlru2NV4baZHLQJOv1MOt5EYJW1+9wPnvoJ6ISvMjQxapY/luPQ7lPefMvA6Fg8
1R3UWDl7oEg89GZLhTzDPD5eyBPriJ42UlCo5QAuHl+I0sfvAMFLk4z18lMtpNvaCmTKVIK/Mj9/
PNaJ5cA7ezjY7grUIut+e64pmW3bCTqk9in5aQNwgLbMfsbbOnUCQUOxAVTenckwThw6mLkQDxkN
bqx3sP5g5DwZ0WB6hfsFlqZWRMHaQR8DAh1GZ/2gzahjsDGG5M/nuvrErIgUEsTjSOlYHHTDoG0S
1GrX2hsNUGl5CzRehNBwPc6BK/48b8OAKwxA4Y6CUHa0uh66ja2jm8SyhY5mMoCVULPudtS8SioP
hfTHMzxx52A85FDrc1VIFo9OYJUaB25yWNppEOhcOGaMbd3omIER+58MhcdMVz2nDZz/6EJQvpN3
VY0SjfCm/uRKvYQGGr2LvCfkTPg6tUcZDtSqQ1iR/qM9OoASVy9ABpK26u/7rPnluvpetvh+udC3
QV93f1wcIYBBdEHhbon2yfEBJBN6bbRd6mShCzh+/nhnehMr4ABnBjoRmAGp2zCUB/IMGcf6PV+B
OAqqRxApUAJK4T5BBbQLFn1/Zksw/IyjhP7NGEd7gltFWTgOxgChn4SQWKpD67buHe2h8kvl2GIV
VxnYaFTceoV4aEbjgyyEXm0fmBLgXw82ZJ2j0+tMYMAxQjZjMMskZ505LI6T3VIupqieh/Rrqux6
V7UgZ6G6nSPQYNN95gZoUtjT9MklBlzdAu37u4VXIFvVpC23TdWanT1oqEJHUEdvCmkjO2zyPKzL
3Nxkk5/tiGnnvXRB0RxYVl0NlhmSoOT3eVO2EVa43FbAikyYgSiYgJxYhc24qE3aZy7IwuV42Tgs
j8a86LcfL++pvYlb3CfYJ5AMH8dPT7e6mz3sTdCEn/XUPQeZunGYtWUVhGXW2PwHxw45N5I9wPdo
CB2dBTebaw2JYp1AS7hiTtcjLfdjV59JXt9DfvCsRNcQwB8wAo8fDeNMZcbMxOsEJPJbvOMFve0Y
/NDlA5rQVyCkRL1LvwlTnymZVlPld5sVTyz4HlYUxfVxQsZVpSs1usBEmnn5kk2QJgbGsW4hdLHl
BpwZ1DjardJNVw46ljVIglYPHamn6bB3wfJ3i9HaM7u3tqRz6igFMRQbTu3Q70QHmxffXTKgUJ9A
BSz9RcS8Ix6wF3+JBUk/Q24LTfHi6rDsCqcMu0WJTYHfJ+6k+gXNB/lUBHLZqWnUWyi68O+rxY2y
tis2vuXTR83cc5/iVEz3GPYYRxsOH2RdslcxIrdbt6rLoU7s7nlGOzKcR3tXkm44s7NOxaJX4xwn
RpBDVrLhY50ErrSjGnhDVGXZ5uPjciq18ZiPahWG2sQLjm4NW1PVaMfUCZpOQTS7dYhi/KkpIevN
2vmM6OzkYMArUbPAeeld2usZBKNa4qxYmVehEl12g6O2YICCS93lZ5bvVCDAA+BAMFbJ3rvkV84z
8wqwqBJTmFva+l5E0vmpkeZXl4OzkHlnVpKc2hdrzxsFLCgE8El8uy+WVkmsL/K0YpIZVF6UHILF
jHsKLD5umJUljtJdNCnO7nI7hcpaQNQg4LhwFYig3PLGmeEoMONEtalwljPrcfLXQ0AEjAT8Fi+i
vf31xiltrTJDmjNq9Ytx8ZjR4bNk4JF8vKNOjgOLaQhdQNp4lxy0gzVnCny8BJWoAprTPdezNcZ4
dujMRXoqbQU4BdIGnj7k+OvthNjIoeAA9zLpoBnJWlBcx/rWNO6hCMiNbPR9JfkZoOLUBn415HHC
WiyOBEfPrhJrnHaib35xR4Lc7h1MM5ypOdip/YuKFE0ypI+ohY9ghG4MHLVMfoUwQ+dvXaZ+jzn3
okGSIAJ8KyLorPOoQkTe5HrVGlhkZWYakP740D45AFWeUh20SU+hWICqDTqjrDOfxcKbOKilhDVD
G2wnfwweAxdRM/TqFoQpq53ipVyhzYb+tkcKOUsTxJOyv0HUfw0qjtp0SPnyYBjDamb5pq9m+lmB
dI3LnrpndtOpVeCrUhcQB/btcQNWStW2NfQJyaKWPVTa0KnbzpOr3Atgpk9wthjPDHjqE6/KLBBl
fICtx8uuCiJmjWQoyTW3wIvrjdouqH5jJlKZhu3KSf/4wLxwJ44SQjBmYNNCcVxQZh59aWHNEl1S
WSVetfAoG3vvs5OR1XRkdi+yRspHRasgLhwwJ1/kAkHWyceqX7pNB0rfzhpHMNc//qVOrDuSjVUC
zSEMfFfycm8Oqo4ymZRcwHHDzN5VnSFtnIumfSoMWRLwIr9/PCY5AWKClQDUZ43a/rvaV0zuotIB
J7pdUlBZmXC2IKSybZvCOYb7HguxU8CcdOWGC5PBraQtobxwSPzxL8JOxLBVFw46BkGZ4xxDhTao
EV7V5RV0ywVDa2TVNeRMLrfgVtfuBVbG33cF2MiQWLWhkACRiVWhj5qbbPg0stHeznNqf8kcJN60
W+wvSIvrXTZiS0ExVW5B6nN3oOT/mkHGRsgeNo5XZBtwhZ3YwGwiyTztb6as9+NAXNCmZJ9LVk83
OLYQoc04CE9Z0PODtP2vdj+XZwrzU/NHBwwadH/t0B8DR4DbCtl2DPOX5fQ5Ay0tmbwpf8qJlW0/
XutTQ4F4Da4B1Oi4No5uTTSdtK7Wa4k3LIuVDlY136TKA8+kePp4rJfvdnzSVvSXoXrFNXhc/teW
J/uxylEcDG4ahB0axhB7LQ7ZpaoZ4tqX5II0dvqpm+h4Taklbmln8chhUu1UbZv9yy/0t0HCp7+G
/stH6bWBwms/hf/373kz/BsmD/+b7BtwThF4/9UjemffkOAN7zz/xyftxb/hrz/yjx2WC5Pb1dIK
kCGiFGDDf/k3AMf6L7is4uSChIEYzhBl/jZwoBTO4auDFnwa4GSHLPRfBg4E1o82X42rAEMS/D/k
jwwc3uYmq2/DasaFX8uDwSg4bOuuf1UjIEmUS+EK+rltlepDtVRQag4EvyfU1hW/VI4wtxk4zD+U
X9L7LCutO8r1vKsdC0Y+Mg/cSLbQjIQ2EIHY8gj0Z5bauNMAsvSLjsqDf4MIraGB5ZbBgQkt5bJ9
k03ltsdD0BtFCn5JLXv6BGL2GOdFOUP/PZd3SwFxIRd+C12H1f+qF2tBne6Mzo015dnNVMscTb62
G5+5UPOzzzKYKogMyxZlYoA60pQG6ldpa4jGLfW9p1nxDHOq+ZMFwB7N5GL+OpvFRFyJ0keza+l+
DUaQkCrp7AUYNLci825JZwFRaGRLH6BTXspzMRw74FXl+vIJPIRwfFV7pUqub829/gQVgJDCSlvv
82IYxLysx81BJxhJ8WayIGagkFSFOa34p8ZX9LJGppNDUxI0bpSX9rBbMhgQoLPd7PnSDyCMQNBF
e6f5SfLSeqq1295lMwhgbl4UV73bkSx8uZelTIOdyJA29C1rbiDLeugklDWuGi99MdJ7mtGdn/Gf
hfb0mRsUNiNHk3YAouNLIIEBgOUeBziFRFKktqo/O02VfiXr1wewS74AgJ0+WT4CWF9AsFoVY7dx
shqq4Mrqlm0LPfPV1E/2d1USLAN3x+lG1JCUjg1zP6cz/knjjeVfqBbJhbDoeANOBrlkQgNECtJH
4Ux0x/NcPpb1CFlpKe0kr8F7ySxj7coBNl0zLOs2i11hT7POHi7shf2svf4S/DqSdH3qJnNg2i50
UhYDbC83kwt/DZimZVs3/yoVmoKO04w/8gxiP9mx8YeCTHbvz9IkpoNWPs0ySNKHftvl8PnBoSyv
/cHCYQJxIynZT7vKCwATqfHauCwW9yKAg0OUwyKrj3NI18LGRzJlL4ZG4PIHsV/X090Eia4Ouzov
rqqM6cs5kPRphp74VyA1hIv1aFr0SeC9kUyLT7Z11rYJn1R+IbvOvkoziOiDmgxXbqkxOQr9Hqgz
2VIks8lgk7c4UE1beQdRdkewoDQX23xBojW669m0ILqthhHpfNZCaSZKcemsUmEb2OSZgsN9G7PQ
fwdzGiQDIBroxQBmXXHLVzGLCpiOiMG37rLOhiXCKt22SAtZ+YTs1/g9rkG+7h0DrRHcJJao7SBE
jZxxzn4WqpmulUdhddTZ+snXjoplJu0duDpfJu6UMZqv1UOl8VPKwYDAUAxwEZD49pdNComZ3Yll
07oAyeeqoXeTbaDL9GdMde4tKD4zKJsRrubtAIL7GlCb8mBc1ZGN21kUXiy9xs+cBkhm4VVx+7Jt
VaF59CJQN9oll0Q16e9GBvaXAOYCT7wg7VNtLfo6b3NThJWC0iyGWUL+vbbLnW6MVUX9xJFas773
ds68lP6mDDLY2QHDnzev7re/M4HXDoovhcWr3ATLD3/GABAi+kxrKrQe7VfLP2rSWmIx6R01yrPQ
bgE4PBttfS4WPl8ZUsAYD+imdV/MOfTkLnAEdTWZOgNIDfu0OYSJClaGSvANA5B8nsvBA1WJ61GJ
SEHZ+9U4cDcLbfhq7GGZZ51J5E5NwFmvV9SsuJepe7R/6qVsYcEo/DvpoTKZCgJTRyXEVnupNGFb
I86kekS8AAsRUPKq6feCWj3bqe1ekNFLf+PsIcWnc/PMgOxdeuNUHjIKIdBWyyC9l76uUljoCbgg
fLz4L/fx0eLDBNNHI4qi4HGOf3e4L+ZmcUb3rukh3w7Htk1/YzenQWJaIx8h5F2uiqmdbqS/CpOr
ADOgde3tA5UPh2a1DxjByAMiPpr9i1FA51V8x0eng4RR9/UNeib5pU8x/xGWNDTs2rH9PeCawCfK
ne8tHJn2NpznhqjU0Gr3zljCjWDwTaQKd4HviUEY6vv0iWYEiorACg5trukGrnveVrYM3Wr4JX41
Xr3szDik+xx+KCB++HUQdZROv8iL0JpWq5NeqyjZLEzxLWvK76QySZuxGuqBUqk93NnSr/Xqa4Cc
YPr0cvRSbomfJrWyYeOV+Jd9XaaQWBt6J2k793GFjnLEqc5+2gq+eoWdpV+x84ZfjkRbYcZvv5eF
nx76vF6uHHvB8kEPRu8AZNvhTKvy3lZra8fRXg6FVfGDNVWz1yKb9iXIdpExdIgsR9LLbBrbGByL
6bogC+6SjzcCksQ3NyiiIJpayBnw9iaeGUQ6eJQ2IFZXfQss+y6TBEqt2cYBgyMpYrMcJ72bUyiy
fZh8wMtxycQWqZh69lDi3S5o6peQirb7zNJ+nEnoJHSOrlg4V3ZeRoNVoHQToobrYLkeVxD0vgM6
lg8I/913OjrDrz73HSsGt6Ty4zYLQASskY5dwbvR3UDHCGbP5NRMhpLJVG4lgWchOKZVnwTCmuJ5
Uf5+cqqHaWwIw2+JrnFk0Xy3Wkzcotyex7jt7f6ndnGtYH9lsWnQC4VYsoUuGuYYvszXlHP9rrDg
6Z5gsJe4VjnM8UTzZcPZ/ESUqmPWBAxWIXNWhW2BAwGMAJu1gNIzgirH/wEOVhWbYSgPQKrsZOES
dpseW/Ru0TRrriikCDxSfZk94h7IH1urkBKuGyMLwiaviqcW+CKE3qX2RAKyrT1FFUM0CFu4T/20
ULXeWcO4Jjhmag52MOGqaisvNssAR0CWgQfTTVllY7olQp5sWiwU+pP4Z/ix4NqeM7qkUQCLEyeW
CwHZErSmPUwacOsspGDfoV3K50gQT5UXFrwvkP7w+VYAOgabSmj7O7B5xNVOA5iZEdntyKphByLc
sTzM2AjByiNuLixnBk0B3Gb2BRJd8EdnGz5lRc1TEFtAdr8zyC2TbnXBhCfPsvymXhnsYQFrbWRf
QZwbeClBx9Ms4wYUXHiEtF6eRZ5J/XA0FnZhrpFlhpMwccfd0gpdldpxzhb520ebtGu0hLMJ0tY0
HEu/juRYVte+X2Wf4N41RrgMOFYGUp7bl4P0R5Xtv1Gz/nvF7/+iyhbl45qU/8+V7fpOdfJcqTbL
za/XBe7ff/LvAte3YdyNogW9fKQD/ypu8aC5izYgIDmgM9Bo2Kii/y5uHfe/QLFd33zxGUHuv9a9
/7gT4o017uI/B5P6hZbI/qS4XRGZV3flX+6E6PuvPDDUGcdUMMfyJqEDf0nK2s0itqBrTT3x+GpR
TqRDa4H8bhAoosBPxjzf9Tu7Bpk7HrmBrV9JYRXmwyw4w20YwZioO5N5rX2C46HQXIXTI4ontP7X
QvJV4oVCadKFQE08DTksTWReXoAknoakURW8JvIugWbK2k2L68DTa27ODP9uOcFERKGGmLUSUwBl
vB2eyiVwR4/qpKjHexzKpwD+Vh8v5voj3sxwHcIF6ZHD2fA9q84Ya+7tlOjEJeP95LJHWAuB9QUe
HHTQ+tfHg4FM+344EJUBgKD989IHejsjFIWON3HUQc7I9EGUFVEwLrKqQ+mm1UEOzoOTjroKHYFi
AaL9poDpCOw1TFjB5NvAGBsuND4VBF54RQDzjtHnVTTA5VFHk5QCHY6WF3VINVHoQWQ8NAWne1pU
7Dstxp0Y2u537aw5mulsCl8sriJr5n0FY8SaXWeoQmKWlSzu7Xl6nIvUXOaeGHFzvKirYfELpbgL
+DGffdiFQyJzm4rGvXG7urzzVqvvwYEbeS86cd0PsFEUFU/jJujR7rZdvYWp97IvA3HVFxY8eKvq
t+PLuyZ3fnhLcNsZ+DhDQV0dlD19EwOsu3lVeHBFws+sUInHpcJNWWoXqWNNIPYuxl8m43C0LbIb
kF6sOOeN2Ti06jdjM3rX08TgP2h56YEK9uhbJD0UWd5FuvXV6rbxi3kWv5/qNo9nUhTXC9fivvMc
CTZyGcEJXMR+I6DnH9MB8iWZbgp7yq7q1o36DObZaTCPF66wvXKDS6fDvTjOMEjrgqKftnnj83vt
D0GcQe8V0SD3L9WLhL9WJEVFPBnjPTi1bz1lKP1u6obg5wTTRO9B9BwupMn7BAx40F6MgXMb1W52
AVc+cwWveHcDZxxwSUaOLVLp4pNuYM9TjDDlGOaebodc2o8Ortt4HvQUWVlO+699bmsi4EpBLi1I
cu7zTC+bOocNVOpVTgyDvxb2Yjnh+8Uy6SXKT3Orltp8qkx7mfKZfQWbv7t3egZSopWRKzIxD2o4
7AW9wKez7+ppV1fsa1YaF24ieS+2hc+mxGlzDh8hUewspsxqVdV86uUc07afr8TUKA1MTNpbuHjo
r43nwignh313SCY33xnu9Bd5OpZhumRwQvfbLTwvmwoZCypBTsS3AvnSHn/sCWSyg1OlGl258VbN
JVic7QoFFtbOqWqYd7YeXFayoYUKWYy3VgrfDcpyNABtJZO5goTHVa2+mAF1y9AWbnNTzaCzY0dD
2R3Cf8K+Zamen1ursSOJQ3MJYyMLpqAe3bGJZ7Bst8DBKMCD2JYpsl1ta4wmytUFiFsw92iQ4m1T
lc2HyQrSr0HZgfsRCLQp03S8mIqigMkmPMI9ONzs2gEONVVZwQ/HgR+0k/bI99ySo90jx8OCigc2
JyzYpoXHH8GmK6KqzGFz4GfPLGVPnCzzRgBuuQNuZCd0YN/g2nMJAZ6AcSVcvYmPlWaQp3VO08OS
rzThAoOVOB1hoaThdxXBQ/DKarUCRz+Vca2Xn7kI2iCElHwOA8Ai+9QSPZo89u00A2GaYP0AdRi8
z2EKuVtK/Fi0gfWDIZaPnBiEHLQyDLx5aMOe2wEitSZT3qadtiiJ2b3rKh7VpDT1vvaH9lNvKfa8
Ysn7vBrZziaZjKYho5ss6/GFXHSCr1NZdhTOI2p+aEggLxGQlj2Z+Bgq6n41DXhjlAdWOAZpE0mV
0ri1s0sBT7sMF0BYDfbQofxABS0rUl+3VbCXA30oK5jG0pTUkQjMwYHTU7wsVhqnpRVcwbcNJBsO
10/dbvyeOs/wXFTfi54NN8ppKx66EmcPIcG7yediugTAJPdeBWU8C2CKAs7X+AW22/Csyw1Gtnkx
w3jRwwGCZ8VU/OaFJZ/IqO371F+cW7bAfJFJTiIiq6KFA7hkO19m3carsb8ImlA/q2q2bkrw67HM
dVQav3h0MxCUZp43MtIwJ4EP2+REBdQAGxlouesX37mULB9R4KpluKlgfpmAt7+6nPo/QE2GzdfA
8d116hb7oAh8kBlh3Fu7ebUx1Jkjf5jzBFwkuiEezyBFQ2rfgFuduJ3r3ng5COvw1RPfApRpIp93
EvVF3A7Z9EAQuWIKtHqLRZL3LBAkcm2iZGh1JYWbvLfxwH5+gvjM+TbhXYdrz3jLU1uzuClz2AoU
ypjrnqhuW1Ygy3WzXyROCUBFethkuDx/12VLw1SbcuuJtN3jfhz3A3zKAP1MoJlfdAQNeoiwZdv/
lVf8/yT/fla//u//efOczetUHbkUksj/OcePnmX+uwEF8/n9n/qngYXXUsF4dlyk9yvctz459uo9
F+xNiCygoPdg8YBE/p8cH09ikZUNYq+PsEIsAwz37xyfoTJY7T38f0qDP2pgHbfiIZTxCAUfDEoM
mzlAxN7mcN3CcFvBAPe6HhncAMc0UzBnK/wSLL1xuPXgWnUA3FqXG3A9u68dBKIP4OpNGsVkrZ9e
rd6JYuBYI7D+NtC+g34PfhUei16f0nmdojv1rEqe9cM11TW5FuXy3+yd13bcSpamX2VeALXgzS2Q
jplk0ooSdYNFGcIGPCIAPH1/oM6ZlsjT0lTNbV909apuSUACgYi9//2bKg5H/D2xb5ZDHYRS2eOT
JyHEhJ3wSWbAXA0gIF56z44ovatvAcfDNf9GOvIhlMaHxdF8rLldJ/5uzJrxJ3XOK9nrp5L79Y6x
c2CuTeMFsv6G02FnXsq7nYezNXHMb9xpKT/IdWi1G7y5dvC0nox8k3lMoRfPZQo9F7q1R3jKBK3D
jepbOvU9/mkM9Tbk4SBJHtioZeh1TpFskzpPbwrm/6IP0n4DbSZ47NP2VJTKmbYZQRdXKxPhT448
bwp7fhTaOfRTSARYGzhV/PoayExJlNaU/bkaYg7ihLYjxO2bpdFUI8Dm1AX3TWyUn37/+te19vOz
9FY6L3wQ5vb6+h/rbf3UoDn6hKlLn1Tnyl+Ms1Gk47nquyjz4/QPXefbEch6JWjmTId91wjQiP16
JQSk89J2aX32G91+blXdlfsYty0zLJp0q7djiXhPx0wgyi1Hid3vf+c7BJ1faeqYLhD+gnAMcemv
l0d9kqVJJbKz1xbOM9u981yU6z04zI+3LkEV4azz6veqbJWJqWbtfR/KoL9QwWxfTq7V6ZGl8rqI
cq8SJHg0pkVVPs/fG002G13D5ROb+NrGx97C7uRP4On7FwXYzLZh0a+vVKa10/7pRenu6FSOE2tX
xhiL56wbqEoNjdLPxnRzrpKjSrPiS+IHzeW0tOnOhcCeRSbRNy+DtyyIfhgfRHaN9XHWWd436TS4
GP7+ISOQ5y5+WU6oFlhEa9oqejbHezOnwPgo07t0sK5yu21iDBSGIF322L1YwW6Q44jGv9VvcSB0
xpAYJS/q8F7umcrsS7sxI0wrsBAoHYEjf6mSjyoHqZ573Bcap20+0Fv4m7itcDbHShp8brByPFTz
vjqrRuuvW40AlYTeNg+1Ja5EZMpUHBD1lHdmntzAJMdApBy99jzE7cNgCs3auJJJv5HNJnuDTW8Z
6srPL0t4/E+xPtrH1MUIcEkm8EGlY8QV8TiyC4y6ZhGq2V82BtPEDTLLr1T9wz1e8njaKYGlaNy3
44Udm+ZDmxqq2Mc0jzBi0iL+gl6rkzi8ttrnUXhigx7UvChIY7kw2qD8lsmGFKHGEsV9FkDEDmVr
J8cuxm905jnscYUNrlslpq2tunZnGJMhtyXErySSCm+bSJoptrm91W3GJrgGUU/0jYGx0oGjxlQR
rtygnyg1P01CT0/Y6zX3jjU4+5Ga0dxhXbo8+y5tMBE1mHFL2u0dETn6s9mX6qVHvupEOF3oI06o
pkx2ZAHVfBxKbWck6f6uq+MU/zk4ThV/NOQA6moetJBemPd5rkXYNnh4SDvTEtpDGUcWKK3Yd/Su
iT3O+q0ChdtkPdbfYc5KGnYWDvf9frK86dItlqWMb0fVDgK6VgbnufuWxin2+0/0BrA68Ybo2Mrr
r1iW5oNFShTDnUY/D8UgiukYZC3kaNxCY+atKESwNi3re5yVrYt8tqwxGnkHcUh8QDDxuoSPs2Uc
cx4OZaFaZjS4CUVdORjxddrqq1VIMWNTtZknXC4vXbhdrCgV1wa29yNn4c7V0jy+lqvgJ4kY2vos
OGTzYgcbhEyCsuXwircgZG6k/Qhvg99W2VHdx0JEaTCqeKdKj+F2H1MV7JwqEcvK3GfHrKicV+56
Ry6Q7Oekv+kzTYhtnWT454/Sy/SNXpvDPrP90T+v/ofxsforQKea+pY8nV5nd0u3ZF1hIxrj3A3d
vyP2bTeXrpgPet8TjeBg2YwB9uTM5b7L2kyLeK3mR60R5PhYlltg6loIXbsuc10jzWeoqo+5EIG4
sLpgKLdFOrh3yzhY1i7XatM4pQpecRV6qZlic9FJiBUcxtYxTxYTmk3DHWxr3BGXrW9McDehvjTq
SvgzS1vjU+k2sWGMx85ynBLHXCsZYRVIXifdPfVJtVJxvpf4xrgbTFtLsbFmwuouDD2zD0nmFW5k
FkULH6LO4s0yxoUTaqprgps8VrkdWVmb42KCRlU70cnbO6OJsXaDXOI1W2NOl/oizQyVbIvATukT
+XO4oGZBxfJJLMA0lWlLOEyZ9rmr5poZTcZ3hJckKWaoM3xpa9YDNk7meHabYK5xT22HKwd9R7lP
eshzGsiVxdOKs9SonhajrNJjO4ty2vXKWbKTMSTgKLnpPDtTTP/nGyze3VhNHqFuLkPVUIxkqG2g
oSMbwn0D7+asfSqVorLIseC77x1XfWm61DpITyUkVuCfZ4YVNkvWzinrfNpVnSSNCam1fYtXmPEA
r4g/gY17z+DTmDEMlKbIs0M3mcR0VV7Sm9eZ5gWPld6uizPP254es0/7m2nGKifSW8W7SRUG6fiJ
s+meOMGCR+SLrG7BLtltcGYjBGzogxiDzw65/J3pVwHGKHauxqthGtbic6V+MJFxsYFTgkvX9bJI
BrliWPZ64a0/fr11fNbX+1ozpWyn4leMq54GAWSNN2hQSD6dpkyK7LbqPD75bqQqSPj/saeaQ5Ve
t4Y9d3BqsL3jdatuDajS0gY4DU7EtJtWFt0WdMxcNw0+pohfxAYyBXgXR+1QiccYacjRl1lGuEAK
TyWa5sR9VpXFbUxdPt9ZGIP2p4QyNz/VTVXk9z6nxb6vdOPcBkn7hA0ILJkUraN5rEF5xlOc1onc
zJ3XKgrc2do3Jo810r12/lqUhXMzjb1eH1odF+uPyhUY9olYEy8zs0L2kKwt0w19gG9tM3PGFLlh
nP5R02MBFtgkbejZbHNzp9K7rB76UyAKwgMcszMTtj3H5jhKzeCxA39NMC2q+EwANeCBERZktN8F
G/J8xDmTb0OtO/Y2d2CC7Ca5yC2HjGpPWP6bbhQH5SA5aS2pU3q3+ecukMGDNlOmH5dg6IxvQ1/N
mFFDpCY4UZn8U5MwsMy2VeImFw2vRUVaEbg7DHnlcDXNXnmfS9hGvgdALiZcrhfg/zHCU7dHyFQW
xJFV7mRfajDd623a4il7SmbVpETX9SJ9oBLpv+lBxTbC1tnLsCC8pA8DJf2WU2Bu78ukNbJ14Gj5
knEmtLwPzWCR/JYSPNJtU08rkqMWN+pLmujQAUoPwPAiQ9FxO/VaDIFgbPuMzIaRRZph+WTdTPg1
OmfhNsxpMWfX3SscUOwJknau+q1KG96a8qsMt+rFE+wdqD+24KZTt5Gl6Xf7xW9Z/XAHEm8zx7NO
NmHTu+1H5WAukqcrOsRJFzyy1kV/UwWgY6BnsL52PlodFU7jU4L/s2aGbmmQ0gkurDbKSQb7yiag
Td61cR90HO6s6G3DALTd0TjM0yWqyKK+9Lo19cWc9NK9iKea4XI2TVpyVXRaozaij9kzqMbG4Qr+
HvffBfhJMYInp1NNun4xtzbfPYJTD+ZCnHpXr1Xp/yIpf0BS8LOxqb//Zyjl6rnvn7+mY/99GPqf
0ZS//uZfcIob/AudAhNT/E8slIo/57mtMeG45TooaTCRfZ2L/jecAhsBLjh/DVwBWdr/hVOIx0Xo
j0oN6faKwTBo/TvN7i/A4nfxuG8aI/7p1W0JrrLBpI+7ezNihDeBJXejNQc/K1/YGdFs+EzkM1//
k3zln65kwv2kTadBfyd/LSvc4JbJ4Eom0Q14yH9uqnqi1EvH6Kf38A+gzD9diWvQBiCmf09xTgY2
iq4pGvwwizGKR/26lyIP3Xb5Q1P+DxeCTg3yvyoR9He6Ogkpn3HX0hzmvnjh7HiBfPOS87//7d/D
ZRzfXhW2MIDevCPM4TCZg1V3QCQcbAO/BcrC7igqpuw/eHQrvsAkfZ3Kv3MFSBpd2MQqNITvie5y
0kdmPrXpX3ZV/ocf5f7a664LzwdgBDQJLLgEb+WdhPH62hCo5pAqBkvuON/NyfQIj/KRaFb/D2Pm
N431j4tZeN7g00Z3/XaSrRlOzbdZN4eg7aHPkutxyP02Dmste9b9lWtLZFBozARm/fuvDvMgB2O6
VT/19tUBjIxmmVbNoWmz+n7sCBBxAkJ2MMi0/oBxrBDXT+DBj98IA4NdAVSNr/pXiGMZ83HG/a7B
qoo0QDE28xZiZnz/H/ygn67yBgjy0SRJbSy5SjAR/tRNj1Ko6lh1/9mj++lKb1Y9bKC0lhVXSstx
BqbMn5eagLz/h89Lf/8dY3Xjg3oGXoAA4a3LVx0LxxdwKhDfmPWm0Yn1DudmmG4WW8zbINbrjRF0
hC7DCTnoELs2eQn2bLV2dZQtnj+RqimvfGyPoq6ucG1PMxG95u6uGZe70SteZt+2LhLClK8ar6dY
bhbY2WZQt2Hd8Efoy8RWh1EYjZwYB29qxS0cY/Nj4Zn1hRPn8WcQgHkDbOEcmEgxtpsJQFI567nw
JlpjyI6aCItq8jeyTeyLYcCxaizKaosmrLonJ8Y+EmahvrYxu7wxuNw7iRu3c27XJ+X3Mo9Sz0/r
7WyX+peclB58eLgfDbXSM0yUelPIodnVSC+uE3OpNwMWkKg+rTjOQ2Msafdbawj20NibXavjiZy3
cNW1rtEiQXm8XQQbl8BlPvKGyoxij82FwGwCVkhVIMBnMnZoSeshkvgnMEWW2R6fl/pk6AOyUEGI
jR8I0I8SGXiSSuc0JUb+OfHr8tFVBc6EvdU8tYz4Psb8dhLbldE8NQJYinuSDCtTrwmGyLJmvvXJ
tYHkNRsKba+IMfNh6d3CWhs+xzwa4lva5tod8xfd4J2OxBh8hEn7MvUqvh9cule1bo0w6uvTTCB1
setKrL35toMyJanOne6wi7Uv2NGHKJYi28uktELKgGyNnhurY5bgqhvaY5KdE9iu17mbVC9wIUCR
iZLcu2PJFNvUlA8Kvy77sic4kKQ6/zJ1eWRFxkPAsoL5p53OkWB2++Avq04k8bLic0DGUChAiTdo
Q9YuljShhYCpzi33WWXqDTiobIKNm8byUxo3FOBgnbSlFaO9JXT1qrvElX356OPfDz2jEC+ml8Jn
LJKZrF12TghY7cHODcB2mqEHi6TTPCJKYGWG2A7e9Aw0JFPmCUkRGiALQwWTVzDEE0jBZDZQZQjG
0bDyYXDeM5DeNCv5NoJzEmwXwpP2g9WsMRsEPqSP2F4lEo+RKn8OUMPsqMHlFdgRBMQskCVj+ni6
U3RAn5ZuKfb4Eg/4gmidme1yjMiX7QJbpw27PlFj6E6F8QWXuf6bufBtkYPMZIPxRP9BekPzlOS2
c3rVboip5ma7UbOOrm5nM8FOADdGwZtw0qT43CZmdSSnvtp2Uw/82uUvpp8GlzETiiM3YuwIrps3
2tzTEKSCCSoRatN2TMo1T4c3NFocfVgol1Hqd/6GPNqYDoyunSjTKf1eNYFzqApXhrObusulbYyf
mn6WewxDYIoGUJa3C60NCRbZS09kYNjSmUW9Ue7Jx/o+jB1k3366r1rzAG3ty4hc6igq19yOceOe
OAq923TkozQqbks3Snklhy7YJgXfOU5PsOfQgH30jWY5gebtSIUvowRAY4iEKmCqFBkwsjWULGp2
ReRcZTNvqjEPri2Kyl2r8dUXK81EyoYA9h7ZEjx65yDUIPfGeu42jPU3gCDPTIZQL2Dz9FxOpK9Z
cjBQdCsaMFQ3x2lkRWHlG38emYZHegniI/GZ2RJjzmck/DbAGm01Sdc6BtBJz56TEtZ6a7iQ0229
fHYcNsquY/8gZ867XTIou2bXzZvYAxGH6jX6t8RodZeGwh6f+AGW4Rh0LRnqYtzkM7CrMEdwWMWl
GXd0h4xkECYEhvrKjP+iqcqKMJ+e+CEgh22XlddWQwRSqsigTIEAr/t2ratrsz6VRsNiUm06ZrTn
NnNLnk4WB3R77mgwJGPXZR7xNBS+8V1X7FZyXSOOzoypiIfsnDtTspMzThieopIINW1wyHZ1dj2Z
gtDR0Ak51sKOOJAqLxe3/pBNPKHFi6sNqEsX2aSCwrAa2LlLvetwTnSrB9kkK/G4qo7xMorbfmTv
0RJ2D2Y4W2xFBM88qMedlTuEUAAWnq3Y1L8ExjicpOZQj9bjtV/05YHsdLnPU6T/Iki0q6HLrq3M
kp+0PO+v5ykdruJ8+UhAmfroF7O/gbqY7e3FAHAIIHNXaSuuGwhQN2Xx5LUEXmVW+gINDFf4IfvA
9/zYST05mHiBElMq2mjQLax05t7EPXFO9mzuXzSnRnLiceitOvELLUvLR6KmqmNXsePowjceMtgO
q1ObmpsfmyyZg0jqeQc7ei8VFi7JvZzbVYRj/DQe8BCwu30Fq880Uvh9oGxw/eZX3l9Ok9eyRHL4
gEaiFxcV1JGANDG68uqVOwjQBY+wbCy49hARV37hK9ewEeaHXpjiqFpLHGtv0OEkQtg7WistYvxB
kYh/ECZmZU5i4fApO/Y/aNLxXWsqQmj0Iie8zc4kmfYqDywC5Igclf7RlmNdwS4b0atG1OIIxsMl
6LyXfs5TUDVZiO+Ng62ZkSVQ9H2vMSI1A2BT3Tj6tu0n9vXZX+XI0dANw03leiApuU3MXtT7SY7Q
P+3sDVHHhhTsPf1nv2DuTqR9ea9yayINy4B3thbXNipGb5bHqsyLTdboXwDVDw2EKyK+LUiXDhJu
0+X7YuOQt46TM66zKi3fDB4jLc025z3fqWmFdY5KYSz94WC2EOqnNn4ugAeJvDaLrUnw3Aahi/EJ
Mfx0HjmjjZWFrm8q2xwB3ktrOfO5Jl+T0sPFsUDdFJbeFFBaatpFNjm6v/OAeorQBsAn34fqhG4J
MqQiGMdh3JR2h2KEGxP5syP3vy+w3yvBUYXS+zMYh/DLpOZNhQ3VnilOr5eHlgN045pKXmFEr3u4
G1EnkAecnWcsW9LQXKgrioAAbT5458TAKMkA0f/UqL0ZrcP/5X5W5rYHQkGz+3a0jpaXb4D76YRB
2PN8QmTbhsrLnqtyvItnjrnfP4F3nSFo3so9sW0G3eAcazP306y2t6UjEgUdULYUYRWJtRxQSCmr
Kn2VLdQXv7/ee3uc9YKes3prwEN/Z/ZXdRQ4NsJQNhSCgtdAuprxWcVcOu/E80DCwbZA3nHtOr66
eT12FFmd7j41lbFLjVKLSFl3nolelHuUWH8CTt57PnB/2MtZDlZX8OjfWvU1mJqThjPC5BLCPo6y
Fy+1ReZXqAbV6yh3bIrtsiz5kNLcGM7SpdaEjNBcNwaFNvy2Z0qZ6uibLWxUk86zzxrmu+U8Oieb
7MHLCieiy8Ltg+0gW9DbV9Frstp9W2Rh11vbE/G9BQPm2XIxjggD/mPva4Z3O8cg4WHM9O5Rz7L8
8+upWFXoniO1QMD4Q5P7PvZifRZUlHCQ3FUG9WZxJEzzck6v4jDgPxc6Wl8zJcJyRln2pzYj1wt+
KwlTeWrunC5wIqzg/zSmf9tnBwy9fBMvY14Jy/TNHUAoVC6eMtkhoN/eO1pSnxpb/WkbeIdYcBWA
CnzXSW6AZLJ+JD99BGM2ytit6oxsCIpnFz9dTJNdiNMm8G/oFiiN55zmIS0oen//PZgrUvALkhBQ
olgr/oP/5ftcitkobNmVCleonsHWobTr4FKL4+CzGCmN+xpg/DrQHOZU9vxYBHP7AhdIbYdZEiE/
1FWarfttN0CdHxmTJENDOQlIjWIxCS7zuuq/tbERDxerCD75gbj8L179J7waFI2j4n/Gq1d5z1Pd
Fb9A1T/+0l9QtWf8Cx48St8VaWSNr9k4fzH/vOBfnosx+erBiv7QdiHQ/A1VOzD/oAnyRUJIhZYH
UPO3ukf/1xol5tCvI7oILP7B/x+o2sFzzoNKiFIB/c1bMyJDuq3U9aS+kL5WZFFRJc611anm/GqC
9NOj+QcI+d0ZxLVw2sC+azXZeWfrKXsYSdCvqwvPUsxw5Wyc89EKHmeewGWLC9P299d797kzANBX
6AmCF/p2/w1412noOxpf53qC/jJUesPUKZ8o+IcJ3AhWm2ttrYmilTAT8+H3F393wjuES+EoxAEI
QIqv0K97Tavp/VT3ML4XCrxvmAWBTJWG9C9nY8FnIF4CBrH6n37yPzxi1IVEB4HU/4NV64ARYqd8
T1xQV0w3pMIO3yQMswXRcYc3hD7/2xdEgsb8gUUEiM7U5c2WCrFiasy+CyBEx/XJg0mywZc+2Arf
0j5bsXSffv9Y33JDAdHx9H89KiBzMAR6UznNvaEvSTzJA7nUWOdhosqAf1layJK+sjmA5zEzzj6T
EbwiCuOulU71COcH9WMKT4d+0uu9u2E2Ec930hllSOnZXxpTMH2aTf8Pq8B51fH/su97zup3TKHH
23yfQkAqJfW8GMYDzLTEftDod+JTn2CnsktqSgfRJoY6GnU6l2hCV0YD3+B8pwUUZ6aeuu6R098i
s7yBB2D1nRsypWAt9TFNr1h844yLCw2KRNsptq/sCGHqPAc4hdBgiGOlptG6DI7EbC7+rnEm46x1
ntZtR0/nmNXm6Q50brqJIXahyoWO6nzxpQXq4HYLUcyAPBABgBimG5ddwt3gBVcEhxxE92NeAq/c
tZ3ZseRi8HfYMz280ZpCOjWM76zSiSGxQRUzXQ12IO3bqZrVJVGzUHdc3EKh4uPMG75uBBDY+E4n
2WNeokCKg6Lt/GiK2+ZpzM3mael068KVBUyGCfTjCeNyeQMXCIFV0C5sX5OeB9vc6Jxnv9OnO7iU
EEuEjJsnKx2mO63VjAdnAECF7wJJhVIBRcYcTE9uPTCTd22jJjghdqa70e74pcgPgfzwxkLJU2Xx
o5kXjIVHX4GojDxHf5E8t842HsaAl8bQO3hU7eI8u/BA7rKE2q+1lGPt6MWhmgQTTI3wFVf7sVZT
hIhjlKJVGK+yYuq/lTnTE5o2fqxJbnm/75WEtaLh25seiXfKxEXRaq0YQgzm/HE72Gb6MZUqePQb
9tPNUIxg5mK2WSeycu3nuvebpzRp+PhbUMMA+JuZu6DMs5ne5+HEnDKyESudOsJMS3glNXL/EV7T
Rromj5Svu3maJnhT0Q8aihxXrnWQGtYFUCl1rWrW37q2caGfgOG8Pn+bMM/IGn3M5Ahl36BUSfuo
rQL9/PpnhjiuIjHrOfvGkh40futt6g1yo5Ig2EFHYAGn6+fhDgXjLDIP4vhkIBxqItmrcVO0kx/c
MT40AHIGnM3GcMDqIz8PqL3g9/miMKf7xsXDC2pOPZH0CwlsDmNL4y9AcjP0C4Xgn5Y+ERo0ph6i
l7ZHrp2rTYtFX3yH8B3fkpSEWKIzUqh5lybOHE+Mo9Q3OWutJKm9X7IbNeOP87Hn8aNsqioJdzSt
YMHoBWisL7Wo1gtAcUc6POf+obHidDvh1gD/IJh3gYWIJW2nC7ST9q7xc+vs+KtqSaoD2rQJEVY9
PbhirKO0QSfpmtoMcQiqWE9M2yfcW1vyqWY3HGCYX2tuOtwpaB8JoLB0Pg82VDDWV6+sKAmy6SQ9
jbgVv06QM+pmjRqsXs5+NybfYIAYZ1dk3rHKUvfc6IjWw3Gx50ujUoIXPq1tATEJmBQ0y/AtQGaH
v4AG2L5hcQdHOx6masMkqw9QYHnxo1X1Q7UxNPvDkGIyn3Xtc4UI/oy/tGMfWmWxZTOcZdF1+qrj
nwun/5Ya/JeQfXm645hjLZukGlOwazGn9NJle6i3zZNDZsAjiaMosrzEF07oSDndLVMaP04ptUVj
M6VgfgxQQsDz8wRJ6TF3XDbM2iweck3PMTVc+LCCGROtWO+zfeZZFvYea9xzEADpcYzWqEKZsGR5
ten5GcnOsITvEBy86MFH/F+NzwJNPj6VqT36F5boFktFRoPqy+qMrji6GNN9WRLpuPh3F8cyaOJL
CPXJTdfn6QW86AePJOzHcuieZzGtu39mPKKyAhodeU4IsdjnncbIjkHdmJ9HLUZBV6ZKv2oC5d2j
3Su8TSbVBQCOJjeWao2I79I7YZ/e+eD5ZnU9raEQu8U2H0XqN5t66nGaBdAiYpmmlSjhksECMtQY
ur2n2V9Kw+LPN5xY3QegcxNisK+yLgQ1iOvdgkdFGZpJMQKw9oV2Kcps5NGJGLBvcJJPM1FCh8yu
/GsvtfRNzk/ae0aDjflsxv1TPfnUIs3g+JfWCvsXhuS1tgFMHqwzbDYLu0y6c+fjNg7VyD8TAA2t
SyAZ3milCw+qxOWM1HS2t8JdWDSraOWuh6u2SSZtXUpjgs9FktbGmbwj9tLWNdnT84B/R5rcjTsw
TAAMtqyoLAP2QTHm3JOH5jXMGpv/Q1pULMHJoq1yyyYTm8SEng84SJImIgukyU7SY1DpuP4l+k4t
yiF3wArmMBER6vbphlR0viVoZeX+deaBFRZNf7zYz8uMwWT0ugV6aP06XKsxeVotpRlxDaoisnBs
lH2pxlGHpegAC3SD1n+rLJCH0LBW9ylzaZ1nr+R87DNcxjaC9Aa4Sm0Nh64cYFUcs5kWZf/jtozK
gb7ZpjmVRKxpHF8es9ZTW4JQo6mdbgZJ7St8oHljKaHJmcrEGTYcZ2FPV6CMJoHvXVA/KbNt0mvT
kdx1JlaoQ8mFS1Ydsuk7uPVlz2nhorlERp8SQ1KGytel50XJZLvHsejzNspaZ76Ptdp5clODjXXu
tPxSNd2UkRA85j1HhpE8KG9B9ltD3rq0IbVBB/Q9476sNf3YjKn2MnQtKd+jYqbAPVPlvBI8zUmx
LHxMpsaoxVf8wepW2CVZkahd59nwK5MpW59oyxQuLJ2ZY31sfCQ0KIGH6j5e32ieW7ymUawDPkDO
s2asLkSDueiAnQ4zkAyVoRPrK6sCRzaeE6XlvWtl2ngvicx2myhTaZL6d0glA5ejqgkWq+FobGfo
y0WmJcaH3KdaBlJXA/Rdg3KDOHsHVys7LqK4FNlmUHA/lTube6EF1CCemerHwu7SsyVIlcq0dN7y
P0iCbQdb0HxpkE+n7V0NSHNRyFT7NGlBdtQGZN4SnktkY/B6QO6LydTkaTt8MV/Vku6mwpo6RAR0
AumPo1ZYt4nPlm51ybgz9AQJwmKIkEFUe1FLwoeToTTuKpstBoU2jv+M1gBICyqSwRXFi5bZzs6X
dXwIllpk4dCCt/IFKtgg1UvVAWuUAB2TrS5Y1xQGY6tfB0OjXztilhupi8jtZ3FAbdluqY3j+wka
yy7nEN3kbaq2k21f2zo0QNyvqlveNudyNZVHTj6BHBpLFFjzQ+QLd5sE5dWISi0E2Z2v9blJPjSa
OyKeNa1zDXsJhUCiU0Bi9FMGJQpjeWMJ447Kr9oyJtZfHDd2jpYlSW0IhRnk2OFXnrLxidLy5bvT
urwQe+QT3sFTg28vcMlfY+iQ30QaJ3AfzqNcd5B0VV5zXrEbIkw4ja2pXbjW3DZXfVGySEXKbpO5
HStyYapOMASm4v3NXKg8iyRl9+b3bdTaJf3SlQCG03AAfqLsgq37pjVeJDMVTjwoNM5r0S8nCJHd
Wvj+/jrvumBsZYG7VqgVi2Uat1+74CBOhzGvh+ZQVqsL2Ago99D2qzKAXOv65Npr6/K6Hf7+uu9a
f64L2g9LhM70fVwWLXlp5TXsrikvXdBmuEminyCqK8ycum0tqvkOhgR7cSvXKvf3V1+FT2+eLkpA
umI+cG7iLc449znoieGSsOOQxB4ufmc++Ouum7/qAAZSoDD5aTrakrXyJiKazf31Fv4XsfsTYufh
Qv/T23pnNXuX1t++/5+Lvnyuvv2C2v34i/+N2hkmbmB4IePT/cN452/UDkCPlhTPsL/hvL8xO9S6
jKbXPG+4dz98fP7G7Ix/GWh/DaZPWLP8O3gdWbj/sLggYVrcA/eF896vn1TLxtyJICDTyMO/Pcdw
6j4oqGy2FJTE4JrOJyWkvCq1BjX52Hwi2ka70JV3NuuxLCKB2mvT9La4DaSobsj1eOQ0Y8jVlG2+
q23MHxfIGRedAS/BnjVvl+MICcHbOzclhAFzIoODk/Y5sMSVq8orS1OIJpt4M3ROEDHBc8ISxVXI
ufCC+1h2FjzHqPUaSpsKZpau+fiaOSbllr6c6kC/cY0eKkunnrEOmEKngNZtk1ND0fTSr1NNQeDK
6kp/9qxprzJyfht4PUFRXSlD3sWTkxKrM+5ss7ga5+XGzueTnvCnkAOEU5o9wzqrN3W7fHUw9iql
8RWZ/Kd27nc1tmpRh9Enzvn2gWwqF5CQnh2V0xISwnk2ButTIctnD5YAwRXqDp9K3MyMm0EAIqDL
f8mbSov6ZMh31sqfsOBwYKuB3k4q+ZBY6s6vJjeCQJlcdGXwVcUFNLEUuU8ynwrsIi4WLL4jTaEQ
0HU9sp3saKajGU0FXV8636nG/pRaxTGZymcECczDnDOlNYUOc/WtzQ9aeSr1MN/YJe9qtgYIdQ3s
BSxcF5sp3zTg2laZtPpmzYMy047DxWGOwAZGgk0BeYvmoT4N0Ce2ibY+y1Q8jwblMAZ0RLAoSrH1
Wg1kna3WLjeMx24GU+3HdDm98k00qZ8ar4ZnVKQvVskfc4zsqiimk8nLOfh14Ib5q+Mqo40lhgJT
Dm6Jq42lbbDGAwLK/HyTMv+67Jz8SPLMY2dDh0qd6UHozmaaKwSCaYeDR82AFLQDjcf01a+XE0rJ
LEJOkJ2L1vuU4Wjrt9Z1gNtL5DJHnM3hsDhjd2gn+UDZfEBbN7BQrUMieEeaTmh3MWCUMY7Lya3n
dKsU7xNyrQXawkqYFoSerSmssOn1xyoxvgaWGkKBEWc4JOXR8ORD2/0Xe2e2ZLdxbulX6ReAA0Ni
ijjREQ3sedferJlF3iCqiiSAxAwkxqfvD5TUFilZOo6Oc2df2LKtUrFqA5n/sNa3+kcx5d8KXc6h
ziRp0xfToxVBCM5SRD9I2VBf4bgLDeZgYBP5vRulc/V98VI1pdw5wr7WmFh2av06fk6I6C6PouW8
pG47HxymxQGm9WttavVnGUEoBw00b9p1o2+tu/18QmWCZ8EOZ18Nh2YVBDSVPRyh5HnHadBAaDBg
3DZLXXwoCcvdMX8bTpjPutDUcutdITGYh9a5MbwMxUowVWkDmp6mQ278Akuamy3ja+RCSQ3i2szp
LggEg/4bPRcTNdVmEZ2/1kjM4JLoKsrsc2vNwC2nHKy9M4eLlW5qNbfbRkwJRSUXt8ST0cYnr1LI
yDHA5lpyW1Z4YEZNPFcaztEOOud2wADFzLB9L0tGtigX4ObjPvLcWcKFxWlTpIiJoIhGt4ayYZ6Q
xsmcwnyv0CYHXQNxPxlgqU6msbNcdBv8KdbJBo8hCzMd1KHwqCjdfj+ZPHRz5r64mnPtMTAdo6H9
hgPvzCL7bxaefxjUUyCQYoJG23SoxH4uEVLpCEZNWXVA+QuduicpBjLxNbUb0NOG80s1AFg+/lr9
yeblT7S4ps+Ftmaqw0n/udyjg+hLZ3bLQ8yrvsFrczJzKwHRyIH+u8v0T77THwsvtv3A1fhm+p8E
eIyuO1kSuv7BVNmrv+KN1uNYGuMcWoxWqyN/pe/++nv+sdzie65Z4Vjo/fU/f7wRY6v0E6+LYMIo
O0G9NjwyZwCFaYnDuEqo1p+XbPlz23G6/fW3tiz+2T+WenxvCJ06lavNkP+nNQ+F3LjI2Vuz8Vpr
I0HD3s4Yc9fj4iwrmR3Q+L2PCH522TgMJ6xgvLd+aQVtMr8nsPTicjmTms2ti4bPX7W4sm+3pjee
R4fjG7l/HWaCZ7WS+MTaXWEP91MRP+t2gr11EtfeYwQxVejCbLtCacmOJqSgnP+mY/iTR4gQLHAF
bET1PwalmHnqMzwT5SExu52oaJv85bZYUK389W/0O3v359/o9/xSF3MGj9JPv1F/NLyJ1RbPqg8/
vkMBORup2Oo5hzAqM7npvAzxDiLrfJhvUXYVd0nMHSqW+FszcC6vpQr0+ywwzAl4Obpwf+wfNd+5
Wu2wTzyOe5uxThiDpd83kzm9xDiJ9/Bp63Uwm557ve3uy2x6nla5aW+m4qRSD8Obo6ozY/NvUWo7
QZkhCGknr9pPmvwWVcuzR8u8KESrSHMPyWwfkqRMQ4zRyDTr6Zy56A3Nfrl1Z9QieMONHWPxz9jC
IQ4Zf6tw+ZMThs0uIqN14WrCtv3xrVhcrWow9BKlMxrfy4mJk82uTQdPsXX46w/tj+0kC2kANnxa
LiaXn0khrTmnbi5I+rKz4R4s2qmA1/033+JPTpaVNiHE+u9/XPwxbs5UruvlofKHetelkxmKaHlf
T/p0sea9aqNTZoqDr5nXMfKTrVvm5EpHH7H3v3nOAEAQ3grzIYm5GCB+kPicTvVcXAwj/oZg0dqy
XyGKGFQGwzykir2+dDcgcreDVz95KNQDB3HeUcygYpkejQGdL+IRv6l3OFHhhvuNue9R8ga6mX6z
Sx7BJs0uA1jrzI5nZKAkB8wG5kYbRCLKK1p7Xd1XpZlshbX8TXjVd2bPTy8SnwW2I6xoazqA+eMD
UJqYLaq5KA9GTqMAdiINU4XA3tQyfuaE30BKubXJZ+9a2IytIuAGAcOeD0ryLEdZuWUO0u/GCGeZ
coxq0yf6y4j0e+Pp7hJkg3ONenLWYPlfmRTLDYNGLawrBPKunJ91c3xfOh3ve/owWVSHfsMP3GrT
Pkv055lCLKhhP+ytfNz79Xgf204fyJbnU4AADzpnAJSoCbkpIqTdJvpUv0ag+ddP1Z+8JNwZ67+M
NXD0u27wd4qgMW4YpI6E+6H43lDiAPkY+eMI9klRHf/NJwLh84+3hcctzLHGThjz2U/vZCOsGcwO
WaCtCUrAcDo8GJE8RdxUvsHns1Q8kgsIj2AwOaakpAKM84uTUQD2VeQEVQnbMi2GZus7C/lDrCaD
cvbeusy40QbvQ+4XHXiGdbFXVtbGqrv3Qi73Uz6fEbZyGfOYxVb2Go1rlYokWi76BV75Rk4VYvtU
bQclvZ3iI/3eXi5iAkdAMkPorwsNTfEV9Tjs6qhXQb6oBHXrdPu9CYpK3Cwj5tsTmvHHVNFIehk+
jwUxbWAv42OrYuDfwg9Q0j6amXHbaCnDNao1wyWSoczmzfoXWsH/gnCAB7Luh50hkM2ur1E32dfK
HR+deG0gcNrzPrG7zBuqJT2SF9QAuNBq/u5Ws18aafOKwVS58e3pHQnGZuz5Bcs8vaQWGnl/ohQX
uXiRyXCPzs0Jrco+oJU4wVU8fXfVtDEvsFL5iaZ4T7RvSVDrwIPJ2+GMGIcN+3PSYdPKDPs6dOxf
zHYO18ZoWvdUI/YLIifsa67Ei8mM/G/uY+dPLmRqHdhkTLl4on5WdObsRxpT2KRnufN72Q33nc69
t1rNI1S+m7X++t5qV8rHA+RT6X1/58tE7eaxG4NG8mXMezfgDuTWz/yNN0DhYYVAVDIKvXJLSvp8
yFcl75BmBfJ0kW4B8cXvjZb7l7oFDLmwfduqhZVKydEULq51NTXOGKnm58Gi3NJbqw4dHU/lFKss
yD0q65jGkPswsSo+kJgy25X9owIQE7Smum9BY4R+Dwa97++Fzci0yoEqpC0A12ZczuyuHmUEh7sw
oFnY1fzudEu9a2t179IdHLLUuQ5cIjSZ/aOFrmGt5pX72/36nwnb30zYKLM5Rf+1JA7aUNW+fql+
P1z75Wt+na1RRP6D+RVua6hTWJZX7tVvLDzd/wePs3Bsxmi+iVryn4o4A0UcAkpAdd/92YzRflPE
Wc4/OL/RO9BJ/WIH/3cmbOKnAdsqT8Opi23R49sJ7s8f7029SGo90mCsYOVopL/j/vDm/qVFqFK2
J6kXLqagDN1XIvdup5zUvrGgWIyEAfjCdqkuq1nUIFv9yMusS6nBOXNmAJDQFySLIAi4RDtnUk3R
PvNSO01v7HgcmiRY+F+j/hA1C9/rSbcHtCRsXPqin5IbnAD2OpBB3qUFiafBmRgI1ChOiF2ZY2fW
yOSFljYa9E/md+to5ai2nh9ks1CobIm/Gd07L5n6xP+QctKPygelgM/H1IoQygvanbxvF20OIL+x
iIITCxnol/L+P2/N37w1jH7/Ukj6f9rstexeu9+/Nb98za9vjef/g/ra0fHTip8m0r4AHs+c2oHC
9p0tSXn+60yaV4O6nFEDIRcmt4T7u7fG4oUi98KHE88kYqUh/Ds6Um8tJ39XbhoG/zR9DbKHa76a
VNce4XelVEM6iajNHtZw7nlhb2vDtS2xpC1RMp1AlOBD0iomZNU4zl/sqnNv7Ew0MZAgY7yvql4P
erarr0Cl9EvGe3mF+mg9OkDVkGaj5NnEnXCvjK26+1kO6WPR2fk+Y712LGLH+FzVkbcldESiyHeQ
TZOfNFD5H+ARs6BMJbTCoOvr5V2vKR1SEh9xy04wWdsuJX0Qp9k5ci3osYwprEmVl8pmmAV1C+WB
ZElloDs6lmnB/r/QHAsbaeyeCDgC7Rrl04eq9nJoLp5/M3fxgCyFedPdpPX+FeuofjHmVL/MFovB
YMBmsDNd/IRGZcYvK6DpCrPl1mDReYlM43HRmegZTsSwqxG+FuhNbX0DqLcy3GZmycaA/6AtWnXr
zwa0YwldyRL21AXtqsYgPbr+MiInQoVirR0I63/MF9lTIyRzsykXcl8Xkzz43VoVibHY6O5M4Jxh
9h8rL40+qD4Z7xQ78nd/HueXsu1ZCmfefLBm2V4dS053ROGlpElgBQWi25/1yWneCqufMBDG7q4e
8gHZR8aPEU8TzMgS3wmJayAMRU+eh7V2HgyE/PpsljRUEblqPWjvINMrtDZ2dCmyuoBopx3zzM02
cVMtH5HPN/sGOee32Jcw4aVKz0DNx72j+9HRLJLi1ljcxdz5miRHiG22tgUw3GMkmOVzPKc+tjen
2GIkrk9YNceHmvP10cdBdVl0R78w156GoG+tFK+z6G4ky1yC1US9L5ji+cHYVPrBnnJXolWwrLtl
dtNLTHLzbnZdODkaKoV7MD3GEODmRWPYWQOhRql+i3HUPVX4ASPqbZG/99NUXyPHAc499dbZUXW+
L2on/dR7bvqCzMK4lnFt3xVknR8mwFJXsD3W2Rzt6tD2VfwBkUX3KBfLD6eiy4+F1uOVjEYmHaXt
XRFqmJ9K33AuWNYB/Rj4/aXMBbh5jIS7UST2h7wez2YyCh5HwAaarrZ9EqvXpPdQyc2YebdmHbmv
qBdZc0/FMZ5rZEJzYR+rJhJY+Vahr1uaz5bI3ufRIhxFi4X5yfXKx2qwlmeSEOf9opf6XYWItWQR
E2knrCWrvgqp9jUZmKeFo+Y0r0CK5K0bZ0R6CYZt72S0Jfty4Iti6PRP8BvR3CDc2yITK84y5kMc
LSs94ucGpEbk0INrdeqNioP+XmXGI3YJggdH51SNzb4sPSdcHLegfmebdGcZBjyhKD8486hOTrSU
R5Fhw+xq6taewxK6rZ8eXahcuzm1GsgWCu8q+Op7hnri6zI16AawBoZLQoMgazt7cZFBP7llrd3V
ZlGFfKCuzoQvMzeNY9S3xNZAy3Oac9MOngxRONpKFvuoQ8oF/AF5Tn5HGhtezojmOXMs407qsXUo
oVZ3ZLjowxVJUvtuIfILIqFvRn1y95UxAjvLjR6/pmt5L5BmGxCN+pKnOMkIriiXOf6wdFW21yYF
4G2ebeiWw+RArtPGKoijeduXS9dh1OzZZ/n+8BQvs8C/mvkEurVxwzHXofginIZVnTY1l7mM9K1h
aC/SzFpSb2Lwlmnuu3j/G50msXTCXEs/Zt6oH3O907eVjpcW3Wz1loNcOUdV4t/Zheccu86eigBo
vrpLlZZtXOJq7LLuXh3pTnup296t3jmFCuvC0q+DB5rei4oF+ZmXO9vCqvxnjLP6Fa9+8rH1RHpT
LAMmfeUcuBGXcJbdcMXgj15xGOVNJ50yVLPm32C4aW+VjJqL1MfmWYvS/NplRb0Fj4jGz6/iDQx6
wje7xvqYwXI7OPCRt23k4TyepPmVkIH+Mtp+/SqsZr1ckEm+JEjhnhSG/zxw2Kph6PVjUORJtsU8
S61mRMkt+x8OcYrEYIib6UHv+dUTjLZs5lnV224yPTpGn+Ztyqvkg+XKkQfNGMl6ELiDa7KE9jOC
4X2ZTuqY+Uv9lPfRPjVquc3maLkleFFsIb3oCKsI9ZNs9mCxkrK3cxoSy40hNk8kC2Sfx8bMNui8
2NIaXLdsHaYzgvL64DJ8rQJk1/6nzHHSTVGO+ksetdGBkyk5RsrczKZj3wJG0d5r4SLIUp62KxDV
fzDSMj/aOP9ZaMXdXT6P3lMMnh4ZUaM/JEOq8+3cSAvnWXN2VuIi9Jubt7Jb5nd96Tn++1YtXZBP
AmkUFhFG4h6D0k4726W+zkOQmkGc7vFKkR1glL3Oxglowx3635a7X8r4sbcpRNh7N3SjpeWruyZu
8kOV8EoHE8Z7xitdO6JSj7zmmw/Q6DjkCVjjadRuUrPYMsovbgeQlgdl95/s1kYoXXXU5l4/9m+Z
cj7ZaUKGXf/NzZdPXjXdl8ZShNoyMm6wGlTwpTtvEZ49mk1cnwDaunjAM/M5I8XifZXDf2wjvhBx
tsajns6KuQrBqdD7TnXTNYPa0+2SO3Gh1CpjfMVmBtg+NSsltk6VJjcTbdOmH6feu21UMzsvHVF6
PZI/75AP4Bo+adDo650G2y4kMGzfz1Q9e5qa6pLWjVZ9qjlAqb38YWNMUbZrsjkuTrh/SGIZpbmh
yMvOpKKXp75N3U/2bDefdTeK5W00JfnZTWyjfWT3m0T7fAETV4ZTNy5oLGNlyy/0F532ZDcsfrdG
MkTligPKyHZzU2tTavq8R0tY7gan+9gRj8oAPc43+swnqWLxcUJKfXDSGoc4lokrf+e083OXcjJP
TmkrbnoGw0hnEBAGGRk+z5o7aAdqkadySfJtgtOKiZKvPSRaGt9MoKTCuDTm64Ae8dryaZ4WxTAz
ScdXlNHzqfUdLeiE1u+NcpqDsl/LLWthz0jv2p7T9JhFu8x1gC1UkTp4uYXutfHSfcdGKMR8fYec
okOYpsVHoj3VsY+i6NSyBj0pPb4hHQGuAvrXmyRy1GaO3eZzT8hF6MEs3afNAElDsWWGhRutdANW
n5GoJ8IjiKxQAPNCm4/50Os1AYK5WextwhO/sdWnjAbFlaKaBDFufKENdLyPnd6XbvfeixUn/YSi
gYoDwSUJ4vl/mrivpUrV/DdNnIlxnLbnX88+LmlZfu0q9fr7Nu7Xr/pnHyc8i0aMFgYV7kqa+236
4bvfIXREbDlsag1q6P/Xxwn/H8D+sY8yxoeJ/n0w8pu2yPr/8QMyh/5ppbkKmwhCdFka8QdkJv7T
kJqkJL9QotTPJe8Z4UmhIcggmowyOqTKmOptJiwFmtwa6nY3aWgltk6trK8TpTFozCUtg7qfO9iX
pP6hErXk8hEevhDPBpgA7p3OAApuxk/F1LthGjv2x0EIdWn0WN0uo88FklakafMaaO6FyYgQSCAn
v96z+88OrZLlmSy95QC16S5vlfWmIclE89NhCgEvYKqbQTKrebIy9hM33dIsOgeIwwA4EDQpX+Qy
k+RrdlMYOWuiooRPMXfjhkTTGeGrbsFssvpPo7RHwiD7odAumZWSygk1w605D2z7IUamy8zYhO2z
rfMofTJQ4wYxGNklbFM5OEeGXN0Xt62aB1b95rFzVbI3J/klbyB/sBRJw05vUrKlBtPcSzN9nDMr
u6X4ieSBv8W6EP1B8wmnPD2o0kJq28IS2CpDe53gaga4XYrx2HauFi6lb20bsgkAk3jJsFkSt7G3
C5bue0PP7cvADHxrqN41jr3vN4h9Fj96XgrPfahdO2Iyj/MN/xbQUCT7tZ2fEeODjiVWR75wpyTb
1UoZZo7r8jugEWj6qTw5fpUjG3L5XbJKICDVAasZZDPhUapXsUdDAEXfTZ3lvimpw/R9FKPDzAyH
sXrL+sxU42GW41JuUN8PCes8FGjeHEUHNOTmS81WjwKx05ZH7oBccEMASDiIVbXzjFirL59i1pGu
ThErzEljoAUcv9ubvYQ3ekxiu6TjkbmdGq9xt7Qxn1xuBLCZsScSXUmbJK4LvJDtpEcAs+AfHdNh
ufc4rLc+ToQwy6pRhqmNh0hUDY4kx1c4DBRJQfmiWWnQIWPb5ks0hCyCsQlp7mM22SjyzSMqvYs9
ezJYRtwFaXUVzYLc3M72Yiqik5uVu9LJuidNS+4mOBEB11O8i5cJddEwfzL0kdB1NyVVaZgfsD10
R5IKEnREjbxpCk0/ohjKWNQ0lHRaqYIMSsi2A+sdoNtPT6LPqx0WlvSM3no56g2vpunk5pM/m59L
5YmQzCzY54nC/qXksKtKV6kTRmF57NLxrcU7d2pTEZ8bh6XMshT6lmHivkJ81LGg24kFXUKmNZsU
/1QYNxpXJxn0SRgnyVd7aV5Aj8nAj9Dg0BlgQBVtBmxZeCOa7zm+Ke2pBJkw13ug1g+Yr8j7qVKD
xZcdhaKVxi1/enmWZM63qKEVHHpA6F/rlYbkJRa/HF62A2xaSG2Y+ct4UYeqaUDE2A+Nld8zWb1Z
jGjvt70eSnN5TB21r1D3nSg77hErHculMFllonqT/PZjaOoQsJ+6ptl783SRpjZRBZB41tY5azHC
RWiYxDOxprRXZdFtjCL/mgu9JRl4dIDXJf1DqpUXrzGw4SinCxplcwim3kXUkKVkwSgEKIhBA2OK
O72HJLfqyELXH0aerbozkHMiSTA7dngajPWD1+bv0JQxseAtPTkcl9RkRBVOkSVZuSp5AAUAsdZN
jbs4ae4G2W01jx9qqcrr5AmJa4XTLOsjguE8SSFd16a4T82G1rhWScgH1u7qqV5HI8kLkPQBkNr0
LVGFcaCkB0ZD/RDAZZ5DGw78CTgDJG+O9TtljVgrFsc/ZtK9j5z2bhyUvuOY8M6V1EY37DJHfeRc
QZtF1Y/N1lJ4v8x+gEKdqb3OB7XTq6a/2rGd3FvT5F/aSb9fSJzbCFl86mKTZaPfwzYCS99Qgk+y
doOl7O47h5TjldYChlTupJVZ/PEq8ZoIdIBWwu3QREgeDH+fSvWYQ/vamagwHsZsvNRa04aToeST
q8knG1dckGvDa7f4L3hdjmaPtKM2+npX5PkUJOa469aMZ0fuWXGjx5GNuJpG3OxHD0ka1fHWbpfu
oCvzkYFJxgOcgcopmFOe7WZkzmFY9z0JGBDHn53MXEjsXrZ6JWZyB+otcLrPwh/xvaDdy9aztNa8
W6+z9h2O2fuJj64IarrFkGPU+5xFsfGS2x7Rt5bLq6YhDDLd4YLebzs02YmVhtrZQ2OeW0d6QTPU
aQPUukrCbM69Pbyl5ZiQuaBqeRrSKNujqECh4mtrbqC24zLLwyWim8ee6hdBJXrxLjQ+r0BBS7nO
iy7ukkJoML7b5pL3WLjmcai2ZFYnb/XkiBB4/M2UNtwJY/5kiOFQRtXFHxYuVukDxGvVwzB3V6gi
xfswlQdWKy/EDOXbgZ8HiBxhJuxQ0vMwW0cDE/uOPGrPZBdhL9fJFvkQ2NiBNzTWxtlO7Xg3a9bM
YDe2PkVVX99jRchK/M6qrDEuczINhVXeInuDPFS1iRMq7rU6HRGLVTTarPDrXdnX/Y0Zk+GRmvTA
/tpXYhR9SrRxvZ7HeFM5Pl5O+zrqrvmsMSv+oMf1MOGhywXS6Zkx430pNe/od9lymgbrSUx6/aa1
gxYfoqLsMYi44zpZzo2xDYSo5uHAPWuybvffC224NRIXFpQY1X1nl7eIUDUM3Nrd6nH8AJL2Y9da
7a6fnOpEb/jR60T+ODG3NjVDbQ1+vI1Z5vRpwkPzBhXqVS5Gu8V+0B4tmqqtrIZk7+QOpG6vRgSO
ogwQ5fDJj+NuW+qedomHMXsG5YjoYui8b2S7xJseuVBgJ1b+WiG3fHCZ1gVZ732yMpbrhVe4z667
pBstcvQQlKF8LONSDyY01HufbIjAspAETGJ9ifjAJHN1i36TeR7vNX+8uO0g7Msv2APfZkJK7n2/
HD5a3bDV/T65An+0yXnkynZlbcCFogFk6Fa3glFIm5+BOlUH2fdEOHdlfDHM/KAy9laaTRxC3/vV
vVfQhHPcJv2d1tAfE73UfNQW/4BeenocGA4x7kl9xvyYx29KOA1oCN45nXNE1I6/6duof0qlcXYY
JexrH7KdPWIAY3rMBZES46BMgtATG8N9yHLDvJbMJcPKtJsbCd6dFXQ33xTQFw9jZUwbN2ne4Z0b
YT/hQL6t68F44IDspq3VW6TcO2pM8r0oYxR2hci4vDqt/NS4vnWOndne5dSCzyu7ji2Kl3srvmu2
HtCvG29lbjtvIi0TMitV7BNHgAbcyCkYen7nJuDIYEG9RQE8nNyeYIi0h91lmR8QC5BPFI5M+aNT
4uebgsoDdGI6xElYREYxJue2H91dVgzxg4+3qjUuFFohyZPPrb8cgWl9QZri7DujefOFD45U1czz
2bAco7LC/jLZJIoIfc8nd7KlQHqegoHKCXYk37z/PCgB82+p2XfUkbUh5gGSa4QyWUMem4iSYVa0
ioU8Iz9YyhRB0kp4Z/q4jVrrKhNpPaXCafd57XhnWAjYbNC8AwD0H+Yl2eVD0963ySD2uvHGHIGi
SUbVVhbRkxETwZo35ibSBLE7SV2zfEAiNkiaeGcut26THxYi4sMCGGXAxtoIK61EgSOGjZczi6ra
1A5whAwIjQFQLFnyeVwTVyjyd7rHr7nw6ycwUdUWYHgdkDCIrBMtiDS8YkO7wqhVkXMPlKLmXswr
UiPEvT8WYu/E1nte9k9VPdv4upc7VdCrmMqed9NIEgt6hw2bDVRntd1emDAPO3a35nM+th3DgoJY
eNURN2RKrrtZEwG2fC2wyEyUCRnvjGSr6iYrlicwp9Ou6qjrUoJ4v2StwVzIJeA+5UnHz0gGFZsD
Z/KiJ5ZWNwAWxbUVq22gKb9RAHdrIMHWkOQ5JVpm8pEOH6akS3YLU+OnVsh0k4Nk3cH19bdCUPBA
zLKDmQz4S4aWHPNrVuxQuTRXx4ve9K6NN342QQIbs+mumXEr+p1jhHPuUvkY4Nr0Wl4Z1/RXU6/C
omrGkJke4Fihz1d8bSeNsTkT/8oK3WEgQ813xxu85F8qeo7c0D6Z3vIa1w4bqq6/odWd1/k0A/rl
yMJ+2C6ats+Tb5rXENrudPqN0cn60GTtbZNa53JKOCKThpkUE81dXdPiDmZr7S12nVgsjMCS8uwZ
Fpeo1IG7ek82ho2APNLXye3foz5+q6qM56ey7np1cavoqRoWLAhTGX/WNHMIe5EfVbpgV7Xcm8X3
XrwaPCaWn33GBYn92mN7FJlgPUrduBGCGNORCk3rpB6qfunw0nqxDtWyGinRtNsexo8XZMW0cC3I
iB+X26BhilYnu9nzumPLE/x5bpOvVgaqzYrGOUgsqC6w+YDc4sMoPpG9UlTbNDWKK9cWHvKpsnKK
vAocKp6S8m5UeC0GVgQrfTbbS3yubVibrZ6EVabAWYwG3oBxgP1q183TiGz5OAzJcKSyzo6+m5R7
4ZcgEOYlPo967+zasn+cWwQQTeV/AHYhb8tUM77ZadeflyR1TrXlwUjJ5+yENm7e2aNoH8kORFPX
mq/08fKSlWRWEG8LICYewqGr4htrgtnY49K6GAhacURM095CL76RAx3T4AoNsZQL1pS1c2SV5X4g
pGU1l9NYrXi4tFPxhvmGFpSW/gGqoBc6tbS2ZpJHHxxAKgc3n9+8oveDwnRf3TjnN0Zheyn7HN2f
nI92OyxBOzKPL1g1VB2RY0Xmf4YYmG4IWkdFXiQD20S7pBRql82Y8Y/vfNiivDsxZhAe12LE7gSX
QKGCraZJ7hLc0kdqR1hHpcTZXgy7VWCz5UQnsriwy20OzVmCr6Oh8u4Z34s97TBTF2uSn+C5+FTT
Qs8uXNfcRCMdw5Ug7XPZlV5QZ1JszMi1gz5j1g2dOqgMswHo2+lg1PL00GXCCNu2ZjWqUL6rrFGn
rrK+NUt/mUHZBGt/YS7p1eB0x1UTF2uQznmpMqxB2Ne2TEpZkoyaETDkVvA9PO08CnnLTJ40vqq4
xI77XHkkblFjg3+pefzRhu9KQ9/HIzMPnO/0M3Yy73qCVEPN680AlcvXparv8ORc5hq/SDuTqxRb
WyYN9FqmBYNEYy84KtJnopyRjdWFOjse9IV6dEiqvN0uGTgRa5pPI28qWle8uXqvOCMZg28oAt8G
V76lrn30RHM7qWo6poQIbWgjzxzRz3U0lDvRT1vaLZ5kAopChZIg4G1gdWX05t6bRkYpCxevUNax
rQ3kDRqxtP12GZwsbBpAwjQ7S/kROTejk3EcvZ2ZG4+cnffmHM/8RIPaZs5I9+WNwPloCQlFCpal
RlJh0KhG6XhKPJyotijfStabdzJG80NFu2/GhnjnyVqeYFjduoTcbKbaMDdWp+9UZ7uBaFvphBTL
GinQ7oxm15WPRZR89Yzm2i3mOfOcV1yPuzp/JXp23yvvWzvMNa0uRjCWIzIEabFpZBkaEjcRPMdv
NUsP1oTZ56TREhxBGPaRfoSZSeJhvqB+dRe2Z5uyZB6QGAulC5Bi3BS3LQktA7ag1pnCWhfuh6If
zJNGXV9Dx8thHA005kMzt6t3iGaKhXHg63WzLbupbDeJclnjO+e6MM5gtUNHTgXFGOiBHZOc+MSV
xWJhMdyGG3puenjdS7sXIHB9FB2iPaZ5E916nGoqqDo4QwXlcQPydd3YqEcNtmm3K7xOm3etlo1t
aBkJ4zaHPmHm+DB7Bv7CNxoirfgd2VAzcHNqs37Tg49DxDu5mYJ07XdMLf5nZvb7r9X1tfja/deq
6HqnuOCcS9T//vG/koXyq+Brtdf+8F8AlTNHv+u/tvP9167P+dJfXErr3/nf/T//139rGo9EcBW9
/utp/BHrJDTHHzVVv3zRb8N4l9m5S/KLAU5vtfPyz/tViugbKKcAPqAa+EWJiHzrn0bfVVSFod1w
cPzwnP0gRXRcBIS/2YbNf0dUxTbgR1EV6TEmQagQ1nykXci0Vn/970RVqZMKiQI3OU2N4TJ3qll8
2XLmCW5cJmYwf8QGI5n/f9k7k+3GkSzb/tBDLjMAhmZKgq2ojpJcLk2w5JI7esDQN19fG54Z70VG
VWa9mtcgV0zSI+QUCd577jn7POmsRqnBt52EWzF4asIu1VX1sZFFCIAaC+15WVw73OVA6zmBCTE9
9hZbxgH/0Gw8Zn7avNYlovV20FYEnjgEZcFk09KHNRZevckx+lAZX4jFhqjUOxc/BRa/QR2BgCOX
zt6U6Rp0zF2r2Q0ynWL6F6vw3LYhirHtGWwH6ex+ejlP687zqbVdBJ5DuqS6FhqyMhV2odE2L77J
87j1C+d2JJeHHNpf2xxAvdvS3Q0aehBsCY5MnsAcz49TLLq7JjKLawH/nZl9qohapvRGqE2pRMRa
leprrjR09IgWMQlb5BiNjn82dZPcyNg7TInJbBxXSUWRIfEps42hl3SAj2UwoTfs7c41X3O+pzaJ
1eRPBIt+K8TvEQ+6e+yeflAulvXQM2yfBtyfQSzNB+jybaBAO++MOXG4Phv5g0UG6M4qx6sSiD4q
zxtQzpMbfzpc3w+2y8zauCX316IgIMsh+Lp6snnZ4yS6bfvWvhvj0uJn65f+wgZU88i8C3VT/OLk
4O+HzJ73rUo8vgXc9kpty6cKQ2xYkEG3JFDrjUNvMAPd8urbfNc2TAvUzanzMMJQc6kKfEqb1kKN
86cbC7DJQ8KR4lFn8Q++LeMPVTmcSfBvg3BiF+4bkptmaG8anPiPQzUVT3nDhEA0qr0zQdZgh2f9
CP3sscnTDpoP1UGUG7Yv2UQoiufqdDcnLWWj5MF3UvGTQvCPAjGE0fOCz5XtzOOpuU3LCgQ43X14
gLSWN1Zci/Ms+q+c//99xMD86FJrElN4GfpXFyzOI1s8ZWgcMMKNjpbljihUR3ZhMA6ZmKrDYvTl
VZi8o12n7y5UVtpr6cRGNxaiAG/724ovxbehcVWyM6i+ONspuVVN5rtG1xjsoM4yMtBpSA9p3d84
lt+ewfXdDjjwUSkdCutraCx0RE7G0SrX6HzLexBUPEeNPjS6rbN03wwj38ctN4eEVGQIuWmAadPW
5fd5ZN6Nrebe6PJvEmpbQBruKmuR70pPf7badU8ATL7NVoxt12zfC7fJ91lidhRXJOaNskeCj+tv
av4yIr5oKtnBaOrFK5BxzkSzHx4Jchi3Iz7tXdjrKEiF/cbDsL03sQfujbaptnkWKbrQWvsbJ8Bx
O6VuSxyHmBD3ID5WxtkNY7UJE/MNibcGKFiwhru1eUpbLu3JpSs6BIlu2cxlcleGbCb2qqQ1dhHg
QMTGNeqEYGQ6be0sba/UPOaP2lMRhfa8zLidrZOPZeKxmPLlUHb4qbTWlMuxHt7azXCeG4sT2Aw2
JxjpNn0c7e4b0XWAxfWMWkdnHd2VfFPbo3hCn7NzBhHZmCkZzdEqLmOl7orG+1GRlaYwZfGfU2sG
q2uWbJM4IR8wVST3Km4/SltjbK0JQSxckxw9EDSOmQLeW4yYh9UyHnAmMG+ivCz2wlS8pUWUIz7a
+S6f4/xh5rFLrHv1WFdNVW3dcn5fesRnfF/hduh5DybzNL+DfGPxKBJRP9UNLRMCy2aEJ+W+KmKi
M4Of9/ohAitysjRtpQf0fLT9XFFY2C5pddLZAJknKbs8oLrRv3ap+0tXgrEQbMF+jL2c+g+P1s2N
4XRM9k5ZMNbaRKinaFv1Ku03OnGMPVPXskdNLijRqSc+4qUekY+/xTkETvs4D2VH64WA4k5fQP2Z
GWnF0mjjmdyxIJvOfdaAsdvAYPGOSIbpcplgEj5OfGE/Wag77iZjjvVPTTeo761MmnO8FDQr4rRS
Pzre/clW0lpKZt4IXXsDHdq91vl63CCz3ZwrU3hUj4brspaWaKx1d+I2Ed3Ta5Q/eUbK+o346h6o
NuaNS0NP/KY9KAaDaRdHsPzxBwQZugQKr0nTbTR39iWC2pZsXFuTHVnGPjwNGl10tFYNwZoWvH08
2n9BNafFzbLN8ZZBvn2YSY2LAIsI/uJFljoiO9jT6WxPS/8qQqv+qBuRvPGdHLFoFP1tay3FPXA+
/5eY4n4J2ButqzFkw6uBm+auEO7JlU7+sygs50uVvsJgFltoEb0acphGdnJS1XAqeNpuW+aHOZjz
xmPMDXkViYzF3ree2fICLi3/MlKBllX0JjINgO3xEVuI843vEX+n2cL2/TybEApdyjLoYJFxdMJi
NX1mSeLbPIyi8BuYjeFhcjnOY/+MjQeS663emFbRvKVzmN1ZuY4i3sWd7W5Nnx4FiE7Zl93V2VWP
5VOvFsSYmLclOSkKeSGo82HVVVffL7XFmYYuSw9Fok2oNZlNH7YdhLs3Nc7jT2yg9btn28M+geXG
FdAvUDanejbOjUyHh1LxvKEBpTE+kX4owWhK0AWW4bXH3p11c3SNUb/70cS1aF5CPLKSs1WQJmk9
b3y3SF/Rom17gxLTXalE6fHwThYyFH7cE5+5JD30ptDzdrYnQmpZTDuV24i30O9Ce1cmIpsCSUnH
oc/t5Br6WhxqiwWv7Psy3dTc3w48nrnDKLIbOPlM94LltD7LuHMCh2oe1O2+DXKTN5yb62U7eQ2K
BEoYi4nZ7VRMyexGtvpR9m2HNKn8C7cqbAxuCGViQhbHVoCiBqK0bN6oymG9SSJ2Pnaatvqezaam
qMoGJk4ZcL38dBigbkMxarJqqMVR7L+guxQfVdRWGPLyIQ94xHNxoqW1MrYjobBnalFmcUpc4d76
i+2+D6Q8jzrWc7Q1IwVPF1e79cPFJHDThdL65ncxqHLIrJONVwACFhJwdYw8qK5sVn3mHVMLromX
hRA0JzOWH4M/mFtgm/o9giH5qPyOxuJ0MsVbvzBA7iIx9ryXRNtvvNKVX6Rs63QXFk5kAI9Iw++J
35UvM8bPdm+V8XTTt/18GFIu68HScO4pXCs7pVH2gMsQe3Xp3kWgxqq4QBLysA14fbwt585/tDv4
pL1rR0Hkk/IJsHia907ObOhxLD/URH3QcJvB/uFjNCeoWulo5bWzFqPIcBaTuGHmrWzxOvh5FN21
cON2o7ngT0+xxC+26oJFW/m+F6K/SJZfB5jPz5izaLNNesf96aRJAzymBWLI/bR5iZQb/nDsKtwP
Fca8Db/Npd2ipPe3sTll2Jyp7d6EocLzmTTULG2izOakInwCz3Q34cUx4pxHizXeVmEdv+aQxZ4T
JeKDSJTBfhD2l0bDmuQNjn6ewRbaRoIZsWAf9pbCaPdQ27hFJ+R3cc1E2XcqjmSzicNxiDdxorpw
x1nZ2dXhstxkhtTnEZDuhb9hfjEhp32GS9JB6ei6I9HOYR/5Vnmq84gMRba8auhCWIxM2YA3rt0H
q66NnzRiN6ffq9//Bo/+G8+atF2Jw+vfbMlfH/E/hfX+8Sf+SOtJgndcgIA/EDJ1+M393xVZytWw
Zkllm6zOa7TojwWZFB8rKwSQv3Pt17X6D7eaJKtHiE+QrYOvTBn1/2RB9tZV+8+pI+JGZI74sVaf
I9QI7y9mtUyGdc9HxLlTsW2cImz69Q0O3NnECCFnRa0ODdyZRaWY8J38aUkA3v1g6f4ZQ1J6st3M
UltZkTNy5EQtoJHcsIbjwaHEGKVP46vkm3VpfTYTa5m7q5Gb1FHH0TjWL6KsQ2TgIcmt4ibzSfUN
Ay7kO2CNXMHGOvf2SRuXpyKcOUXgSYZ4LJG1itzm8OypPW3tJrdZv38EErmyFMUYXnJL60vbm91h
dob6zBff+EXV+rtddN6X7beCvvTKPQid6PemyFZmVOEAE2yRvFO62ybYH+SPTB7IyxxPR6ErmwYg
z7hjAg45QrrDPhaebMItVYjR0GxdTSHSsFctidmNmYzpPd4K83WgTdnuLR3IZNI4QWJxnduyunYc
fgLMHq84q/yXie+H+6mc1spv/3WaPHAJYt6G1lA82qlBn13fmHdNUTQnzCqIEyl5x2KooNY6cXLr
G/mH39WKsZOLvdJOdlOjhh+AfQ4IYm54mkP42VkpmYjyBD02pb/LIl1fbz1WlKNvJj/73mx2QJ+m
70p6mLujBIxrrb0InmXuvYN6z3YKZBKvTfUKLugV2TG5LWu9bEQ8Dm9hZ6idRd3ezs4Sd6v0GhZx
x5KvLIT09aQD/OTJXSbb2YQi1qf1HflSD62z9xBXVx9Knh1ds68T+hBdLNzV4OJ2HgbrIAYITYHO
ecptnExGV5s56GGe2+U+HGNGo8WuL7FFzgIe2qT4r1jVzndd+4Dy06Aa4jN7GpnlLqrQ8wXUs3UL
HgNqFA/gh7Gpm33ZttMnli7K0jBvc5jLDP0LJxyzPHqKPBQECS7NEibHSZXtpQvxB5HXGKOv2ITY
kGsNqkR2JdpKr90bTmwxK0TnCsrqZwR+rryAdWk4LLe1M/jsI23/DUm8HzF3zuYe32I9byfBN6ZJ
h+SeLnbMLEbByQQfn38DMxdJvdOAD7ZDXTV7f6Snu+aHIpClz/j/2xf0Ctx6A+U2v6p+qXael/tH
onMOSDDjy1mU2FhxvLZacVfeWI1Bmmw9I2wtbem9m0JkTgbiOCzsNzosk4eCfO4e9p34QSFnvjcT
6XxmfEWdl6nAa+gMOK1GSAGbRnbjd7+yrQcjC91AuCQWejTyCBljnG8qaFTgRL2wOntOxuhEb328
m3sTjosCVrXUTCuOA/oapyY2T2Ix0FyVOnj52H9TsaoeE87yTAjhyib1Ixx5GsuKohgAT4PPX8mp
EBnxBfkto8rIiok2jEw1pIepI6KTjN7yMkz1tCGvRjeSAnYc+zO/ks4Ob2OvbB4cp0bj8ZrnJDOc
q2/1x6a0lvuxZ/GrJveMcpeMmxRv14k5ezx6o1M9pIVp7CR7M15S7c1PZMP0bdEO5rPJgPWeCFkH
HBxgZY3NePLmJA5PdBC5T1Naw4OoMC1NWtwWrrETZTU+RnbdXGY0/i0PT3HXMgVvK1UyWxW4xgZR
+wFAPHFaavklR+VA6a7LE4kZ81S0NKglknv1VGozW3/Jh8YM4yBM9LPh6hkul2l1T4sfzz9pudbb
xXBnzKOF/UjqCc5sQ9ggsCyThTHBY+mCYQkSbIMbYS4droB+eilzYe9rXUZbxxucWzGVxqaqeBD5
OAkDwHwYWyoRH2HfA4+acIk2NoEhHLHKeeNLcDnSy8Jsgtsfj0tsbWeMvb/AseHtVEl1bcl60b1Y
4JWqxUe0FNGu5qwF/Xag12loDe6hTGBv5hJ1l6bIry2pVywX5JIsTmc3Zh7hfy4Vvs3JWx6ETPz7
Nm6o2Oz6cNnZER4HiqSTrUlnSdBm3hD0bmz/JKox7EZ3+sTcAHGNZyaR1GyMt42jjEts2NgUtBpf
GfJAXtA7eXWgPQedVTkEDmM+G5ajA9wh+UlSQnAL7N7ggUU4Y1SJ/Z7lDJGeW3O7CzmHLqKSHwDh
7YBM2UvY80g3aZY4KogdBTflUD1xJZ7QPxbvVPj5dRHyxPSAz7rBD7/LxMwvuKQKKnCT4XGEoPVq
TKoAe1UgaDslVa95O+PhqqPxm4ic+uwzF54jGKlIuVnoH3luwlzsxAXvs3Vdlv4BCP1ajCTym54X
bKt47z2nM/V/AAM3fCTIgPmyvDhLFJ9gLl2zGTlxGpvKQ8tbGxDLyDsmBHD3kdflu9bqi63wwkua
6exQOW0PI549rlw40Y66QArqzXjfF3R5RQBugWLm9Q6HRHGJVMPjewzHjzgRONYH4dwsQ+t+SiKi
PxrOXHeqbR5bq1BPi2e/iNlu7zIfTsk4Wi5yiLEcvN7td7VyByoM4/6snGK923enOHWxUWRJdRj6
OTv2SO3IykbUnhMz7Hd2Etmg0MvqAdJhRrnvoAb0gEcZEQc1xnK8+HwrYxiR4fAKidA45sugLoVO
0rOZqH0FUIRMr7jPHPvbhKeeE16R75KSc68bDfkzTSZ6ve/V99rrYEq12tqLOvwJ5oVHIL7fg9di
ckGWoq2yypdLbNvjDfnI6Pvgo/25LfA5veR1wJlh+aXq/DkuSvwgWEifMqBa+05ScsjPNyMuWreY
/ssdYdj3kIjOpqjs+D7VFecIY76dnOlCTZr9ktdZea6Bdu9s7HYHtid/Tw9p+N7084TXOmneJ6N0
qBHtAXuC1Tm5Y9rvUUfeV6Mc10FMhoQMNpkdFbu8jz+MHm27mS0BFD5dzr4PECGL8pupu3ErxyYs
VhXDnZ1XETYpHCixcPOXFFbSE0NVdlPWHl/1Sobs4mPmpfdV1Un8cJG+yzGcFY6lufmKBmXJLoNy
UsYhTm1Uw9iMLm6KSQaBsj9GYYq1iOSi81ArPZ3wo8v95PWQ3tNUbcltv7cE/9Bu8FMcxlEu93p0
022mGnnmalnuKdabPnov9HIUZY6oYUZqiehyxO3bARYZqGqZPksYj+8OqEZ4bu0HAksY8IP8Kvqi
3qdF6VfbuTSaE5d+b1ukmXGMlob2CTJGBSsj0e5bPZkZ6obt7Li+1vGWpoSvsGvMwC4XjhyFA9AS
is10zbL0nrl32yWCFLLpLHsBKXC3jKE8LzwHtnwJ6yBGlztivxS/PNdTm457z6aHQooJs4t2MkHy
YfRodm2ePSo6uyneE/RkhCE1sXVppifBr/p9zXIezSkMdy72TqzbtEGcGy4o+NONFpBMjm+wdkP3
ex2Dt9/LHndDsohHl/z22pUTpXdy7OQnocH8HpMID4TBzLdWmJn7sISUL5+8KUT/D0IyF9Vn0heD
Y2+KEgTTszvFWWafQ+Ul2U1HVUn1PM4Dr1rVfU0GhA2/ZFLepI0jF05auXSHbUneBMUhodNhjqMy
gB+edgRF5+mndnT8Nfr8hMwI6jt/pno3opF8sjnoUziHaI9y8KZAtF5y7gevvq0JdiB8O9WbxSfP
ymaiOhNyJkaPOugjwPJ4FjQZYD2VX00o5G2VTB5mPolrYGSZu3N753mJAVPXjXK+7FwD0iNfr29C
5Y87Rd/ptYEMukmdojkDbSoexRjjJbDIuxLdGfsj5iGcJDGhGqY+M6hsRhhzbOlWjOCsOU1u79xc
mTeibO1zIxpGACUAleTxxH1vhvfnGvz3RKarlykZ7NdWZorzSKILd9NKA56AgGiMkzwF4eSpbZJ3
8xum1/so9XhZBfXpT9OIk2CgtiRcvVFAGHSErbxrWyzUq4OvxU0N7CvSNCX/NrAwafXcLzgTblpa
Ds5TkabPkZd3bx2jJzsTseK5XKKnQi0tqHte7LAABWNQOUB5IiCCO7isuHwJLw7oO1qciCLXT2FY
iC5IKv6v/eKrU0Y52BWrJs3Ktay/NXEjv0vt1d/LKvoWFq642KYmVrMQwzpapl79kVgZyCOJG9cv
9NNA1LIMwlCX7m0/xfYjFb8f7tLkUO2WKQJvG4tlSxCbr/2E/lOAvnmIMJ/P+WuKh+7FS8fw4AEO
jSjNkiaGu6F7yTB7fg2GtDBvkf5oi0gH/ETlPm1SPoQEFjAvOdgQN6wezDor9yPgCjT+WJj6mPgN
BYiimuaH2vUy6iH8PLk2EcEZUa+0yCHtzV1LzeXOxG1yGjP07HhZ0osiIXwqLN+9yxWbgzs5vJmE
8SOH8/sSIw0qgggOfzlONNVOQE0kZU6QjXf+iN0vdZd7Y66WgANJeOjMIb+W65xkLbyvmgXXKcez
6Bz+7jRi8t0icVfHMg3lNmUtq9g/10FWquaiLIbrpIQ8zBMs2iGfQo3nbZcW9fcKrllxL7lWWRx2
HJaxmguyAKPQxlgCY/yC0M5sZ/kyZiyqDxIaxdGJ6cRIysGYX7ty0tPzMhop369Gx8LbPfSi5caL
Zdk1ueX4VjONN7wkjeftq6jGs261sgJO8H8Kmy4HuzOmO26wh9Bw62ecXtO3P8k//wXCVa6Aoz+R
XIQnMBxQPkgEUKDu/LXTTdfTmOaWHO8io1WB4QPmkiY+SjAQhucFYfRuFhYCq3m2MrU37GavYrnz
3PBW98uOeOSOv+rBX1JsXMnh3/9wf6Ge/f1nc0xB5tAFhWP+hTJTyKGmscIc77gD3rmaWZFU4nD3
P/+PSBvSJN4OX7h/fQEUaCaW3mG8S0z4hfzP4UxbutX+93/mfyXJ/0aSNCVY0j/9Rv4To/+2KruP
8i8h2t9/5g9RUtiw9i36FUxaHlas/p9ESQe9Eu3RcoRcix//KUT7L2VJ+28WeCXftUx2898q5x/G
pX98YvA8/Uvcsm0hiv7TR2gFNcmVbmYpwEqkLv7Zt6MxNpphOMf3LgZhiddtFUPGVRdRtZPNR7dC
k8SpGNGghqdE30a/lRjukl/tb3mGrmzAv57g+MrjsUaPgpjkfC6NSXixTDx7Y69yUIUtOX9NVg2p
ahfxlVIoQf1Wn039hmIKdw4Il6BCJQZ99QT8XBSK2gdETJKgGW8b7r+7uMuI4s0YaQlvOtmtlnSG
yT5kapuNi6DghvV6FdNkWi4QTebmfVgFNxPL68keMDTA2kCUIxLf4+um5RCubRibu3As8WTaq8yH
62g89XnvHo2mXz0yRYr3LSmnx6E2Dsy7jAfIh+OqI8ZG3uG4j6r1pyJa8zqpVm9JSBD7QZKMfe6c
xzXfIiXeWCpvg77KU/z5GI84y0tuFDic86ZFJAgx8234zfMqc/yR2EkThZNjaR9azWh9M0pXffKK
AOOndz5snhdHL6eusVvDvnGbaMp2aSM32h6dSR8aT0MZMCduv1Vq54mdr2ZfKUW5J51VDPBsgJF0
1jFNJtrrJjJweujdmwVvNyIahyHi2NNujLMe7OTGj5qJfUQWJNWGm3z0QRN1WNwRuznseAZX2UCb
yn4bLFNe23aeHsgVGNOXX7o6/eUTMfk1h3BWrTuzbFUhnyjiknunS1xwDHodbpEy1jm38IfLGGUQ
PH8Pw26ThTGG+j49JZiuYZswS0tZ4a5Zx+swzsb7dp271/ZpBEJc58G8DuiGKeXZA+ayiyKx7Jck
yQ4ZqBKZ6OnaOb2dEKXITdD+TVyC5uw4IXmda29ti1d7a6ZeeAQJhF01t2Z1KliD9su6d1Smzj/N
rpbW3v+9pjTrxtL9Xl4oV1g7+1pfnluLfJJtAd5Puc7Ko1327yxPQwc51VYPBq8gUy/wvfeoscUN
57BiT0rcOABGIWW8bl35un/JRU6P5bqXETJgRbPXba34vbhlpshu1oAf8gfmNximTnliwlB3CQM5
omOX2xdnXQzLcMFkS6tgkLE18jMSXl6XyT6P7py47bOgt52LcN32e7wupPG6mlZAag74xe1dti6u
vXT1S9oud6p01eP6zr4PZYufAGfczqnlLXMNvopEI0FammalBEs9r4AWvyo5i/tqXa4jnQA3r+3x
Ug0UrrercQ/HWXRI0yE7hAmDO5m59sscMwwjfLM9RTbCp2N55sXL3G8LO3+5Lv8uSa5LtooC5AYN
mFHt+Krqaow3aTaN5Pos8w0I4UQofl6qaDPmwrpCpet3smytX4brxcW249XYZ6te0Xf5pwPQhkB8
2HqB0c+1v2KD7SdtjdgDTXeoPm1vjp5JBcGGrbIG78cqqpSo1/w7NPwvLze3lqVpkO+H/DTSr3DO
JrLYHriXXTiklO2t4s1EVRP2yJKgQ+/gh6eMTvJE6IGEST/un7tVF0KWz55pe0KRTUmHmfPFX6Uk
tYpKhrvqS94qNXmNkUCptXPva1r1KD/3kiO2mvLLTYQf5L8VLF1wBNjNlQ3TFoUrdNJrh5foBBZh
CjLe3U/SqFDE4N2bRAqRyUb0MiZkiUlNEb12V0mNqzBP9l5Y79UquCH3QFoYJdTjSTjqjRXeD6xV
sqt+i3duM76Stik3inajWzPX3H4HlD98jwRAUUh/RSQ40ADqZUcfWHuYbNP6bpJ0vl9WOXFYhcV5
lRjlKjaaq+yIP0Y8cdBdsm1bozbuq6qNmOLQMD2N3GBPfYU7wqg6sp6onnHaGxtbdtEv9HdxLIfS
fbPMbjGChbfWblnV05jacqrYVl21XBVWD6UdNQXV1YRoueUTae3tSJovEWUlN96o4nMFjOeBWRpv
aC0GXtlV6k1m8qKK+Gu6rVc5mE0fX1i8CsXhVDsbuYrHSzPP/dY2aywzCM1yqvyNpczqlrxwSgsA
qvSy6tM58z26mX9bkzFHjfotaFuOkd3Gq9RNoCF9z1f5O12FcHeVxMVvdZxWTf9q+xP5Fq+bTrSJ
JvamCu1xOyDy3TfwfV4Lv6pfMWo1D+Q8wm8aOeumXzX7eFXvZWPPu1hUGEJWbT+keW4jaNmLA4wy
SEhTZ4ruVKLHEap2+xfqh8CwJTb7nZGQA3HWS0MtYvFQQ80BVL6eI8rfl4liPVJgCS4yGjalufPW
S0a93jTsCQlArXcOEtScPAhFL2e53kFM/v24ftYzSdTFI24Tzifzoogx2wtf9F7J7X7TRm2yh2Xl
XNxE6+fQHeAgGKohgxCFGGcC9KVLv95z2t+nnf8djv+/GDN8Ijli/+t7/X2c/NO53vz7H/jD0S7+
puQ6/prsLetg/P/O9Z79N0+60Dldj1Yr+Zs888fBnqu8q7ADW9J1+Mc6T//jYG95f2PnFhL6jOnw
x7nl/2US/neTsfzL/mYD1pWeqRSmBLxp/2kwDkcjGuJSqRNzI51RZrpk1zjX4Vnh89ry2GxffYAx
e6zZy16OU3hGedFvnL2nF4Xz9c120vaVb8f2NZqEufvTK/lfrL5/2XzXn84U/PX5Adku6Bn457Hd
770mlADaTulgVx9YCqYHPnXlCqtYq0STfAZVL0ig6Cqz/x7Q+JdLg2XyIv95aVixQFgv0b4djoyO
ba0/3Z/M/ozMRFj7pD6FUfi9qENyavggfTS7ploNY8q9YHuEsGfNjnsz2T7UmbRJ3qelXL7cngQq
6vpsnaOcUHcGHZF4f8Ppu6kr59GNPZxsEzLnKRyL7iI1d1NbaNLTJH83BGHYU9AXivvYnKlZdiXj
rPBqrHIMyRDHevyZUNBio95YncMxMnXMN5545OqpsyWD7dH/Trvsrqny/hoTHNvjhC9JsnWWl+15
0vvxlkLAdGsltng1msbYMX089+DSaRpbajrxXEeXhEuniHJLA02+qazhOBtFyDl5QWpcun5GhASW
zCMIYIeOOS8W5gSkNF1rgA2GxIsaEWWdZu5ePWJs61kdguJGyBi6J78A5+ghh2KFpcRowj2AXo0o
yePYrK9+b6SPouWAFQAmx2lRCSeAjCIamCOTvxt7q0n2A7oST2c+Stcp9KKJ6ap2aE634+5Z9lVM
DMYdew5NeMACSni765RwaNtKa2QUSxwp9oXMQu5JYZdRDUr5gjS47y1rurRBP0IfhZmP33AtRFjI
Gmu8y1zYTNMgSO2Qy1TqOx0L3i5WTvmQlfAl26hmMuxVvGzsFZG0iQSGX4Flft90o3rA3G4ckOho
eo5N2mhEsve7YQj4pPrIvm5xXWgcp0y76uHfpxRyeapzPyjl1kfgL8vOz3V3nJOmWvZEPSNCWqkJ
jrYe7KnjrF+2B68jKh8a3nT2sUV8s3C1cWmOR/zJrop/YsIe7iU5eIT20i1+Ai1e06zYQDe1Srj+
I0RioJiHRVkUQkGwCPjsPdEdnVp3hPp6zHcQkQC3AobAkoJ8X1Yw7qywjvALhqXkjt1lX2Uah4m3
6Zr0YIpq/MqyoVixHDFfgqvLZBC3bHxN8oFxBzIqzAHbvG9b6kOWfrGgVlrp8H2trYflyxjxAemn
6wkx9BNWGVkb3WeJ7p+TyO24dtAJAxa/I5tp7KrQm2+pYS9n2E5uJ3f9YCzJ04wkzrEaLEe/NcKS
OtmqbIooaECu6hX/gUcdVIUqN9RRl802GjNxXDA/81XQlZcmHhMd1MKqPtrKtU6ymXPe6pOoTjMl
zFdW2PVhGPP3z4Bv3adLT9lfX9XEBnHkEqZf/25zzGUW9KAkNKLasN2QiG9fu8TBMtgkAz/9FLnL
sa4AayXVqN/aUFH6O5h+CwZnILlAY4jl7aDMTcamF1P/QxDhFHAQGiXuqHoCQq5NXX00be6rgLTL
Qrs5j3KfvzkywKr70i3BczQzuuGOzM3yLW8tI6m22WjB3jpMISHMJeCbQM4fqu8boc8eIWv+kUVg
sXkf4Z8CT1rJZRy+k27Ik3ZjGKr86OcOEwBp4famahbnruY2RptsNVTGfmQJSDdcB/Wh9sz8fi5j
at+JmeKJbskpPfZJZN7bVcUHC/Rsft+onAUD+GKlAsBUw2mq3M7csLbGxaUwGgDAnNsAqJoFqYCS
kxbnwLrB44J5PeyDsm3cdwPgMaYPagv8bR4BEQgqz8FN08ezh3mydse3ig3hLna4RQdUw1SbEDkS
Q+dk7jIuMD9a2b1Y0+icBt9P1UF2/vjYO7mVBwb4DiwFsVdjD/aoA0Hv8HHxqxTYZk+IN7aGEIc/
EvQlBghA2wbokA2N0+pTQZ6EakIwcU/ZyC41K2P5D/bOZLluJMu2v/LszRHm6B2DN7n9vewbUaQm
MKoh+tbR+te/BUVkhkipqIoc56DSqqxSxAXg8Oacvddek2WB1isnmTaMhxg3IrpZSvsoAqZG1u5W
Ti2mG+oyx4DcIn/FADLu6YkyC2g7mDdQH8i9JSnZt9irKvhYfWXh0J07fA77crRnZr/BS9sN83i0
hvjj7GBPEnle2OrjfzeO/5uNI/uVpcz4P28cPybqS1WqpPwRTvjXv/rX7tH7Q7LQuSY7ILqrwY9w
QusPonw9i+8MEqHPJuVvuaf/h5Dk1gA1kI7l+zY/46/do2NhsLRhW7g0xoFb8Qv/we6RS/ywQXKW
xAjftYXlULH7ns36eoNkmYLKmRt7Z0FUtQfoQNO1a5btQc8z4d5dq1xqyv9+QL/YD/7qgj7pyIFj
ukJ65psybsZdM6UV7hnnSYnWf0z2mnXg2sOWdqClbP6jxsOfN+jT2RDET9gg+d+oWXFUIjVlXURo
EHvPacAFoEmY98odftdIeb3V/X4pXjXvmnK3WPKhXj9LFpU46jPTOcuK0X1O/LQ9uECiobVZkXnZ
aR08+FlqXv4vQqFfnwH+vLTpuYwGSe0eM8vrS49NNoD7aZ0zZaXMnxK/OefKEmrWEBEr//4rNF+X
4r9fjRFoAjvwSD6Ub0vxU5Wrwp8S52ys2PCv/LoVw2pMBZFxQ+cjFKX0Vccn6GwKmwigGPXomBRP
gDCDtxJWGZy//4t+vn1PMJg8NLY+/mFyF15t81MzRi4KSo66h8PtEq+Z7IUBneE/vBYybY6BDGEG
zpsBFaW2yON5ds5sNZqXvWOApOyKCf6DVT+9f1vLgPm7a7g8ZxouHOg429E8JCLw9W2RdEpuetU7
Z0MYvygLrG1vkWb4/kV+9eyYhIhc4WLMUm9GrRhSh6U4d87YL8D5kQP6BLnEQJk6Y2fx/sW+k07f
3pJNFIPl2aA1l6PvqzeFHdEcNK3wM/CceJdsACJnZmgosoVaVT9JOLvPjjfzkSbBdDtT+T+SEGX/
6Vz4Hw+GvxjBHgp8TvTLp0pD683PIBOCXpKXOWeT7Jaea2lSDQ0DeV4bihHaBEWxzTKLPvesyZfb
fP943VrB+whUe3j/ofzqDThL+jSYche45psRleX4MUln4OMdwulWCI4rI/ESZ05N8e+fX4oOuqRP
xdJivR1RUy1b8DKNfZa4PN4gWFIeDZoRiBo83sT7F3s91TN9U/Oi10uq9tKe/Gn41nFX5U1TG6dw
Filxu2wXn3Ba1096JOFsKGdmh/ev+LbPziWpxFDJx72wvOC3beY6085ScglOIiQwzJGlQdGtVdOt
NxrTLWV73qvt6uk6lql1n0R8UgWEkTMfBNW4kYnXcEpg+fs+g3ROhsxp1laiaeAY2twkZvW7h0RA
06uvnBBiD9qYz0AketymVPTm9ZdySuGX2s5J5QLN2uISrRa/KNX2rF9VopjxkeZ52uIqrdJ69rB1
u94Nh/0cf1+KimgVEuiXrEM36r5qu0AQhWTaA6mk+a4sosXijcDIAOjPHNkhmjgen5tYTrcEKLQH
kfLPWuHZRx8dKchyfOnH0Uqbp27wCVyLHPsEsASM0Zyl83WU5ORGeNgHH0gpM1Ky8cLGPJiKvslK
+XE7boogBrNCKFNoE7WU2N4+LxuuIXnSuOXRsTRSiJXDKTFe9cR7XKq4YoTUSGmfZk4Gem+E5BCf
xtquzqADFUj0WrOMT1ked18znMxPfk0a46kwk/nWlOxaDKsjCWbRvCWfzDnglSH794DTj5QsHthL
M/a6zHvGz81od1LLfZ6hgnzlVLOs0MPgPhdzZn2pdWgdhsZvbpHkgAcffZo4yEA5EKgA1NIYwMBd
m7Qo76mD85FOUp7jljaQbjs80TAJH2bHSvahbauvrero0lQWARra4vkgY/VpO0b6wRpgGdcBDt4V
5+/gwZxa9TUjMRUXuN1R9FdY/9YSm/pDX8/8twwsL8cgLPkrRTqTadPx3ByELovClBWVTA65qxWn
mdVcwHM7RFQR8hVBKoxsJ/ZgchXlrP1TvGxMjNSfriO6mOcitdARVjOBcLkwDA++Qm5Ck2wYNRnE
/Gffy3iaSCTpmA2VnHEciNCHFbXMl8bgN2qvnKHJ9xyz+DEQt7Nii+pWffXATeMVF9EcbQstzcvY
KHJepYvvBpC+bMaNPzusN0AGUVibpc1YxmUYPCgBrY7qBxEa4LCn69pcTrk027NpN+esy6uupN64
hquhLzS5AbTSk8J9HqrGffbiPrBWiv5wvnFns70Da28dtB4jwFqR53wqSSO4lzqZL/IGg2ajpspc
pUZuyh0MofYENn44RpyM+Sv5NEHyI81jI1ToIQ7SyP7hjVOk8+kRXAJUEWeFEwPlxWQD8c1V9tKN
cRB56vk+g8K2pYBVc+AWYGdLxiSVPaHKm65WEmRS2BffKrftXqSjq6Nr+UD6PReh/zyl4YTzhJlp
raHPbUdBCXfVGXP9iGirVWApZu/LpH1zo7qyRK4g4B0LW/rg1Po62ZhpBWyr6qvLIB0IvSCYJP4U
2TQqUU3WF7NHI6Mp5/DM5FQJo1eN3hMxvqQZlrX+5EVjdYJnEs2raXT0J2iYeH5cS6+VOfAaZegu
2vix/ERTyO825QC3PxOtv182o3QKp0ZZm7YtjC2cZVKa2LxA8rGAFcagKspKhLd9poxjmTX1MW1j
tZvdfv4WRtW4jY3EuJmDqnhMssFZ5zM85rpMCIdpFtlz1j77ncP3kdAkCxEIrvuhNXdFXfGH8GWR
iC6Y/u0Q/FEGvcnceH5u02/LGgQrOFQ8X0bV8uZrLDNEYB8sG2/bpkyISHVCQmtXkA3CDZS9+Cgr
YgMgquB9rWZjaxVV/6HOvKZeD6XawZ8mFyMWX0C1V49I8yCaBCbVQwPyIv4BfKthV9ywKpE0p5ne
zz2HTngdCd6oH1npeeUH5bXooBCQPcqgNjx2ZM9z2JmXhpXyScB7gTYOXthKz4CVscHGr9A1a2bb
7mvUCiakSgfm/Sw0Q1Z0Q/DQYteItrKfXLHNkhjdx2KhIG8IK4NeW7B9n5B6o36YGmPtY3c/dCpg
PZa9G4LvtZyKqk++/DXw9GpPjClTELMxG7O6YradOEdhh2IL5w3avB9qh0+/j13MaZOTTgfXzOqn
umbYIqdGyYdIusyfrKqJ2M/F2JxMGxMz33ys6uKTi8W+fiEPyVmpwcf9mvsdENXUGb8VcqQWSTap
+zHwQugGcaAOOYJYnLNTlPQofdP4sxq657SG5e4i2Y/W6Hcb9QhQvDfuEl1X9kFasbwc2jRZe3mS
bWPMhgcE5gRNybL+oIMI/WvgO+MHzNjFrRfVL0CFHyfLMa8yarMH5lWfqOmgxRTQ19ZXmnzRV8Qa
413U+7w5vvh02wwU1VZO5MMnp4+ZkR2YK//kwddD5jnmNXgBj3kcfLSKxkMXTOLMaar5olGdfevp
KTFW+A97iG28hXTNZieAjQvUdwteOb+Y2ta50onOrxrT6W+LBMdeW5nqC4n3+bYC9PC5CrzhrENx
A5kstGDkKAk+NUMosRrxfkNnaHKmiyB0YeJJ5wRr+HNYG+Pd2EUIVnqqj+Cr3E/Z6CFOafM4YK0s
gTg0qJAuA4KaQUq79skIxsCj4BmpZ3xQNVG4doB/n+Ay08OxsnIgZbZ7kylvh0+iB9KCL5NKvRP6
0y7OS+yhWV0fIAHquxob1LmYe4CcNHSB5UbjExispt8KpZzkNMFPcIFiCFi5MhxldulNYqz3iBDU
gVOucY5StfqAwdmiPpv1KLsswxfYORg8lyMr/AsaR3XR1wCLJhbCszJVwIAw5VG0rUyOFzGT254S
IEDFmp2FsY4Gf7iJrGFEJpOGlMkVU95TNnUElFMrRrhhMY3aYoba2dQUJjdWQdNnnePNv+h8Or+r
OWhMifQa32HG7PutskifJ0qt0buojpyj4zTW1s49fVC9n9yqwmw+QFpRDzKfne0woR7QKXkkhKUg
TRNxbGLPS/2NjSkBlEeo46+i6FiHOoHXIDSovW8cHtX1AK9yT+fbb9cu/NEr+prTB9GOxoWbdIi4
E7uxd9KwWx8ESenuaIC7mNqsBBRgz9h9CZGLf6yl3X1B+e1/HT0SOXeCRppaK+qa8E6r3EfUJO3q
RXe6STZtrOf+QGPjxY2n6Fqlhc0qB9jxtMhSKkxhZbOJoVjPK8dv23XG6nxl5GO6tYSH3CyI2LNH
etHBiLhCGuz2Tod1vqdnbzj+8EhNt+rXfqTTK5JzfEGWdJlfoYTOyTCyJuMmNmze2p8olQLBxNQ/
TCj9wKx8P2L8V2H6O4WpBYDth9PYTwrTy2+f22eVUQ78EzV3/Pr//i8H6+Uf/VUKDdw/cJQ7jutQ
uxQotvl//TulFvUpVQ42TuTRchr6uxJKpqagsUsSLaw2Dq4cn/5VCRX/pPJJBMDrgxewOXB0WPDp
xdvIPd7W63K7N8RMdf7cLnQwxBc6ay0LKYbtEORcng9+4sxkJiZUX76hIpJE1CbZeO/Klqg13YV3
eSFJES/5+RfQU7wrq1Xe+ZQisQYXbNRAz7APsla3cOB10j86qiguW+k36YYmUE+3UCaX1iTJEyCp
gg3OoK1tzZK4BoJvX3LucdeM9WYnBllcZ5kor7sRckdQenQCkjnKHgj9GE80YmS/mlqvfBQNp51e
xIuTQ1bBbR7L4pYM6AdPZvoI3GaC0etH117j6lth5u3tFNnhzqZOeqXDbtoao92d8M6DThntbD14
5rR1Ymdp+pImeN/D0H/2/aI5sKaF0crRxEFzyFfXiMvjjxjN+3mNKgceSjRYuyD2kVC6TXzrTl6K
YxUAzsoQ5XTeRiNSuUZ9wILecSal1IYKD1nmWti1vi+7HhuKOX3OJg5GK3vIUNIwxZ03SZlidqxd
9SnBDAULi3f4Ic/S4lKOQ7wjE1if2mI5IsQsWZt8kD6wM3wNbLWN5JrmW3ow8ugKBmyKy3nKyHZx
IWoijT+IsUKTF5f9eWmYCUEDBXluXTHOd8iL+l02Bdm68zILX8ukDrPVlBd+I8ZzVEXzgVK//Zw6
dnUCxd7deTTGJjC0RrblpArvv40t7Jvoei40voldY/rGpgzz8sbohH3XzU73RE5R/jJbStxbQ59s
PFTEV4SyGlTD/F3kiu6RZ4XmoJnKAN2SLB5pnhPoLmtsbwietmOZ6T3KSoN4mXb62oxKXUEpq87T
qZvWgT1AqUoZOJxEjSD4QjQJlJSmNeGQoAYo8/UEzXvrING7If9cZCsvaLrtTEjgqhAVAFxFM1xS
PsD1J89Y1ymy2G596bQ4XvpSQEC1dL+OFQF5k2kEpCmiID2vteMc8qiWBzHAYQIvlV6LOiA+Mov0
VeamNX1oNzS+wA2CDhFGygxWzegRFwEkoz8rE89n/opJLEOcvbKLMN1wXnMfE7MQH2kTTudekIlt
7Kj+IvFrLE1V3Qw3rRHppyZH8bsycvLRazeJ7gMnc6+WPh/a42g/DH55nQjV3VqY7LeZa3czhiAN
5dQ0S/py5GmAGevIoPEU50/ojKUxrhLphUcaCWBoArM9uviR8hU5JQ6lIjRqgAnasHhgGqkRBxI5
WqJ92A59Qe6cgcPbj80S1N2A7RrNoty2RB1dFVERXbWxY228xrM/5YRAcgyBQ/5RhfGC3ZD9fOd5
mR3B9skNuA1mfECkWZx6PZQgiwx/BHxmNO6wK2ukrCnVVhN4f5kVlwYA6wffhNCAJKQK67XTNCEz
SVLrjS6qr7lJhR2hZzFd2NpHl5JkbpJt0nkwHiKoXME2hfjJBseIpo2dcLRkd1I2Fh64RhOoIevp
xsqF+bFVYdmvMci2dYMntHLFdGHCyZ8IvbQjoGjWDnkfwd405WdPRkQF9UrchSB+Z+9D5Bd1d9vZ
cT+QPUMdvzzp2iKwaN1J4l7qjTNY2XjXplMkvzgRouuSaKlcjO6HYkjHxt/SXDWynQH+Lf064xUw
sz0JMW37Zx/rv/uA3+0DGDIQY/7d8vvFPmD8P6dvrfo2v9oJ/PnP/toJ+PYfhGdT96Ts/a/1/q+d
gO/+AcWGGgW7UqxS1g87ARNDCbootG407GiJ0qn4W1EX8OewWCE2c0zBJuEf9ERt+w0CB7Gfi9ZP
cu6XdHhg27/uUlhNW5Jq5lIHHozEXpetzSRIgzQ7i8HMnSF6b4a7iJb9qRJJ3B+HpOxu4toYij0N
vjlbt+1AWAexb8nax9APzQSup1VTyI1oUyU3BIIIsNsl9dEAJa7GG34ZAYuzNxiow/vJKt1Hrxye
c9hX+MSL+4FQ6Lsuq/SNaoN7IFkgIcoaxVzl5RxiqPdjEUQactGPDqoXiXvkFqsq4qO6E49BxvaE
Anxi3ZblmJ1Ui1+gKiSn4Zp/OHroeMmImS6LqQJubZjmbahBWRRkGNB4aolJ4BA9jauh0C0H+BRL
gzNl9bM9mB1uYxWstaNSEMw8qEyT1Nz68WfeP90FQ/GvR3NgksxaLfdoGHFAp0V/1DDQ177d8w+V
O1Irspi1YHcUQRF8HFLkOusyl+LRLzp9ASAyWLtWQEadQE/TjQrPi9FzdVOOI4c0ANEq6YL1mFR2
z4QdtMRIJFR7VyN8QDDxsi82Vh0ZT31vu3coqwoyGHrbPG+lCsR+dM38Yc6IxtwMUW8+tsV3Yc0k
+Gt5EU9Xss6NFx2PwXqCsnfK4in+auRquqyZ3fbffx/kvfbIyAYyk/KfRwuEerkqMSis6QKU4060
fbnve85rlaw1oXw8ZGB92Pv00Mcrv0us80iavUddvKO2dg4LNo4PYW5m+sD609rASnwamzaG5Yod
DXkYpVFlJ+1UxwG4BoXRdOh3Hfqbx5pYN29n1rMkKCQDttF3BWNB1tkp7XHrcnVyWggNTrYO/Yk7
jBT5Q2vY+V1ct/MjodnqXBLTQiz2IHexbbXehinZPpVuH52BPYw/pnNt46CeXQgsvGw0N9Dns86l
EUwezzrV7ERcbaly76IIWKGix21C5BuQhbTWTxpBz146CjhRbtkvo0cE1jqEbITyxdZTvKE8lmS7
IBVdfJkR5olHus/rnVd51mhhgRl4wwBqKj/dUr9Qt2ERzBeJHnHPV1my0Z0g+NxD2ramqCAXwY+5
o6hhP+S9zPaFnAzqg2jRofR1SSH3mSnUHfKzR7fLCbJwxUfaMzPo5qFZLBukvOgthpCLIgp1Rx3U
83aJ1OiEfKxlyITKEzpuhwogslcSEvLqWnm6uFGG7e3GeS6uwX+Ypz4qcZQRpLMtONsvGTrd1goc
fYqdBkpyhv1oPeau/QHjkgBrM0sEka3HhzqN/cpRVGbQQCYMqpG02bIbpu0SZpuvRJhqFK7K2De1
TcGDbf0VxwsICgZ6RQwcpCPFA10B4SM6W0VFHqYraQTOeR40Sb8ZIQ490p9NLkLTjL7MgDw57FXw
YHn1ug6yTenZHtgbE881LQEb0Irg3zyD7OGjN9KW/KmoKpq7JsAODb3AjElBH+xkZWSl/jC5s2Db
0sSXg123Jy3q6sHw3HlvNT7KY3vGEgG/vRbGllaFCSw774hJQPlKnE/pmnzK7miuetSnm8Hz5rMR
2sFNPGkkzty/Te69ntJjXVRQdUGTtCeCXcEnzB57uIzKEUmApctGRDR9T9i4X5lgY+uWQpcV33s+
Dix2wNharLZIz4YupbQ7tNCoaJIQ9ATURa1xsU77WMDnGGc4j1o05MzO1hEUoH9ZzT0qrgwL8Qqc
CUK9cUoBlZUIrtdQ+NvrVmIZ8/HUbKqRydzy2BNuFIWhp+8zS5N14UtAN/iUV3yhoANMkp2Wr6j2
mLQmqGUP7VjIjWcIptVhiR3BdsEKg5653E+QJIitp3zL5zBat6a7XAijzoRoVvFLYCbri1GMmCLi
0QjKS5bt+ZKol2reVJXutor08osWuPufveD/bpd+s13CqWhTd/ift0s74MTJ11dVk7/+zb8EZOIP
/gSFCiZrZ4mpRY3z115J+n/QZ/VcDAAItV6VTWyTsgkKFewHwhYQ7//eLFnOH4sUf5EKcSa30Ob/
k83SopT4W9BBKYdxt5AMXZekbaLgliLLDwr7iClDE6bTHyyrJxyZmHtK/vR1gwV0h9DVd9vyHOV8
Um6CmNH4w7P6hZrstXTCdRGuYQZGySA4B3o/6TiaJqJyo6duP/bWsPXnguZ4YuWb2U+Kf6TS+OtS
gcTH7zvAw7w3khE2V4NpFm63d0ykBbllgixWZNpjymj+g7viUQa2hzkE18IbNZc22VrN5PfuaT4m
5LbrZtN2HaUH0o6O7z9ASm4/vr7vD9DmnhyB3g6p/pu7mgbqLLnLAwySEBb2bN2Ube+9TIO3Ib0v
Ba9iL8oYMuBq4VS/kWswBn9xcRsFxGKEoSj4eux0UxyGdt11e5ImcZ6Rb0C6Cb7r92/x5zHiWoxL
EiQcjzqi/+YqKpLk3zVhv28DhP6MzVLhw54af9imdfFbddybswNP1LXQNeGlh5hI3tFy0z98EC5W
OPqNXb+PZqzHxI5/wyH/QreRgkJenHkhNu33b/Dnx+haloUaD7koh5+3AhK8xelIKb7fp8id1mUY
5LysoNq+f5XlMf3woX+/L4xRQQDCAqGSvTzmH+6LiHSTRm3W722ogCChjXNYFlf0yC04hRhF3r/a
r57ij1d789KI9YiayM17KG8s+AtzLBoKKqTgw1ZVAPqkzbLP71/SYiL96Q6R6HouxWaOk2+nsjmG
1juOfHYmagnU607+EAmg5V6l5aGvItzHza0/zJJYOQd1QwcwvXbtQx+1Cz8sGLYUN0ZyqPz6yzTZ
xhGaXbCywq65w1CJYyNGpZA1+jcT03fJ7Js3YwsHQxkCUKS1b0ecVJHH9o/PKBl7Z6kYjZm/omU2
bA0D5FaiSHeqZTWSF5rVW6qSziehkX/01A0vEdvYVGui4MoE8PObD9z9xdC0EWXayxfu8j9vPoY0
yL1Mu3kHdjHecpRxN0kbT+tGsuNVTaSAENnpWhAdAlw/1zBly7Q9R6Y1ZMQZEJQ2iBKMGCfEBvbL
yjYxuIUlcBiIBPNZ1FvtpeVpg6MkIJ1m6LrNCIOJONxFNjMmxkM3yJC6J5mtrWP4O3CGnBfsVqLJ
mE4dIorVaOT9mpQXMOi5exY72Yd+lADkyIGEvKCzXWtTih2N7qoCUX0gZhUxDHtNIoNz2pbxvBiv
mmFPjdlAgjW/ZLN920kKvgDKskPnxd0Vf7ncvT9af/5AJGuSbfHVswb7/pt1d1KR27vj8tIVdCQM
4utECmiD032vwyWsE4POf3DFRa5G18Rf5pvXE0BAHqIk1bPbt2F4NJWzzTkikC933tqEJ2aB9/j+
9X6et+HlMNuYwaJNRev++noqArXNu+n26ZyDxx+c8YgyBJiVRWjo+5f6eZhKoCIwcCjyLyK8N8M0
IgcgJXSXVVBS3iF9wTxWY+//5gH+8ioOdX8LWyIyqDcPsBChUXQjD9DwWjKuGz8wDgQyyOv3b8b8
eR7jbiQeGXaLpv+TyDNLkCp6Nc3caTJhvJG1uENgGlG/LivELcpnS8HAF74dnVr5sbWifQWl93fT
kv3TdCop5HnUdk2UvphjX7+/pqkcnQy+ghiY+9uxCfJdOKbdzhk70nRsRztHs8QB2IrqW16N/m3W
peOeLsdwUWhtn9yM1NL3H81bPyiLGL+J2iFCeTv4mcMEpMEwwthW+zLqy6No3W0gEKPosmsuQ1XT
uUDM8ZQjNwG1YcxXqKjmtZcIaxPIstpwkPuWm9NwmUGGQ1D2idA/a90g1L6byz5Z1V3iHlw8+qdy
zi8NAXTlP7mBwISCw5ae73959z+swqHZBpQDRh4qxP+o9esdBb/oA4c5Fv3GTzeh4sRIWaFjxWoL
PGr6WSb+vWq94AjGixBv2Q6LcT64qbRf3aM6+6bdsDzZEpbGWBN+R2fMYK3o8l2bIHJ6/w7eKMCX
fTSv4Ic7ePMVjF3OD65mtSeuFHiYDspT58L6TQ2x6ZKWSb73KJ+l4ojHb/EFg399/yfYvxyZARJT
wsiQJr/93DGgOSNSM7VPjZgInz6X7me2Vdc+fTyqWeJrlQ/TR98y4y+qXXf9gBmyshY5ZFyCD1Q7
SyDoaZFprcbEHAmPsPp6IVeK/eSSfeKkkfltxsXGVOnfEZWwdUVacWYPUFUgvjQHV5wb1BsPuqqe
/UHceTMXihwTv98Ij/A3z/znrZvEH0HrnR0CIv/lQPrjoEGp7WchwvV9k+Yfy3DvkwW0MbSIVxDb
7d/sE38xbYOi52DIvp4/vOTJ/XgxGJJeuYiS9nVUvgSJJD7EHDALTvp3YvblL73e93BbFsCqwHEo
/r/d2DdhBFs7dBlJbXSfEWT2Mc01OtJi5jThUsqlzuMZ8hR6ZvybIfSL1XfxDXi+bbMwsfF+fZNd
BKIvTMWil5lhncvrCcGwcMIXhGufOfJ6v1mgvu89f7pXyttUxzlwe2+F+/Qh1JQkDFmO4eUtnulL
a0ZfuBgv1/agv4mwuK+SnIy6uWZz41DaH1TUbgS7lfe/nl8OJrxnrCw27pe3y3LSEy8UEzi/HyWJ
KaIGmEugPP3jBHqrG6cv71/uF4sm4C9iNoEcLE2Z5ef8MOF5QZotTUNe8txO+6gmdU3j/P7NGfGX
z9ekksFI4vH+BFEAThlVpoPSkTNyu5YDteehTIO1F0rjSAOBr3Nw+o0xN/l2DIGkUw3It9NgnGn4
Vr/5Xn8+lEsaXeyWBd+QdN9+r+PcuzpW2HftoaOpHcEoVq2+mAcSYsg6N9a1Kso9PnILwA/xUO8/
8bdAiWWGZl7Ewuayb0ck82a66DDcWHYp2v1sOvHn2m9Ruo3oU65UYhLPCejc89bEFRIkaMwBuuzB
a3J3I9KaNL+i8eNsDU94vBhim/Agq+t6c/Gnqq/v/85fTDQy8LBo8umzz1mEQT+OjNgg4Y0swGaP
JLbd9Y4etohQg+2S2PibR/KLSwXMnz5uFspwPJ3Xl4KLpeoG38y+02Hx4pBIdKPLmCaY4Yn/4LbY
g7qwRJaS2k+zGm56lP3SafaulbQ3AYIooA9+eJa23fP7D/AXkxhXoizCFpH0g7fnRjJ0ohR3WbNP
bBFtwq6s7wqQB0jyFCkOU4HqsIKy//5Ff/koOV87kEVNxw3evDUgZ2UXoBPez5Y5rAuXpiIUUHTi
wlK/udR3xsrbFYKdBtbPRToGiOXNSJaZU/URapu957TIqLx57ggFip0RS3wRInfxWtqOHnvyfN3Y
w2jsODmSLKxJtC5uCunycSVYDIIj8oT8waoHTBEtYqIemntOR6CDPv9cjS4UYExXahfFOYHWCsEs
8mRuidq/VwH4xDkykhVnCxuykBEH+2RufYBSTksfJcpi894j/sAk1p3Yxl1qFqRh2kEdW48BscbF
N8KrHBh8NSeY+GyKWzskTTtr4w8qB1p2BJ0cuHuyTwpna4jaPBXglY09wLRBXbpF2csLp+vn8Ia4
qrzc8X8b464YW+JxV71DHtmmRGUfXUifALBN79pViq69ye9Q73jhCRBDdQDEXZIZELUwMYI4eSgU
Fr/V1DtVevSjMQKt2JPCvpsz9EVbSIple54OHCdpMgcIMvdKkX61mQZoZ5tqgLJ3RhJSKKg7FDUp
hAXZXKshoSP/7KuQeomPHI2miVO1d+h2CJ6rOoX/CAfNcFcmTktL3kDNfytoZEdbeqpRf2QTO+0a
CdlrB4AeaBvgOlLfUaoH+xIGWbXNw6X8J8A4ZKtGufJDGjeL7KkgJ1Q58YARpCa8o5D9DXXeXT+4
9cewtvJHkvLEbVd6I24rBO4Gzqut3QRXfT7vykbtptgvb0OfIqoTRzTBy2RvOdm4yYKs2EX9cLKH
eVxbtXqmR+ogcLXCTZ9O9q6w7a+ObYzbxRHHb8BA4alRbIml8whwB5rMjlmvwJjDDnbq6bPfYZxx
elrlpT/QevPcw0Ca3mqYyMBI8oeFouYZXnPtBkW7BaWYXJNVRWNQJOaZLPL4wh55H5wWEhC84cME
Y2HvGiYMN7w4MYGfxxCRFNmUWc+mQvnrnFVio5Svb7J8OjYd6N9EzwvdO7vKluzw0WlhyE3WRosM
bH+HSAtkCPYQvEBnI+nZCW/2mtbobWHE09YcSRLRutXr2eh6DByztddsXW/DKK8/lVKJ8zKmEY/q
zgPb1rUvntGUayAX9UZSsN77VeUe2zzA5VWG09EWCRTO2UdINQ0nC/cFsWLmLnPnx0L08J+T8OC7
zl3Sz48uWBOsNAGFuh4mkGdE4KKzQh7BSpY71FPkmbs08QBunlRoo8KLKrkV4Np4Dw0omDQgYZBz
w23SGsN1E7XyVvUT66JNEMwM9TCfNOAMo/ymmrEGjdMliCWL4lAWcnhxFIlAczJqKlzZkHR6XsMV
IeuWozmSgSjcVoSv3WeVRGlnMXg+FpawyRhqOEewmDJJpFE/4tPR2WUzMsrIDETwkZlHAYR8Swe1
2sFAl2f8LxUJCjzuEDbBTC9/HqNRPc0xQbZEgZIyOyJ+RN7xhCEXrk0k0WZa/Oa9b1jVlwnDSn2w
s9zqN2Q6+sNqrvB5nuMR6wil9yXssnweXPydFQI6irRNcmhbnhR+rjLfLPjO+5iq/rWVY7YMizJL
jjAr2y1I9gYUvAWMGb+NJn+QYlycKPHZW5xlK+q79dbXZE/ULLJfOiUjDzR0hGyE/Az7HF+5d+cM
Ga1Sivv9ml0AqBJy4cVG0yv/QJ+peGlr9LBY4ZT5qZz8dsMRzb0KkGI+kck7bhQQ9X3HjuVezk76
NBBQwWDMsdl0VnPSFefpZCqdI+QE9ZEqHG2QFPHjrhuwfK9iO2ge40g2Xxrya3fZZDSPfmMlh7QN
u/yIOyfbkT+rPiIfJJzWr8Zx44X43ja9VnwckIPI8xFOtok88qFTNlzHviFiAtsOOVuLeoUMIDIO
yXfDh7NCzzE8NOEY6a10E1MCOh3DZF0JByRNQWuQrm9M03lkHjlFQRrfEaCK9c5ve2uneJzGA8GH
3KJfZ0F8Flman+plw/9n70yWIzeyLv0qbb2HDDPgi94EEDOnIJlMMjcw5oTRMU+Op+8PTOmXmKpS
dvW6TGYyWSrJiEA4HNfvPec7T6M5D9N1HEXxLW4ShsV6vVxXvY+nMbH5rVaNwlNP3YexN51lQyXS
nEDnExsxdfUnWncmQ/7KuY1bbtVtiYRkt5D+vpuq2ZZ7z/PiW4hAoxfU5PbcchM13FR8uzThm1Mu
hX3rAcT/3I5xe7GX1njsUq53yuB9vyhAJ37CRQVsoM4aS/NSO2392VlPmEHpLvBo8iZL91zZ9ODM
kl+rgZIwWrs51UYmrpaxqz/35FY+Q3Y3t4vnNV8qI4aZvpBqQpww5KBTTDdiP4i++yqQF9yCzULf
OZJWdDunDt7QyZVSfV0AjCLDqNFmILSwJhI1rgwey3U4iQyMK+QYCFplkpXsUAOSrKbSjccaU9lt
igvjQ+0mMEydocJX5+ZhPyTQWE1tieAo+RSRzmCZ25gkEBJ49SiMtWE8t5IPT9r6/IH4VfbFmLwp
izyvEIFEfDuIxkWZ6jtU4CVi91vbaoojHFr4RIBt8ixErR6dEtnzF6JR+ECwpqIPMwxRw2bhPqeN
BfRNKZrWvjfCMYhtBOeRIrWGICRW+ZCAyK/xyj6kMhmf7KofvGCqeJOFo+f3ft8iAcsS90ETC1np
dTklt8qVYJM6u2yfiwanNcby4Umv5/w+Xb9us438KyczovvGHnmhHN0WHTug8xQZya3dcdX8DI+w
Hmvqu76ALtXmVdJG0z66NyV4izd+HFIhfmMF646Sff4gdCYyIIxs7bS0tMS3mkzUd6+mzRdEQ0KA
L/2Wrt2UhC4Df9Qqr2QnJ4sxgOMc3dtwfPAfA3xTRzmOyK+SgZW0aDCIQhpIrDT2rOQWnTmSEUmS
wZ1mZTRxR7XK7/TOT8YjOQ1+iaCq/175IJSYXUggm3JqvmtVZjzZMUbcETvSNxdi/xBw6zUXdovl
e4XLrw1cs1yVg5kzfDP9AQNRhAPhoNU1l8XlSd7tddjMLfIpvMcLcOt70evsZp47fsPY31z6iLy3
oTHrm35U9Qv20eZi9H58G7nwMHqBmTbFDkYSQyLarfK5v0st7j82pGnpaKX9jj2+yqVzrBSxvFTU
3jVn4mhXD2iykA2bHn3THj0cID3/E3i6/iaSq4a6KMaD7RLi0/DYvLJaG+M6QYHpnWt39a4u7e5D
W49gs5bkex9X/FFX1zUxH7X12RGxs7NrXIm1raoQZ2MZOCOecUJ2cNo6jh3mfct92FtS3Ruyne8o
QlD82Vn0RMAT5lCteuiFfU1gdsoskkAhslLacBpEdtPQ/9FRIEE3rlteNndv9UniRPYk+4a1MF7X
U+16drX6tlRO9EBqfHUU0OViNl1k70bJsLGBZXPEPHUalSJEnnvzWo+n9qqMPRRfSak2lPqUgILx
Hy3UV+EkzTH3ytVYPVpfx8I+NalusKX5/Mvqmm3pGjWMUgAUuP8/Um+vzNu5+iymdc5U9buEzvKx
iSqPaVlCQTqSBv3RJ8r9Xi+TaefN9cEFrxCKSSPdOm0quHDLK/0/+ZJLD6CUV3GRTJJj2Og54WDy
xGodZHneHXNNt8gX1sglkna964bBOctomEO7MOWF//BoyoOjGhocdxZpH/dDx4tgDfXuBh3ZPo1p
hbM8sl9FKtwnhInFIU29pznTJar2GKesTilH6LbC+5VOyXUKvi6oDPMYWYvxOdGjaTf6mr7vkTjB
XRiscBq5GTugEZspp1UYK+WeKS7sj5nt7KFFVjtuJzbgCrbzJnYbQR6sEN/HfDA/zpADboQUC6oF
aT/WyZwFxNbbO4e9i4/WFU8wPL0LNL5u54zwincedeGm7dt4G89z/W1h1ERkbtynNw1OhIe0LGJE
a2Snsa3VKoENn3XBXGctvLmE/MreDAbPpaC34+w1U3N+iqfy0OORyTaOrV1VCgzaopsf+1STO25F
EpcRzG+Y6lGQYfKWtrP6VirKDOKYc7bADBV9n977eruEubT8c6dSdi89gUlISEcOi/1W1g5R54hQ
DYYWxXJUqhqvCSXjsYNeNeeGc8tTHc/ZbUEocLVpsoXQzZYY52xTaBm3ETO08RpLcvYsTdvdQzwt
eeSg+900S01LY0i1+Y5Yq+YKqHLGqc4bcUOjX85P5EHq945Hsgz0gEMEI3z0u/y64Fs+d+VEgoyN
pVcx4NmUUwcQc8yIncJvY8yaeBbMTDnnvLYV/gCZOAvGSReNqFcm/mYce+N5VnZ7rEzvs7G436K2
aj5RsRYQhCW27q7TPpBto+2scYi3vTfIi3KpWArIEAy9Rb8E8RwlNeXQfBhNOaYnzaomOxw9vfMO
Xo7FiE3DrW41uO0wipRX3dK+QUZn+hlpJUOBuZ816mSfpMzKi9n42LZT+shYrdhAM2h9X4vO1D+X
0Dm/NpG+YPEC0HPboAI4OW1WPUB+8KfnloqH7y3lkCMTt+ApoUHXKGqoJ4uY6xeelvTOFuzVGCVo
SKIdTM1H6mNOpjmh9Kc4n7uvMifaqBs6mgidGuT33C7pKqzGs096lxmfMfWu3EMbhn2H0fET7A4O
4XaUaiKAYtF91Zxak9AgR+Ftl9wpH4oGWMCmS+ap2nlxP1Y7W0x0NIY5YXkk5kCBU5VF9ZC4Q+5Q
Y1bRJ8Bm/IyokUWGXibyNcFFZxmVlurzELgp5PrMQS4Vlqi0PA4xMy+apXbZndPF6Tk36iUy0GAi
eSfeUbzymxeIltXRnmg/hglh2tpeU2sJ0DMhJRwRcOpVlujw5d0WHX5Axg7fEtxHz4WcP0SfxnZM
khUtIhDGxo78bg4Drzo0FqyeCcffpx8X0xm1eIBQauHrXTodZZpnLHMFRtut9pZw4sBq3C4P6AVx
6TEvlg8O+rFyX6QZ7R6UBbAGynzOD7VBF+jWbBwIoL2zOGcw2tUDXNS85itk3hpMUcPnyz2Hfkhb
63lG0A8R9HupEH5ci7Efv48uvVGEoU6dXLuakTzmajT35VCWH6UhvEvuCeLb69rXH6ek7tRhpg0f
3doDH/pgjpiUaLXbvOu0jPjyXEXeIvO/Ckcu3wn3Lr3/RIX0ZbiKo9bz9xd0n19TTi/phjcLfrMb
u29p1mXFXgwtjI1BrKHsOliUOSh07h9AXo6OYYn+32lKO03fsA6p6ED31iSBuS1NlJbZCnTFJoVb
wT3FgZuHMM+vQA56hDvPH5BVmcuMUx3xLyFiawlZeCXshwJtIIxd1L4wWfQTM+n2MMnBusjYn6/Q
MqVPC1LYD5MJvPit9fhfDeovNKgob9ZB+L/XoN59K8s1fOK1TGkh/8W+++MH/zDt2L8hi1oJaz6y
jFV2+acQdUVkU3aimlr1pCjf/vTvmr/xRy6zTwRxYnX7/OnaEb95AMdWkaOBeHQduvwHrh0GFHTh
/zIjs3162MzFDUShnmEwuXjfpS+k1S2y1tXB4Z5V4WBUQIedYs3yiCDYb4n4BakD0b6Vu6mnggDp
07ZH26/ABy9NO8EyAoEjAnAMzDMSBIvaBrH9ELbiSz320e3kojkncVrHaD/MPIJpERv47roOd5yy
wfUXZr3RCJfS6F+out+YScQRuc0SkEaGWT21nWpPalXAgwfXt6SxkfhpEkgMb8RLtu2bbJ5sq+Yh
zlcxPSgynnHGm8b+TW6fv0nvqzcZPhZKZFLDTCMxKQ8Ik9JvWHfiL9Oq4J/5mWdHVdkQilXhn7yJ
/fEJIfwH1oBdcVj9ANXqDCCGsjiPq1uAMLX+mkOKtjdWL0GkR5x2q9VhAEYp3xGXmY2BszoQ5tWL
oK2uBCAf7MOijhCkr64Fv+UyG5rHgxMRvH4q3XjYlpyi0AjjeTAFV95efRDTIuRdv3oj+tUloa9+
iWx1TiRvJgr8p+UJGU0dZKvHgvxVb4csSe+D1pfXpWfE+lZRgyWIAeslC0rsGvjH+qsBA0cHDOvB
6LoSx1GLJDI0kRvA6Fl9H0hcrae5IHYwGyx/zxEmwyCyRNG1vbpGyKnkkVAhhHeoFe/XDn62dWky
nOiu6N87cim3tjSQAt6RxlqG3cQMhbSNO3sYQO92lWndGFo3vBgk433gCTbfjh0BkwJ1ssahKXBw
BYOOBS9llXNxEkUbXYmakgOHr32d2+bHdLLdMK/0PMS6sPaX4+iBqWBDg8ORhwmfLZmx0GzwMN9H
Q6PfDlrnhdG8aqR4tOUZWGFpT1OQDHoVRkslU7gaVXTIIH/sBlfm38U0fTEioe0q2+Z4nPSFcc8i
h+GFoxN/uyGpUAThD75DE5thZeiWzqVitQUA1s7Qe5KN9OnPakn3vMiUp/rsabsEYSXDd5932SVO
EA+MAI3BSE/FmGjPNg2hY10kzb1DRva1YkB08vyuQf2RqG2LtCYomIncWGPDumHZTpvZpTlMBU5d
UCZpmDFlR4zsDiB0DQdE4NRz0o5Tu4qZ8kgVGx/8qJhTul7GtJLAjcV2hzCDzZn495M7E+VCo0/4
w4Np5s704HQrq2DjNExhnjjuxtlWd7L07La6d+l9RtsfZ3tBezoYRLjtiO/kWcrsR/H6Y3ojfGXC
168pUIrMaMegjayk3cK71JznWVhldpzQjgBarpaMT5Ppi13u24pk1YcxTe0JV98bhzt+g3JD3Bqz
l5wT71KG9IhL5veJ05mBql36zmMHmT1kmcXxC+yzGBRHYqR8P1olWZ5Thb9mxjkTky+Xznx8f1Ie
Jvis9P1tI60+jw+q9+2XoSqn/ouXCyN3X7hGYhg3aO2qE3hsC/t0GeW9NSNvkcSTkrCdskL0oY8e
yxx5DoREFN2B2ZMozY0FIuC/T+r/F+AwsM+VUvHvn9TH8mv6U4zb7z/zh1vE/s0TDp0ZlBmW/QbS
+MMs4v8GLRglJY/IFUP83lnrIYvD2eDBw/ihfvjDWev9xsmTCaprAddf7Sf/yTOavL+fn9GGZaxc
U4oE800J+f4ZPZhdki7JrK19AHzkTVG8gtgGJDEgsmP4tAAW2KhOMbMbtHEK8tg0rlxOOteLG9lz
gCc/33K0Gr96g0EETzSXn4Se0WaIBei/DT8lw7mK+p0sl/KTdID76Ei9b9t0Qo6fja11jYnKXwKI
EaQTdyiU96nrPxDgVdy38zDe6uOrrFqA4l2SP/Wj3r7wUBi1YBmLctnntDJfO+LUZoTVmgJracXc
BDOZX/PG6pH8YtVq8s+Jhk+fpqXkZKVoem4rU6VHcpZIVYsKMVyTQhtZO+rlhdjgFrLltqh8zwpa
HsMMIf3M2jeA0pINLonkysq80d8iPEgRXZSFCzJEy6svax/tper15WbolB4MVtGdY9FNX5i9lC82
csSCMzpS6XTKm4uqs/jVTEAMpkDKkWoMO+xndcDsWQ/mFFjSQp/lzrEUeT+TPzecKOTkYUNJ8xvf
kvMF3TNBIqoPVVcdPW+iS4YlAA7aQF/SVvvJTL07o4G4vMks+WUGF7SxZunfuY5BrG6f9Q+WmrCe
dpRMiPCsQ7TURkHvd33U9wD6MoCrZ/pcaXRcEK6fxgUixUaPaROSZdt4VwSCmWXQaszjLVkPD0je
W5yZBnMkxt3Gc4rW7bnX6vlYTzwwy1JoV9MCL6WHIoHgTdkBGSjL1RIbw8ciV3UTrHPSqylqmzNJ
yeN3QbAcU3nVa3nYFURkj3ZZbOtGlFlYToKsZyzy43WhzeTYCY7Kr806DI5pKzn7OJU4PUzGI5+y
jI7Cei6EuZA3VnxX+qI0DpS06X1S59ZHM5ZYwReHV7N0r30wapO5e5PYZ8PMRp0edJUciEqIoZBW
dWj2Y3OYlDHexxRzgUs77EUrMTlauhTfJnwH7c7VyZHfGNbkp9upacT9CsCeAhialfacxZZ7l9gp
zChk8RrhCN2Sf7Gxdgsg+ma+xf8oQ+GQRN5Io3zke8w/TEaX3Hlz1l13hkpOXmuOYmtUU3OVRKUd
aq6KZchyRUpqUYgwCMJCrjX8f6OKbZKh7KHaUtHWNxl5n6QLTJK7/HkujYzcgeJHCkE+46WpT+JH
NEFVGnFPbJ8YVebedxWctOKq1PUZCCAsiB4P+IRqNxrpMlIAjJY6JSjPDs3k3hlk6YW17S2BZdGz
pKMkHuaCu2fbzUPxEkVkjxtFBPbRQ/nQBXltVkEJZOWBLuiwprxRV/W2aoKkTPUbu5bzVe+4yR4o
kLPpqq6g6kLgIKIx3zJ8ZClyv9xHHeX2Jh3H4sNMboO8codez+68tKOICu16GfQHe+kmydTJo5C6
MQ3i4KahfbKLZLpA51i1Ea01Ha12PAHtdq+rum73ss/NsJiLZV8PUl2ayjePJGU0m8p34qOvuuIy
tVZ7D0prDuw8S3eRJYqtV/NF4gHc0PtMN+BdbiR81UH2WFn79GrMTnRj+E2W1iBhjJqtSM0XF3/G
xsm0U0YoHylU+oaDW8ev0aYAlqP9xETQRgnTVoHBZdlxSuxuU91+ATYZh9MCAY7eonZNkGRE2Dq7
tRowUMOfoUkTcQ8oeKjjuV+4hlGvn7PU7FVgAG7Z6V3yYV7VtbQVnnxPeUfp118cvrEtpLV7HQwq
TX38OFZ7605Zdtc35TP5xaRfq7PHpHUHnoZ6ypIbOXt9MOlMXRmXjDAF8LzSUoI9A3QlD5RbciwZ
u4YGXOJeN6nRnVqrO/dZFO8U+v+9ias8NDqVNzSzPIIDRZ6c2tgjk4QQj+UlmbvuWiB52LmTsYHX
aZ9dvu0rHWkMwpKhvNcZaO9XMN3eVtjEezKUb1QbZRHrBwqvjzjh0igl7q2lJc85TvvikmvzxJin
/QqnXj/laWycFykaDgyTL5mezmiDx7Khy+Wz/B49pAIhvTlcLyiGtqDWJKPkWN0gPkClMxrth4WT
K/AXu7sxRXpxWg02q5UnQTsiCpJtLoNWFvJhLKLo4iAG2Ng0eeHdkL6IYe4sIp26Ei/bazFHr0mn
Nxez9qY7cxbzOW07695lkP5A+4mAQss9dZ4sCUNi6aDk/uh0SbNB6US0HDkyAURTRju592WaOVHh
OPdQcc5qZ6lF0MHyiu8u2JibZcKAvAxXU29bBfqMzr5hj4HvR/4mQKtErueGBGIrB/yzhTcxAHII
CHDuki92UXBviarrAi8f7lmExY2o9OKOdj7JjKXrbVOyAEL0YqvQ2w6habZHuVjWXYFZICRLsb5F
pfXJGVt32xha/iAFgkYie2jiV3az6yYzN1gZCQdb6gI3QDFY7lRqksQH9nlvgGc9a6MrTk43qUPp
p/PR7XlEwtd2j+BlXeOHLPi/Ha1fdLQsNKr/WCc/fWs5oPd/bWb9/jN/NLOM32zE25S1WEPfWlb/
08wCTsM+turJ0cvrBj2wP5tZzm/8gQlKzqPs/lFe/14o2+ZvHqgn4jgcDC+cGL3/qFB+XyabwnEw
PXmrvJxS3tZ/amVxshyWlC3+4Ps0cWXChIT0LGvzl7PD3Y/W2P8qB3lXwZ/p/s///klAb6Myxrnt
2qsZBo31z1L9aBgb06ri6DBkJR3eUUcj4M9R9WlFStxJ1O/HghCxNoQM8Ktsg/X7et+t48WRdPk6
+n26Mj+bMJiLFLPFYw9OtUA26LUd0/HZ4HVXaUFGs+w1FrIWqClTK+wWlX6bNTDHW7d1rbBoDWx4
A+IPHH4FbXyEJcOam9v5GfhOMswd9t223nYxhOih86J76RbTj/vv3+YI/MsPQd4EViKQQSykn4TB
emvX8NYXcUDpYG5nmyQvqTEHT71JfWg4yweRkXsWagSsLOgU6pdpHcM7Vax4f4wv7tzSnO+qDjyd
PjKNJtFtYTKaExMkxny3ul8fJZp7kMwLqiuNoOr9Py+CnwS5b4sAUzTyepTAzPB/sml1qIIG5U3i
kFroE1qacJt5bBUSu19J+Vdp77v+LN84xmi0zfjTHFrI789+zmh0siYLELVirNOGWEUJLlqStrea
i+4gqv/nT7beJD+/HgJq9M0scVP8LKM3ja4spVbwejFKanaUDtkPEWT//Cr/4vrZaMPx8/mk+1o/
29xEy3ZRTJp/aE2ybHyuWm2J9JB3/uM/v9BbKMVPnwdrOaf0N9vJ3zYFTEWmmFiDB5TCxXHxOnOb
CNaMUnxxSlo8/nAuQ7St+vweYZ5/VWO/De1VbJPA9ThLx2kurXJpYLng5zc1tHMstqB2DugugVkV
KK6wcagPI8IGFViLjgoozqYF3NOqXmHObtIQRJXUmW73cXKRkf3zh7Te2FrvPiWjAvxt9HWxYq/x
RO9XyRpYhjaqnQ9TZtFbZ1yNvDjqjkhx8l2Vdysfv/rOOFILnZzZKos3OxQy4yxr1P0ur9v2ps7T
CXF2aYWNW9IUNvP0xhHK/uRNUn50UKq1yA8fDGIeKDOmwghaNyoeyakWu4TAt7BHL/YhiUszLONU
7fN4Z2Rj/IntLD+4vYPejSneYUyJg+DpkqDSi8DXxC56nVKooHJSuU2AR+87NEGPBP5kx0zLZFhS
iiMniaMvCQ+eQNJIP3I4GG/rwpiazbh49hVN1WI/Rq6zrUfTDlwbW6I7IPYIekwqh7ytaEt0axY4
lWwplXbriFp9VUp1G598hG1M627vRHbWbTI3MQNknHRpvcW+OImlP6Jykh+9OMm/gxqt5k2uC6UC
Qbw4cc8VypCqTOZnD8J96EmTDCMhimOGnOEKyo97C3reDwGXgjCyZDrdDn3ZfC6zwnnVm26rzYIp
SpR/03LNv6ZToYV2nBI+6bUnKcEFFa7RbHNTHPHOlDeACHGIzPQiNzGBFhvNK/eAg67W64khHPkB
bSmGMNXUbQxpvZBUBZ8duPsRya4kd6FWH7QCQjf/lyaIMWj4v9QKctR5vkAZm6w9QW7+cVhs67WN
3O4u4zqVx14fmPN4nfWY27syqVkRIxoLJsjWa9W01S5PTEyQ9QyOsjLL9gPa7CGoyOzmqyGWjsiA
mLP4sEsS62JGctiyt43HHjI50t+591fc51er5TtvXaO+qLa4TiMHFtGE8HeMiyEcIhoXqPOGoNX1
E0f/mDaHbW8yMccPZRZfR7H7KZmVfkj6Hmm0saht1rofmbu/mrIsw6ntCGPOXPHUO5G/s9rWuPKQ
c8LnysWmgouCFoIm1JA12lqwRhscxwlb1DAFhixXn2I1nzU/Fvu8Q3WlND960epE8WbmiE5+bgdJ
vnLGME+MLK5x8kIeQ0hbY9/FsTmlaTgAH9i3iDPODmbGq16r9ABCuHqlA6KTA9h5hHIq3NdIpLL6
dmFuwDbVGc1ZYS8CvD0XB8NK9YNXcbu4mmLosRGNueTD1pzIB0k8DhFLn+Bc1bPyS4tP4TmLjOGr
63Xq2Rrb6STp2hzzEaHWGNf40XWNXEIyJTgd6ONxMLi/NAU4Aqm+ii1gTl5nHMsUOz8Z1Y0rt1KP
5WbWlvmDDXBgB1AnOep5XG/torKDTJHmKqAA7A23Ka/SVSsD6hSICMLtq6wc8jpM3bk5EWSbh241
KBzePnqaTs93UTaq72PfTtWNruIijGqKgoWABIhNJp0KE5hTGvPkMBbiS019qLf6OHGig9p08twe
fW2rchhYujqDM+s+LmJCRcmNeqNSMFZhHoEY2Oh1NX4junYKRcH0nrSO9kvizTGoNHRZb6GXWDuM
R02nviAMJbmFLkd1sspCiRPXNy6qYd4deQANkw7G87Pu5vfI65rnLLPQquvLFKYadSGyErUv8Fse
mXvlO9ARwxPWjOKIHAANppbohyKz2XtaPmSD/+LaLSqSQAGcHZSy6huL+IeT10HRURPj3ABHHqDR
CvGiaEc+OXkFt0KXU/imiW1ITgFOaMe3i1ejtQRkx8+YoiChc9VOD63FO8kHEH6IiFYQumug3bM8
MkH6PHPw0aA8NtgYgoUov33dmwuZN24RCG+ITtQqTlBHtEqoI9sTEg2f9hnaUWrg8SkdW/b1CkU4
EIIR3a9jm3tDl80+KjXn3DPHuVe8QBJqBU/eJfKwZjgqcT5NkYM+nkTd/l5HhrohmnG4b3UTlA99
iGfdd84dVEa8uPQKiNxZpg31onV2ZkRxDZuCwZASTFpj7+qkmY8yZ+AyFhkZk1aUbNFQPZKbZQZT
3yPtyCdn66X6XRuVYiTmNh73CC5Vsufye/mX1vab5KrtZIPeSjn9pp9LYn972epha9GdvhKRBHJv
z6pDGeWbdnIzT+Yslx+4of8eWH95YPVt5BL/frDz8ZXBB+LZ6n2UpPP2Y7+fWdE0/CbWQxOcF2Eh
fKU0+n24YwD18iwXm+w7YqoAAmbCB6HmBguDLuN/tBc2mFXbQXaBVoMDJtyg/+S4+r4G5hZB4IH+
A8+iwWCJo/H7mm2ploYB9OBeJKzSJSjTebi0hJmAeZya7tNfLswvT61vLwY/YB1XrSbCv+EtYmde
pRK9DfIflXNpV+ajWiNPfmSUcMCpX2IYXq9ixGr///HSFglseEC91Sj8/nOmWm6QFmbYlzcZXyla
TWxHNXnz1htc49HyZzSGnd6ukj3QnL9Kz3t/gFo/uWciplpDPwmzpEB8//ImDe2SXdq6FJJww8DX
RkJgCI5Z6hNKeF6OSYv/i+ONyRr5yynq9xdlqWD4pkGFK/n9i5IQEQ1xLUx6hKX5WFoIyE3pLiho
YUU91T3HDDtd9WWDMaBRT/qh/+quSXmFhiwpaHgA7WtkI/Oh01Z707Is9iujQfJiCBDSjfNYR6j2
0tVys+lqQ64xkaVl/eIw+H7w+ONjuMxDaeeA0vvbMc2f6NXPXmJeqBFZK0NhH+diIE7K72bj8U3C
Oue/9Ci/d3L//qqC28MDBQa3+KdvDEqjl81Oa1wyYzQeSySM2O7K5LuezYzj0CLeOzYxXnBwcHup
hBLjnxfs329Mj3nrCj3TBevmZys3Mccrs2s2LvgByb9bbxglMDbEY/OroNWfsDNvn9UyOG8Dx+MF
/4aSi5TXM6MZjIu9RjdSR5b5bkwNyr1ojUKbcxtsvO6ud+eqxKSXzM3ylkOW5cl/mmrJrWJZoKAt
x1ht7D+vWtPWKtHoERUoD9MmsIk9qq5M+LcjSen5r3oA/+omWTuC3Jf84/0tRNOoM1wE1mhe2o7A
t1IlKInteK7Og6dXZ9niWrHWqMumSVnloliMGzlS5wcqM3AbGdlSnTV3nO/jxiG3Kceif9VT0W6N
3iWsMBkpK0qVcZc5fjlPJ4EYo9j981p5M8z/efJ++wI9k++PbgbOc1bs+zs9I0F18JUwLhFoi2ZH
fkx7eFs3cy/rl5YgL4ygE1uu4gJKf0KkTxZRijpZNIdaSUTVaW5zeF2mBbWwEWFr8lt9vv/n9/kv
dkHYN7RfgRZ6MHB+epvabA4jWgDjgjCZC/J2mWm91y+GHhmPDZ3BX0QIr8qId1sgAiBWNc9cmr/Q
zH5+RdnHZqbnqrtMNXmETk/QXCTm9V8Wh7ZBJ6CutVyyFgn/i1rq94xJ1jQpgeE0Ryttlar/alXU
zqh/1mRaboIUO9mVva6Jt0vU8dQAgZjCzSQBqzorWmk4LVMMiB4fiHSdXwVP8gl+/lh8Er5nSmwb
xeTf9JKLnwuvwax9qVglAT2EpQ0zT8tuG6tQ/YE8NwQYTE6zPiQwrHCDdJRRQqZHTPh7we/Wyair
RWBmsDc5D3m7cYm1/kAPCuIDM1wIalrkREuoWyRskewzaR+QpMdgQzDwtpspplIOMLgRHKebOndG
1k3DlkcAzm1SHrHEkmxxGco+OfudzK44LFU3Y0aVHfpVi5ARY7b2bCgvvzUqVXzR8w4PPVllWOvU
gjxfzWPyVTmkG556lZRh2vP8PpGtLS3K7ay+w0vG/GpOsLlDO+j00PFw8m1Gz9Pqp6EsMqh5kec9
CNEknGayGL41E/CGJDUnbhfG/0Jh3epN/zM5m62/jpL7/ID0mZ4EkGEMDWajUvQusBuvzBhH3QYn
1Emn9fXA6JqpnkcmSnshd8Xg7O+Qa4j+1GROJ5O4ru88IM1tMAsYK6GfERQZk274VOesEU8N3HJu
pQTSrmSKt5QGYusZ/cK7qxzntcPFnQalz25DCchGPNY8BTosDQzGPcJpwsiiWe53UYGTH3kb6goc
2wNPZiMBDsiBaeDwcqJdm6lr2m7NFf0d39jFqpKoMup09o+0d8A556L/QsfIRYfDUXWvpwTTC0vG
N61pt7tWpJuqIYJz0vXl2ej89GSOILRWDslnhU85cFK06J4wo52JFfqTBIL0DHrU2TS4Tb+yUOZv
MSxnBO105UJ94OuhzdSjpItrJ5SGNwYsrLd2R1TOs08TRlMbCDVf7YZJ3UzwR/2oOX6an0f85bl9
KstCyEdvjCodontSkDsaSm810WzIYqE3iamEwIs1EMigEQFVMLdTRPuYQeBJyxDHtaiftWQkqoNB
YVYSbInX199p+lr8oKS5r/J8NZpoY3XWY3rH7PYayav+xESgK6aaRM44QjCgdXxjb3l/kgMyc14P
SymjTPaKVLEqMXkie4JowLgmYJhSvwjQDXAV6BlgTskqIov11seJim1gU8aEtnf5yJad2vFl8Hxm
0Ity7dfIgZQfpzr1al9gRqE95ryihRFPE83xr92S2Ec6jWw8NvuQZ0vScdukoZPBHeqjnLb49apx
1k6V5VRnyjrChlyovrmS1TkvcVM3urP+paoQV31PesKG7SyKkP0LCHSGsXpRYywY5Hyuua+mrvMH
HFGZAGFktV9bkyc16UkWf6NNjOxmILFEBEix/au4wRci8LXdo3jnof6jG7HukdRw/lVEA+rsZSTa
Ei3afW3EeilFaxuPXTfwn2/vVg4DgixO1QxdKDvROTipumveapG8ABNyW8q8PcTxSLb30hs3I6bE
szIZw4z/l73zaI8bSbP1f7l79ANvFrO46TOZdEmKIrnBQ1ESvImACQR+/X2R6umrqpmpnt53r1pV
YjENEPjMOe9BJbm17Vxfhox2w1lM7Ri3eTz3pEhu9FI9apvP3mImS2Ae9y82+RRfbdZwMeTL/2Ox
0nZM1Kk+zYLIWTYH6NKX8qgtedqKKBFvhCpS/U5Zpy/XQmEuyOg8TXnpf9hL2CxJM3y1gheDaCYH
HVESUZtRDh0bYZh3ZsotTcKLCdYbe9mZy4jv7mrBrxvBg6dr5GEJlLyYuUkR3jQwc65xjWSo8zQn
BJd83xjo1oePnh4jSUP22lF0klc+8jN4RBulp7MwJC6Pa4GD8CoCeZHjV7o2P85S+ug8YvpZesAy
166BUXsVINt1bxXqYNTonvuRBuws9jx2eIGMHFGohEZNJlxbWfG30kj55fX1FrIYoE+7cZJLGcST
p99I9Ri6qvteRgRR0kGEFHf8MUosHsC1i0pgQ5SQcyxSfJ6WxjHLMeAcfb7pu7pzgiNvp7lxMGZd
Mj1oUubSkldL6hJ2FMUTt18uz2sUrpkQNcTYCRPsNh/hprohE8HbViUGg/80pge0fIKckFDNIXhK
/ne2Y48L+FeAdI8g8mUagfDlBaP9bS9M8hvsBZyElsH7SCvFZzq1i0LneggUpYOuOav5VMoii86+
9pwjkeTccP7y6ytFfG6+3PVlb7VvwPibG7xa8kC5Lw54c/lWM7vDGseDnM9BUYIS9BO/oLGeHiad
+B8y7LlfzSVVlnRrQn8Tjzteyo5Xcr0S3Qnm0Q3y3+XawO23tUDkO9S0QFsfoim2FbGoyxeUC5ej
yYZ+f6ikFb1AtJiiVU872m1nv6cowsxMDWSrpHoiB9zDMJ5bz7YR0gNEOW0ICcrWsyIkjfGajbpt
xTkfMcXPovaNIE5udGEpLInLO+RJRI3c+ZxABJlj3l0a3lkZZIojPH1GN0WqN0c3iSO0tBhY+YfE
q/K19EuVNmNiKH9VjNfHpp5NrihyPZyFHMN7n72WJGWblUNOWu1GYgK/XD81pmlTxMTbKucNuyNu
ep93UWRYYNuh536tUzaLZYHl15w1eJ6AhI7dgP4xXHldwnGUFdxcthtyOqYdmrFVyiU/cIGT+Z5m
se8AUgjEQSPZrLYeMRfeZZJqAR0ol8RqQxLFzHyOq4a/Hb3UE0b5shzcYyEao9nCbVblqSJeq9qy
QLPFE0NcxSUSsyhZE+1m3WX59eyb7NzYN4nFIU8pQh7NdnZxoa9ZRTQ31w/g11m0NO4jgIO368GK
AIonzvXajZOJx9rUt/Iwob36xio+frxen649xHu0mMMeqZJb3AZDyCUSmoM8uF4xntJES4bc1wui
UlX4sw2wyK0rOUoSqesIyEfrfTDWtZ6vV4U/FdwUhR1bdz7ux70lausu95ZpA8HBeC18dAtE23os
etd6htoJhIMhhETAP69IMqarUhVXXyYRwkqXjQlQs5jmhN7TukPtLw9cctYzeyX4yFYJgIHAHsET
Bvqds2taLpohbzjtiby6Z2c5P9Kpc1GbuHnABisO7esJ6BY9WbhNHPBh42JcHt+kRyAADhS3zfIA
gkWSoH1d47HgIG0SOcY73Ok48WtkDPB9hp7bzCFn1SEfVE8XMIaSzF1atZdo0hR+XsL7hnME/ljZ
bm9scldiQpLUQvPTaCE3OsCqrNN7iK9mc6w5Ru+kSSYtTWPPb0iyhqvdJDlUPvfeQBGSGEX0YioY
H3U7Le83iBQuFjt4wgpa3duO95kasQHcN+8OXinMVYBT+IYQ+fxn4nQN4EsB39GnpSbwBcmWM/F4
xGXME2lh3Kx7Rp4RFYr2X8iO53POWr7QxlPztDeGHOpMDY1zlQhyP9JxImyxbfNbx+3ILeOpWR3p
7KdDbbVsozGM1Ldxw/I3mkrqBd8m6xQMJVcYFK8+3IKF6c2TWA7/E2o+BpEM5mm0QVTRwZA/fLwm
sddM2QYQ3rEynpLc5uuRAKiYVEUWH5LjwaxgAqhWoaM4cORy+IuRGqdaSjqRhpj6sYkjiiY5eRCK
e2ZplIuSU1Y5EbdqlApWqabk5cVzwLDJbqgP3FjxSqfrwyROObdnL2sKor8jjqQiaglYW57hlgHW
IA6XkOdrY5iQNNKesFuyQ5A9Z1rjT9DgmKdJBI1NdM4ismRVG1l3yeRFLxa2z+/2rIkIcQr3SA/G
97rkRU47mfNwG6qE02r2MRyP/Ob19dwEsrhYk3lgbrXAkGmXS715DXivZJhVbK0YX6nJbd+u7IWm
59yTgluoL7l4stgoTkbj7UCb8LrnueEJRG+XHmwvzX64o292N147cMf1BjZfrxDRGQLXUmEIZiSL
O7oq6tBFUo4z+kjDNhG5TH+zgqUiF/DXsMM4apNP3fUsmovZeoaA3NzwjjmVmPPwkQQExzNrim06
icrnweKP2gdAZBJdAzzpuGgo7+ScLMfBtWT2zOqnn9hY16K6MndslAFI+bq3d/zm9DmVw/RlSv35
nBJ7/KUdAMB33CGcznQ7MzlCNojowK9M3DluazxIvODTeiHaotSXznSwE8/4HFrH+55Hw/yjpKr8
2ZRTR7mtyoToLm3fWC2wK4uijAikUL0ufH/JapgI3pUQdS62sJHEyXOm7I5gw3CT5H72lYy85Anj
8kg+fFXqTdF55l6Hnr6LnDb+kuK9+wQ8xH/JwxjcUSkDD3uAcUDHWkKuIPWmNxF7kmXjv12nM//e
8PyTDY/Nco650f+84bn7MX78Mefl7z/yj+0OEbjMtZDioXtZdim/bXeYcdWN7NP/+D/oDFEAOQjm
bCoYZvK/+WlRJy5IY9YTy70AGfJf2elYf4Zls8yBz+RDenfQSdr/Bb3KimUaa9k6twHM8BdNRXXU
jmXIlTeX5kajxhUogpqTb5F0vWoswRRoTrqt8sNyPzDgP7N/H+xXLwVV1gSlTG/ENDouEDxEy5tB
uvoFrfX4yqNTbvpEY3VrNT70aAyJiW1xi2wmP63H/YDr4TLwwHmrx3i8n2UUT6w/ahyoxQxIESCN
VLuscotDgOSCnXAx4nLFqLL3I17iqkWFXJC917g5DFce6q7GObpLp1Alh8i15mFDqWF+y4eyI6lB
F8V3ERjiPku8EaqWqqb7OG7YjSLd4b1XbaWLFeHcRXBstHSBXllIzPdkWPJvnc5r7dMQJjSWkC71
MTFqL99AkZqMU8gLbG7IqULJTcBlhXqE+JzHCGb0Zc6L8V6UCuRSAKhJpYAN13HXEC6gZHBYzKZi
nSMyTA7Z1DN0hIVXbwyqgL69dQr7S9+2fTCDpIrNpheH2PKyYV/FduIE+5AY0GQXyMyczc1Egl9t
rjlzpzs25RCbUEuOxpEHbzMw2ElE6q9znGI1dqssLAGjfe1aUi+cC55EsmzhvmMu9LJ4nO4KPB5R
vCXIV0bwWRLs1cSBApMbHNfxgQIbaR7fx5Y2dkxbrE5hIO4dcJZiGHHrdqYxIoKnPwuag9lB1rqx
ZVrGG+F243LhkLpAqpc374wpV3BQKl+V46nvh6E17yxd5b0jKQE6UHIVKV+26qzXJMbmNL8ROgqH
8nuvRF9VPHeIZIsf/33g/W+8iraF4PWvDrxbTFzNILPfRdh//6G/H3kh+2mWY25AhhXbsX+cdwSF
B8z6WCr/HgRu/s23WIETZhVCErkyBv7TpOhz8LmsLvgLJlrmfw0kQNzLHwbjnonwmiU2aKkQIyW6
8T+tsyVcN0EwQ3qaPawcq7JM/BH0BsMevWp9d3xDLhTcGZ7XXDI4p9gWIkKSwspk6h0N+dZCivGU
9wWCLWlPxX1K2CRRykadkwki99BJnVNfD6gbGYKJjRdOIao7eEUpMhEV7JiKpzdjqRo8JYz7EKCV
5zaVxQOOB+zqZpTu4yAO9m5Ruj1EaCPegHr193OWymPBPYfgWYOxnDv2as4A9HZVqdC+0aXtf80G
u2HoXNkgkoIYAko6cL4Ydn8Y6ya+NMLFdJ0ZajoO5reimAHUF2VIOLoTkzI3hf2Wv5DQrPrTjt7V
v1fxBH/VIsLFZCTbEEKiYxeZom18qkYKIGxZdO/gQAZzU8kfyWTHmKtQAj+AGx32NM/ygh9DnfKC
RNiVplGo1k5u/6CJIfzOo2Foy9YRwKYT/w5+MBjUdjY+wQpAH7Haxr4zZlEfdSZe2amJS45Idl+k
4fglbfue0X0PnbM0ZvnNjYPkVRpFEa0Hz4VN5Cc5KLw6whsV1sfSLIIMDVYmjymFZbC2bUt+CA3p
gM5dfQV+YfNJ1+U3dgz9Ae1tv7NIoPyc2cadM1PeG3PinQrZtycZz/NNG5cjWIKg2wVTCGlYYhtH
q6UHW/KlJsUr+Cyit/mUBv5rcCR2dueULH+CeC2byueNoqdcdVY8UCN6xiH3zHQ/CbSqTU38ZtFn
C2y7bh17pSdwn5UPWm/D0sVkymA7BantXIBHIUkdx+42d8BGTTiijFkQ+C2SgTIBU7lWXZ1uytlB
OeVhbfqJP5RgcHrCGrZg2eE+Y6X1kPkYrlyhgzOJRyCU2Uqt7IXF0PYGyxnDIa22qBSaYahEATBa
cmpf4mC2QXoOiftNYJpisdN6/p5qgL/VmtVhbmdsn2PgJhvweay6Ki96TGINMSgk9jCtxnWqR0hA
3h2B2ONnDQf1aEo6DJUbBpj2Dr2di2QVEnvvd7s86usvUZPHr0blJ8BJhS3ybQQugjh0syMa1lTD
ZZxVE6PdKKy3PoIJvE5qMaANqMU7sjWbbZiyPgqcdeN61L2+dHiUwoPrFAhRZRg1h8xGbhvBdnBX
cZ+mNOax5VDOmBQ5Zup+G3xBdJHlctGuAzmXB+IQwvcc28lt4SHqRN9fRM84/BuDtUAQV6B9UJht
2qRrdmFaVx/kiERfGOF/M+jQN34rnVtr8PUPj3BWwTVhNfWWRrHG1jl01rqUeR/wZdXyrQ9cybgh
yNtjGNP7VgY2X6YkXnRO7anftL18ZAlDICvZ4z2sN492PZTuNizbeV3ZIFjnceg29HvZhlXAQMRv
D64T/OvJM+EBz06ao3AN3XzfDAPHmsSZvDbQP8ICdLOLPRreHihsMW2MiF6RfFlpvrHUipg1caKO
iHTYONYLeijo23JpUwWRS0ygWXs4/YWmEyUs05T8a5HlQq+E1TuKEy0ejoyfahpBQ7XvY6CZ4LiQ
Cw/CjCBNeKbu7t1OGp+NFwBE6pBtP7CW4TKAYhBhSrYj8NUuxDUjTMW7r7T6IXBgvmm3tm4dcMjV
lkFySMKZh2VvvYDQ7lMdxcUmtNtqA9djPA1BH5nYOVogLR1E4iJSNxIw0roqCwEmIzi5i0eaTPaS
cVFXbjAgxMe84NhEPCRADlbPCSG6+06qeMUmmKEnckiJtbvQECT7EQMaKcffZ4eZyHZEdso0e6i2
ZpOONh1cSKyraZXjcOOWKNz7tSsZ4nydjaSsDzpgImu+hrrwsa+l0rH6/hWPR5ffx1NsrGwswfdW
rmKK1lJe/Ko0L7QCyQPH4rQPwmI+Epb74rl1fRG4OC6D1cXIdzMGEwqm7qtjUHjCnq7VKdVJ8RIu
44VVp7itwqytH0wAXg/ot3DMJdVicyncuyipujWSZBtYGFECK4tH3nqqdHY32NGwE2EgcgrnqrrL
I5OX6xfGzmJDyQdTsuoDXWVja5adfxZEWd8T+WhDZ6njGaZkHz+5ofSPRAWr52Qw2N+mY5z+cGYS
fCBcDtW+N0Rz1qaOsQS27dPMNX5ksWp+tpmYj0pLj4Qy7PBTLOb3ws0n0u2FgS3Cgu6du9pmPdoP
W9HHw7boPc6jIbPmG3DMwTHN0mZdqfxBlLjgPXZ093FTdi6HbBFf1BwfGzixtwzOABjXsxtwrw3N
A8LMbL98ns+ymaxzlM8Ew5BRtmeDZaDOHUeHbZPyHqFcp9/j3oUiPRnKWEkxtfwes9cnPQf6Ee6b
2kc6io5sk7sXGTfVw0jy64H7iSSdmhygldMyt+ArSka2bVqTtJNDkVwPYIwfodJXrOlyJ1qHUWAB
G0SNnRNxdz8UVXzLBGs6djwYISzbLE+i8NMEUf1pdQ4MAa/zxGs2lOm7CR/o2DVIr2uHbAa80Bw1
XH4pD2mwAd4aXV2wy8a8eIijRr234AMge1r+m91k4b2ta+68dDk0VVTaGSIS5c1bib2meap19AqW
jVH1mDJAvxGdQGHA7NBO12OlorfMiIsnLHWdePBll3UHB5SasZp9v/DWVW4J82z7zED3zMlqE/h1
n2bLejvik2+Ylj1JkcBwcEIsqakf7FoUXRjAaz9e54l6nHGj5ah9IREeht5IXz2GOtkH6b01snm7
ML2txCSTkH2NDnz2by1rmsaeKXuRmcOJS9aWxSkYoc92HyKe36h9p69FYdSf+TjZLxFc3WdLJO0J
gdCzqAO9rRzB9FN07ToYRrh1bD39ksTsePjpZulH3vtvwaCGbyxKqSBc6QHu8YY3FP75ATVa+SDI
J1FuZZz5cmxmiW1xrIte/HRmb2Rk3oqCZHThhNkqG7LyIBvdPzqeIvEY1UIqVq2MkuQ59Ae5rWZ7
fkxn6h0WO8qrjNW/W6j/VQtlwiz7yxbqQ+ryo/7+hxbq1w/9vYUKmPkATTJ94ohM1Dy/TY2C6G8o
f1kPkLkV/EEX7ABeY0CEosn1PWdppv6hC3aCv4VQRoC8IXmiGOFf/QtMtj9KtTx+vXkdR5kRBBlc
eItD77fwntoccolQZD4ECRhJgA1ufU4m/GXVQnpKEqT3v308/402+M+WP34hs7HQ9DDmO+S9/qlz
68so7Y3Zh5w45Vj+jHFcA7/9Z6rKP6o6r2+LkxCvn4usmoDTPynQeo81qfDS6ZeHEZ28eCwaKsUs
cHFvGGoxuODEgBhhLIXj9OWv36QX/VGTu7yApQ9mbUn6MX/4cxQjD/OQENaghyXil9NuUoupI8B4
MbrIcScb68jEgoBlFyWUBRnfiSlb28xArGc63hPOYir9Jg71bac4CVeJBeYtnBXxHXbB38XGxCLL
oWlaNtM5IH2PBBSe5aHWP0Wvi4uTh4QHTOF8SF0P10XgixPdh3iNM6H3MTBfnhcJ0xmmXA6eEgaM
2C4EWltU7O2dBGX9bE9I4noHF4byu/aDjXBmrhl36Z+wd7DBgm54KQc8iV0+1efYgskvY0jCIMjt
GvyI2bynmUb4l5j8oJrYlXcCH64FrO0SjQG4/bFrWYUt0tRqnTA8sNag5VxMYYQcLRGIeCjB5qEg
b9iYBBMGYk/M9blxI9yUZWJD/w0wjxIIh5FqDFS/psoOV52fzrczQ/lDvBhVnDgj/2IAUN9VPVaX
IZj2bCCwxCzmFcvpxxfIyOMLNF7/iW8Hk0uHxaa22UoOPDE+NeCMdRKQiJOpWn9J+7h5G9AKthho
avPgq4h7SMn45PQ1ggDLyA5CYFJRQ6u/mJIf0bREX5esmXM8sRASSc/6u5y7r3mv6jO9IZLNKuQT
YecOdwURAQNIf5jNFSxPbNK0qjSS2G8aYRcXaPUgYayEIaDdyE835o9JgW1zzcaM8aNBOwv4cxAg
fridQ6PXe58y4AifpL3TweIVBVOSbjqnljVmPOxBbYfJuZ+XkAPXYP1nxcWFVQSLPCrxO7Se3rqM
kvFHYeIbqsm73lGgmRwaVvOeTWJ8oWyYbyMBNb7FoLNvKwxT1JHhGQZ2exdTMQF2F969kWCxciPe
i09YByz8tFqPQFuq1cgw+YdFQM0eaoN7n7h8E1cLlFu3mjYJcOqmbAc+V8xfH0EZeUSbxHm+6ScD
V2hDXvWFiArxiR18vq1Vqr/Y7Jf3dcPNUErcUHCM+u+4i6znzIXLliblvLt6j7qE75HxMh/1comW
9TT+WMjFu7nQyyh05psATkwra3H9M78mhjIJ4lPZFW8KbwX5GLK6T8KfGBcRKgCVxvVFUK59TDvv
3bS1eLXjeHhJbK5NuN8F8TNmE25ct3xn7DH+6N2gvWtzj4tyskcUb3xRfmD0u1i47X1bOe591Cvv
npgglOpZ174Nnt+8Gz2WXwRa7LtsyABO5embHGHe0xTqENZlHlI21gqzfhhgSs0cbawiCczm+ubC
lJsAaI5xmXRbM87P8vlWga352nYGJuUGcQymPa49q7fiE6Ceau0rMzv0YKAtGN7kn3tTJj9xMpsh
V21BAIFGoflqZYiQc1OzxcZmIO5630Zi95VebCHajVe8XSYH9y2zUHQlh9GZa/eAOsWot1SiarjV
Ao/WSSXO4F6cAgkQojD9xQp1v258gJory5vkRlDO7bgOPXPV2zbsc1aTHE1DfTc0EcRirrAT6qYH
rHnGI7iRi+ENdy4LApr4wHucJdEFXjA5d1RoT4hh7ypDOOhfuYlI4UiPlV186TzX2g4lvcXg6m9Z
iJvUHYfvWFCrI4CnT01BdkxnHy2hNbTnphrVtvRY/nVx0n9neShQYnc3dDDxrkS8dJrmItpYWpLc
E3jJJmmT7I68VX1Liz7qtcR/5+fhySiYPmb4iJmwRbE4MmJdOJmTuxYAt6C3FyOUsLL8mZBJFtIR
18EeJgudu1tfdB1kW7syopscoeotmhy181NuWJFX1k2m42k7wBU9zpov0rZG82iihDxUQaPXbQ+f
slHY11oHg+0IC2qfojRd20Zl3igviwjVtp5Y7Uc73w26MxR+p9zafPafXauUv/ZEZMyrauY7XCVl
Px7sNgvIvVHvDDHleehsmMi4KY8JqPQNdQEyTo8chI2Ou0+w4MSzewnPPCAE4W4ESMW4bOq3OXly
F3w/1srqC+K8xiGdyHA3GNyG03tITPBKOcV0U08JHJ+yKN4iA0b/2odSuY8IOVLrwGdLC6IvXQej
67BVBG5AdRbuXHK1gmPL+cryjEOEBS/wKVz43Fe3btm1N/SKZILZpn20pxbwUppyV3XbJAFFVDdc
gbq3vFPry+nLrMjNZtU1shGvD6rcIGVrTpb054+2NL2jrav5uc3ZxqytLjpMsxcdqyHWD1nhgJGE
GUr6Sou73C4rLvcC+iNU9G0HGeUx6EgRX9SRA6Zs0k3NNkSpMlZb9uvzSnmO3iC7yF8DH+BeaGq1
c2NEHASgk5+WotoekuqxtAye5ZmpjlnmTJDfx5FQkyR6KcPEgq/NFY+gOD2G4xRvIxW7t03UuOh6
lHGp+im8s8RMgxtiy16hw03drQAG/gMB2l2KquIcMQHw1yBOlxQiz0YD7KbFbQu39MjMcFFEpr68
IQ/UeRvyQLurwFNBjgwNQt4ytUBBB4X6R1tVVbmB4+NPm0XbeJwFiTptZcj9YJXemyoHTM5YUvOz
C4fts3Jy37y1Ohep+woaQO692UAYDiotAG2ZDWj4FakB8ExSb/xG7EezJvB2qQta8ThNfbnxBXP2
bThWsIKmEs85xpk84PKr0qPEznyORIfpWEKZKlewvbMD4664W+foYe4JbcoOc1q33+w2NLq1bHWx
fDcm/Tsl0tWpW5bWzKC4q8/IqT0O57b/HmaxAlSubHQziOR54LScwj9rNAebVhvxBUH5cg8UlAlB
bJKyTrw4BVGaVdf4ifs5y4yLwezkDUabk+7wNYABSLAckYai8Wy5/tR+m1q8aAwQ+JKudmY9UBX+
Kr5EZlvPQJJRuuZBHuIoYDCGa58Q9dWkNSiLrPWfpkJQli0FY721R+KR8tQmTgli2rmU83xw2Q9u
qsWv3MsceS3CHfK6Uq/j4Y5A0rjUixs5s53kntFTsak9v71L5uuriASTq4V9AZBvOZTnSv/sc2oS
jOCUJ5EQ1gPHYP3daf1m3BgsfdYdZeLJTxaNUUWqCdhDvM+pZQxYqk2+OwsFV702K3gpSQUbGusH
738Y1eaaKtRQbL21TMHwyCzlb+Q3b0E/lUebgLeVk6BNDquJ9B2NigZwV7Ot8yzCBqLYQpNGglYG
CVp5LGAm/1pb/o/omj/ZtX71EJYPZQMtAQ6xZZf3e28mCcBrYM72h8TA3szyibTcoAtqYO1CPsKi
pLx3YE+PfDHvUKuxNamaD3sgrfmfNDTWnxZu135meSX48yxezp9tcgOirqrNRX9gtNGla38evPur
9z3pSTDSLgVhGvHJ9sg/cUQ01TbvPOcw9817ghH7YtSkSXUE7N3UqhUMO133fmTz8UVRcf8zmxTN
8W9uoF8fHMBy2/ExZGLTWJre35rakAlpMBpOdzAyB+J1V/tPuuVGM608vTcGrjoeRVxg1sgVXxBe
tjF5Tp2QhjYfeUvdHBA8dPvXLeG15fz/3q3lRS3EFDdcXhR+3j83vskguEaypDugKBCYBCIkqF04
iEUcixdcDumGo3neIgfjwYPPC1t/C4AnALUNJHGEuKRccXJKfz4MiJe/t1kZPIbob7dRL+ZDbMhG
rETvGZu/fuVoVv7L54mIL2R4ga/VIcf5Tz27NxhOW2q0dhOOnDWE0zbHzxLpXaMnTqeMsLYodYKf
o63HQxY6yQ7t5UeYt19VnTjbzKNcMjyVbIa2am5HDCdv4yIVzGanuMFq6LzbbpFOt23S1mRqwdI6
kghdbEw3m3fZxA1dcZQckijz7k0rbbdyqqhXS8wGFJDzrp4I7XRTqnkpBrVplhPGdgfjgm3HfzK8
QP9Ep2F6K7t2WX2hUqGlcX3qXtWUx2HgAFvWojTS4UxfkhT8JabAXCEyqTiJr7X6VM/isS7FcqZE
S9leUNBHFZCea/oai6d2C5SjvSMVDgvAIKhBF9p0gknrJWHwTyaNZ5fv0mERfELOG4znJS+ODykD
g2kgjZy2HkmjQGJbJy6Ng+MAP5drz+4NYHi8odp+abDVrTrhMCsM/LlMjoBvSVOal38QU9DHG7ML
ybqIM98Kx5VHxX1zTd4KkKyTPaKo6aW5ZKDF8SKnxq5MBCGHcEooIqV8MFnkeGiK/CsCiu6bIzZ0
u6+ED4KTri1v3XlGI9dVRAzdJGncwtRtv+l8KHYyQ3U5jFRXZqG4IueehiKt/eGlz8r3QNI/zpPV
vqGDJrVR6mykqcz8p6gAhnrCdjyueegYF5kTtmfx4HgsnDHbxwXBnevQ68tj74XNBxLr5sPVQGl7
u7SJjJn4Pp0+lA90ouFZCxOlv6Lp90vC0+DvdF+nCRiGibPsvV96uzqNykVNjXvOncsJa0+php01
J9URYgtdCytMeBtZ8Fg5cngxrYHM3RrembcwMUyXDqu16J5Jmp15AmA4777aOQMlIUqyvUAAcwe7
nCYEfoUbJ+zpjGLX7QO4QzP3CIR/aG6Txb+EDEziXQ13LKwAe3V0h0SEAuKoU56JohVM5cBWRasp
Wh6hKR6EnaeDhelvi1dFoubZwj7wTi5TdE6sVp4yHdRnnz3CXvIA3ddEwa/Z244vIZi5Va80DKxl
AoRNtr2rCuZDQUabHKp6/glJngDDLJyRkfosKaaAdL6hp92G/nVvEROGTgHhEX5Fb10bS+G8vOoJ
75C1CoEtyXWDoP6sHUVy3HKrTsv5boIy2bQMS949MbHDkVXur3ITiMowZkxGluY1I+ar3qSTKx7N
WvLNNDmlyPVZ3NYJcl1mPfqmcEIuVYpe5joOPA8Gq7y7MgC9kvj6luza8Hy9DO2JEQyXtzAP02Do
2ysdy+m0eLxOfGqHy6diZYxFi8kJMN1yyejNDixHK0y0mJkGAE/r63jASAw+BlfQ2TJw5KNfBnlz
xiqiaBkIqTT9KcNZ387cbhA2we3CaZqYhYUJ0ytzSdYTrYvEgQI4ok+hJBuIDXtAXcVwriatZpUo
E6DczDvCd4jUOZm5BRuihZ9tCCWM/9hgrNthsRHkXII1gzu1rSvumGSqvHu78L0nCh6Thao/dl97
MEQ1Z1ghXmfHZVDmIbD6JBnC3naspb7UBrd5bEsE1wtfBmgKxxodfUyCFJMaI+R5Ttjc4m2YM/5L
lc2wR4Cp2joWv/46v7k+JKeC2W3dYEszTOMH3sGlXA4WLnhZUSxdATu/Ls2M0WW7BArWDbQzdqP1
GWFIsRHA6M5h34nXxqJMt7pF/kvsbn1WuNkgO9NprROz53A3sMBhW2veJyJdAeGhUVYB52yjyKpa
IeSTn2bt8IUUxWBtO9qnbedTnvc59/RyPbO34xju0AnelF3JRDLKAmreQvLjPESBcLPpfU6XqTd1
yfIUoEF7R7dfcU4M3feBuLeP1CKKMxhaxkZyuX4wHR5odRhG+rydeJl+XcvbcAEFJmjxLhVEqR2h
ApxIgYUlbXk2WAs9CAVieh9w5DN3YojKTp60zcTweFQoYvoEK8dbgd3rWUnohFFF4I4P3/jo0g6v
r/6W1ndQkAx8kQhWy6Muzfo8wzw+ezZFbLV8B0gf2reuU7LdyRkPRYWzYmu7xJVqRZncFsznzKa0
n6/owphz7BXaYfsG/3HJ1+XYv44ECZ7AxmcDoUtYTG7yifKz4zQhf8zoih3ZQFwhzURx0tPsVNzY
i3CIKWhTclNoc2zer5mqPdLAFyeLaRV6CmfHx/FgM1ze8rDn4rkesxNsuz2TI30jGzf5SlevcSza
C6m96iamUGi3HyRDmy/sKOeDgVREr8du5MM0Od5wfEIhihyeWv7Y0uM5XGsGJOpJMS+zy6nKjjjQ
xEkhW/oIlqNygZASmuQU93NoF0t6xJJZgUPKERHPh5SRCfekZDpd94G+DSIsKY4Ihh9LuvGevSWg
Nwo8Z53h6MWv1LTfOtg9uGPBSx8xztDEtFCT7KB+H0ePT20O8DTZYcqtMhZ8Bj3apk09KvFKVUJC
7zBp8jvwLETULXgg75RhcsgqQTnRNDEVpB41dji+cI0i4Bb6UHy5/vF6YyK65BFjQPz49BTPVAK6
3SNosOlhsgn0rNI82zeq4YbOqCqTYPGEjh5XttsGJFtifZhvWyAir44K9G7qip+DOzf+Nu1ATV0H
xQHxsq5NZ6qWKkBDVB6BZc3DnkEC7xgoIN7swxC6b+xdyRu80iQZqGwHHNyIjJohPPVx3/x7Vfkr
7+mfyNutyP1Ldfv/lQBa6o/fF5W/fuQ/1e0mWk8klQ5ufozsACb+ofa0LPdvIbETQBYYg7HBpBP9
u9j9/7F3Jl1xK+ua/i81117qIiQNalDZkYDBYGO27YkW2EZ9Hwo1v/4+Ad51TPpcXKfGd2IvTDol
haL5mrehGwmw037GYf7jWfEP5tP5i6whBKtJ7kqH7D/ypaBQ+zoJQdlWcF/G1srmfoBIvk7qqi4Y
hrmQEzC7FmaPxDhFVaWxa8R67rJpdehW27wLFDOwcNHNtv9WJGPOvoBmNdy5la8QyUSKhbYOSKy+
xUyKfn/Xhh854dpBqi0iuxl0/xYaTX3wvYmOFOYEyzG3pslKgQm6bqXP+7GsBo2UmEL2oL2qy4Vo
WuOeDtoMMQQg9fl80VgV9dQ8IyZZ/Di+y72uxS5HfrYMWHxqdJBsbfiKEQaO7/IKPjpeAeBNhWC3
T2W2UqhPR7AkUUWnA3AA9N2JostEE2PFClGW6ASshqBsU53E0E0N+iqzUxiwbqpA3fcQZTnUoGOW
Z3QyyrNZ95SSRNRk57JKuuAa1KXOKXvAde0sCw1BadD46hmYb4EnJ0AGrd8a3D7IFyD8wTOc37i6
IltoUP6uiOsvHAHOh+mZBNAYPkAKzDvZJM80ATpPK/5ccAdy0cEiMHwCrI4Cue2Trp3P54ZTYxP3
ggf1n5kIcZl37ybhlGeDK41JT6H3pLiwFwYHB4imcVqaU8FEw8pQ3cETiXNpyA8RDp+GYRwNZ1nu
d9izDj15gGaq7ywQtvZtJ4s9qVSNp5MqYw5SMa8bpDMwBRjy3NoKXelgE8Iwb5Av8AVAYty9uyZG
7ogyc3hwp2naTyoHS5S4Gi16VyFwgbxBKyjhltMT7rb2w0rjFl97ViPg2wytkdpfHjAPjNxD1Ffi
bGzm9qNTQ7UopCo/N7SiNoggOvAOsfo9YsKU2Du3D97DRoBnhD3Zvk8byqVtWjpMGmd2NAXnsjss
Opn3adBH72fRoacY9yN0Nz+5SCFfgEn2quKjBNeDxVI6lt/t3GrOVZy75woVhR3wgvgrq6HXmzp3
ose40k6GsYvSxVmiOuzgy2w8n/oKS69Sk9BEdTx8DH39zZ6oMeglXHdx2JOTsAKy8yZAZ3m7JLOO
tglaZO8Qc/YvilSEX0L6yWd6SBHwEFR/cXzTJNUDnQlUo+PujuCzv+5Ce33EtIXyVZcs9xCSKxLI
mCVoWTYI29Zavb1ureH90sz1NRIHeDWpJs+BA+sMIcmBaqdDGv9JJh0OtVZUn9fUW/5WXYkTTKji
8kPht+4WQ432TOPspZqQeYhFLk7IfmEjvdphMK9mLzoA3XWhF4oYpkPbhjkaBKp9j5lndBikXf6o
nWKB7z00NOlgzWvIn/gxqW9oDPk7KKTwJ4BHHnPsb7eN7z7M0/K3KHtSpiKJ5h2NT8xsdp0neI9w
STpQ1vJmGqw44bKFkOPS/8+p+P92KnI4/VLu2j2oh5/2idcP1Y///b/+T4nQxutD8fl//HMoutFf
4Eige4UBYlXSKGK/CPo5gfsXsu8O0A6BpR1lxv97JgYcfNT5QP2g2IS8lVGB+3kmCn4Fe4HfUkn1
bQAq/wl4x6gDtv+qKZrbgQRN65FaDnfNafb6TMT4FxDIaPs/UptM5Qllv9izd9PkWp3aKZW7yz2a
UWDgh8WjizQAEBHf5rjklHIatFHdQ2sZJ9KiC62GQwRHCWJOumZoK/d2ZeV0In2iQLnJwCzgsKQ9
3ZGEeOW4rN4Ouvrgvoej1gb9JrFbawIXYUQYSnjsqGz5C6YlSMOOxA9nHoldJzb0l0XUb0vy4zA+
1DofWhQtBpxq/iQw5hiQz6+jA+zGcx0EahwpfFMNfj06zSAdeKmr+NEOk4Z4WiVBSobR+5hsXOFp
HnHJ2cnq6onGVbbcwYKJuDU3HXuep3am5E9l9JMisC/hraBEjyYWUYkXRs8CX79UpoMcxc5m6JPv
Di1AmmF+lhQXKygNAoDUkuTIm4pqjGNkSVogvEU+0/ehVNI2xUMzU77oNsEorPyitPWA7/QaJzDj
qGHxKvZKrel6n6KUbc17iSqJvF7XwuFjVeQDA0W9eBiD6GVr+W/7FK8RXUDQGGTK2xGYLgcW4inU
CUPYGdnFsv5hT8jufBR1ZjUfsLJs1ptfVubNy5v71QzhdQRoLoQ5KVqZOFHRDuF6r9/nUlZdtMo5
/g5pzXW8fYtygo83tM0Kn70g999PQyO8dLNIUVpq2zpJoD8Umaj/pJNPYP3rzDJ3gh4yOaHxccM7
9QQ153hQMqI5l9/1AKz5WrRLjhsS8muQlS4Qv1iF/MMgm7n6y1zmimwmPvasTEL4UwER+K8tDRe3
86LNhPt9dpIh83+4xrM4PY8pCeUXSdOZxy4XOY7R/u1Bd35/VhRNXRivAiCbBL73+so5IRc6xG71
naZ+GtjHeCmCp9JVLOYtZmpx0r6foxWQ1bsm62tp74UGT3ifD0HbemAT2Dmg2udxFd3mObr5KFbr
2i3fFRTnw+U4Tr5f/UkF9LcpiZkLADm69Q5oQ2GOgF9Hy3ISK6Ao6H0rR5TCl123tBYeQxqT0mX6
w5v5/VpMfFIj4H6h4KQ4aY6gjzP0sPOHb7ONcQQqEdBQ9IfYtSAg/eFSv00CfEsMGQ8bCAd84emG
hg9T6M6uXX9Dra5ncBE3LfInDW0TKS7ISI23I4qD+v+H6zq/PyMwVbhTIVUQ5E1Pt62YaiGIdmE9
roLODvoJAbRVXHxCOG/QLLzSHcojy6QIHhBWRFpo1/V9H+H0jhagvsuqdYLugjDDqh4ToCTRwYOR
sFyKavHpvr09Y3nTJ4uFGwwo/PLioxC93dMpK5Kp7auxbx7TMEOICqu+Ra03g5yp0gKut5NFn0UD
Kd+1BS6Q+THQF+IwqCXA+3QfFX6yfONdVvmTHAyhm+MPhZcJIwa/yZ9eNmCU7dldMMBK5OcBj7RY
AXQPCl66LtXA26l7JTmGqTRjTEzhPjZbtDWkKRd0l7kMb/HyVvOXdTEhxAbn95ixcEEIsMmDLJRd
fnD9TjBju3TK5huIjXn1Q054teLZp+JhvWFCR+JzjbrHek9xL+ceUbqM6nHjwF78XAwNprV7AIzl
er+iuK3vdN9J/QEsQsln0zpnTWxStFV4Zy6281yaqmsGxjz3WotNJQ75DriPdg6ICN5jjTUaNIXc
NYhRJ8NKdZPJYKjkGXCnVN2qKTDZ7NLNOVvw0MOaRhQ/ibi0lU0RH1+9yVzNSpZWXnuoQ3RfOgy3
9DH2dZddlT6CI2eTg979ZdpZy3gxzuPMXJrD2Kxl+l3OchmST3BY2rEyZ2YXxi6bSBt2CiPWBqxg
URx/PoDIVcqj1gG9/Xxn27HFgAq7ZvoNc2I2zLIKbKuiVh1L/kLDgdrZdmgLxIl/fgdtGBS3KFqK
LN0y5ZoJJ8l0FYzB6GULl57blI148RqeKXkZVZ+mByMnQnzhjGSVSouLuuxHMmtaDuaKnhUQtdGa
JpfdtEvQ8XhsXWa6NHDk8ievaGomTR7LvPpAnwCm9SH3jO7wphUwFmqAWVHErEko5fPOvNnmC9F+
deLgoBJVhN6F5c/Z8q2rSMzabTNr1FJoKYKzjT+GJaj1fLcGIypntFxrjVRHsqIIE+5yZ/b43YLr
hnmIPGrlfNV5sa6hSFnGQhdpGc0usO/hQPEwNA/M/O29zuenJKTJrS+iQft8S7PgzqV2yMmE/ESa
i6jQpncbxS0tPD3/OI25uRefRrIvtzIIWIJLiDJus/MgifhHLUOP28urLDRxW4z3dHY9oPgqYLf4
/LCNoLhxW7kfmTHuNAYKTyPMUIZzDaFnNLuSEJC0TM3gLQ+JLc0UNaG1vmvDmj87JyxZwEGOKtY1
oSPSK3hgZqzzpV9Ws3mAvyke8s7rzZLGFokv7RG55U3gpzbyl2odT98FGRptGIyQFQ/LUc/2kFdX
EO8cvrDrYb8h60IsZma1l2U9hL8iWh1xnMPSQBpz+y6C5BPpHR7kgdmZ0jKljyZt64C0SdJ6B4XH
nA9LKMV9c5dou11vxLLMTP9wCAH67ykcwazn6JsaeS2F0MbLwlZIBG1lnHvZ+8ZBpopmloG8slsB
V7edg8taRmUgG2wElzfIueEVuZ1L3COmS2DnAfcYW5R1vnU+7T7xUA9OzcPUcb4kzUfcWmIfzxBj
CBluJdnwVO7ZiNlu9spLcjwbkxZUpkEuy5C6OuKNKqWTl+N0TpWrYJuV31bqCxCt2WwXnjlCFwLa
NFqDc5om73CQGp3gWtEONZMny82WElCE6tpDscRmXsJuG5hDsZd1RXLZGO3z9tC5euzhrgqPrXLo
UJhEL8jgpevNbFMm766HScJDPeTQTHlLNS1OzgJQ9hh9b6PONrsg0BE8nyDatbHSB1tBQaUokQ8d
v1M9+gmXYWFrXFiRljIRYeqPCdsTvT/J+KnUYncA1R6wFhxXDUwo3UHMbM55+90iLkP40/4xhM7L
jePBO3Jp36Ha2R7YLjmO6IPAMN9VMVo9wz6kcMIgoLMA7Q0bbuSK0NeiJsP+sISp5cNBXHpkidii
hH9sO+Sf0z26rPDNINiZaMW24BN9w9CGbORnHsKubwZnghXQ4DvSs6uiI5zmk2edj/m69shKgPHY
AV6o471vj3H3Me5mHh5resjKz3rr3HGQTxajhA5pwMLOAbIzecIMECIIipdpjTuN+R0Kmh4Td80A
QUrkUpEwbbeDFXJoORaz0tt7VLn6CcnYkk4ghcgkY+X6YUzBejOl6G1euyiv57shgtqNc/vqLPIr
5cqy/2hXc3kXUW/OmUN9l3UXVHvpx4EgG9tvbcUZcwnMw/KvYu7U2+JykXVfoVJKCnhB3ZTf/bxc
+w9VI6v+YYKROb1fI6tE4ssqkS9rPTG1lKHp8aBA2gHPRAoJZlyor/sujWfqqhWNm3cI/WUYI4dK
493KO+rZ5Oeww1kWyHuPFSeabdoEqWs/LSAqA7QAEOvorUV9iVxn9KnlIXuaUOP2i5nCcOkuuMK3
KIo6eBcvAI3PFQE6qzFYy2ldd1FWrnZ/iHGuQIeJxTFupCquUHh12oOOgsTbwRSb1zsYA2nDwSdV
cDEsy0hD2Feus10cdjg4+IkacF8E751vbYQZ+m0iyuQI/Ubt8CCd1ss4qm37zJmc1D3ELbgG/CuC
cs1QG/CEddMWTeV/GocOYZUzuw2WFjvTxp7nOzRSPHVlDQqImG/5w3qvEJmiXd1L2X8CIpPUzaZU
Mujbs3AWyTpjwhZglhTNNAvP4kyhmrU2flg1G9ByHmxDqNxDFz46VR7W31MX15V5R6V16X5E6NKN
lEiDtgk2rjcIhZFHXHci3I2017GZjlHtl9cIOiBAcKYl2N8y/ZGGtaciBwwF/JFm5wi1rBJorPIs
I57Lw+Q3P6NveykBLn1ASLFpsNFtMnOgAtyvWvFpWkTb+rs2hiSCQKdtJ8Qoiw4E0VhsTyyYHtI5
8x8NqJwIihanNsdKxEbC4u5CEz5CRMUMbJ/60uxw+PCZCBPReAqVhxwQS1KaBwM5erl2iUVISlFT
c/QIcCOcMkgXA2k/W4KA7zyMojHRHypVJnMIcgcQLTpZuiqjs7GrMvlZ1IMxZHFa5KqiM6CI1Bra
sRNsk2IAGnQXFihlu2egQYiCgTCYKDpappa9LA9x354uY2uKJ85w/HtteNK1XD3kfMA090fQ3x57
SjVW8GM2xCWodm6FAKrJhliVLmf0BMGK0AShbsUAtXVgTs6wm2bulKZiwLXHYA0a1PXo5/I7NDpm
vszOG9x/N4No4JqeDWAm2FEKPzBtDZdqN3dUxy0thQeYECZexSyY3cZVYy8fp6mrG8TrcnA0SZNr
jkXV0ib3Luo2MCFLGtF5iigg11I5T6OFE220w6NMQ47nPKRusMEIBzDZJrIROqyu2MMXEyI9l3vk
UJlT6ucJ5jsN41jAS2BHk9Fk7t7xsH62tm0CdaGBCFORdJSYIhC4hpwr3ME4WCnT55+RgAmNCeXY
emCjN7gX8I1NpWTl7wqnXkLgUBYeu9k2Q1GFnKWaY/EZFXZqTy+vkQPTce5J/0Z1F3YxzPUDciAO
72gcdOD013VS6Cm9WafcjqMvughEXhzTVibVdO4Tjuq7NXBNFOusrSk+AWfUWXre2rUJKmyFfOKE
JOJicuJQdkyWinqdM0OmsvtAAaZziVKwaTfRvG7avhdHG6EFHd5gswT9+J2MA0C8x2X1zTpAkcTm
UWmcE2zB5DZLpEPtioIXimx8ACKjCdScktQ46xwzwbx4zDr3rHMDuHO75OV0TbVOODRH2F0sKM8D
oQL9rTfxppJmPtKQyoms0TQh1QbWXvMD/24+bcRc1puphFZjWg/cl7tN6cdwL4UcExPMe62525fl
ASud91Jix8tL7Qc2vuqdN3uY1mk0rhD+wyihoDVWgV9jmmYLMUF+8Hv8sdttWcNsuQK6kWi1S0ow
fiNMM6CkBLWAH3i3I/h/rlWvPY9gtzozNRjHhNYR+sA4kgdR1j/ofjQWzEMxtorNBckw750/QaWo
N7GAQv2EVp5JAvNWkLHRbDIvZPAB+92QePKe1QKC7dKbXPInGUTLrM9m2D3Fg06dmUHBQd5EPgMM
L2KNoQl7njZDSoPA4GdGHMLqJjCYkwSm1L5OOth3B6h1FI7RBLfmb54GIXMDN9S2Eb9pU9IRnfbJ
YB1D2XrjHcBHb7QwanMYfyuNTNKNer6JwvrZMUl+ADmQf0wwTtd3MSAW3pqqKOg2uzm01mib9VrU
xCiRaNZ7Rt3suKvTkfOed0FbT4PJH5hOUnB5SnvxarZKxEa1PLaBmFW6r4OZqX90QiclVSkwff72
svRqXZrQqrQq9DNQ40ZqoNsprQczMYA/c5tW7C1mSoK1ner3tj/PdceArCbjFhGMLrmdnMAscbLl
pL2CJe8TvC5TnpzFOLKNt2hMrsN5OM5OeUS4hpyCg83yiQ+8WWm2TlwAG74m8iHFR0gW1CYSBV3D
Lr6dXrJGRGJx8jrvcu2wSRHwj3I7UJBzyz00P5MFviQWZbyam25W+ljJllW2ANFS4UrG62t85WGb
TJnN7J8g5PNKaaKbWx/xwUiq/ZyOsVL4DtZGb7alOMIH14UZBZPVbFiK10h7fYafkdWIMOHITmcg
9eriwWtmk6EvLztHNA8m0K3gB/Isb1eN/k3NCFcUUNc0dMC4n5YMQ1rRUxyV0+McK5Nn6tQqU7Gz
8Jkvcbgde573D5c8rapRpoLgLfCtgKIcEji9rlJCt6tDW0n1KORkujcvU6MMLVOrfPvpfr9UgOkn
OoGmYURr6qRI6cL/WjXVicfMj83+1EjfQ/N+ZrNm73r7Ws/VwF9r1Q5l6sDxhBuA0vi9KzXYphle
Ft7j7FX4H1yOaeUyE4UC/rhs075yOAtX2bBpjMCwBooouuzwCG4V1MhrqhCmsxGR8pq952Vn/tn7
qPvEpAh1IAbOBBjNEz+9ffu/DZWh2xPYGgsix3FPjZ3nPsZNZArEg8qcmfvggDJpIYcrKdTbl/pt
zgGmRwsNQciIump4WjomjEIygwDqIUrxPloorYf5dO+sgVkiMk6mP0650xYK3A2EA1xXcE3QKs8G
tr/0n/pu8MKEXsFD66dmj1KI2K83Y8bO/iFxEfBednFEvE8wsfDzjxIWf/+e3a4S528/++kw0zUV
2DyZrirLDV7368k/1WrWU5R4X6lJkDoiRUuVKqwDk86/faXTUXaFZ/O0HlIJAR2k0+J1QWAYek7u
fB3rJiiuEDMyBxQgEY9DPnVN1Pj2BU+MrAIX0gllZ5q8oJ4Imsyj/zLIMJZWNpOl/9rX9InSfe/F
ZptjU1x4r3HflWhCpxnyu9E2KETKyfj2DTyrNvy6Agm1kEmyIZwEkF2Ed7qz+AlYkRaoIZYoS1Lv
6WWtUAc7cO/5swbdeqORfeHMQxHC7N8/i+KWUKbkVUlVcy5ML4NT5cKUeCj9L6xiePce2cIKqJMj
YSimJhx2oaesEE06p1Ds1sEkzGGpccTRzQ4RABb+xmN3IhZRwUjxyJn6GftfXVCi2wMBylx1ntFa
BlLSFJaJrQBYmbDLMm4TlJGzzhznss2IbYLBM0d8i6EQtxW8FOgHQnt2zaJwTdCUg7g3x6vrmGA5
ziujSmkPycT4h0kOie/C1TO625dpXVCWfXv4f5tw+I0jDovdNEjt36f2SGaRWva6fGnSziNmTVpl
UqBoVSYC+FmyfvuSZrW8euFstdFzjyYECxCc+s7Rc1pUN4TTlyiRpsY4ZtBpr0QYuIV1bQ82d4DE
TzSSRM0OwHmKsIDY+Me3b+P0yT1P+jY7J+q4/BGeym5Aza0n3mX6pWgof15kVa+qTy6Cn/07d1B/
MH063UEQCDKIwNCX6IiEvjiZ5NKx8bVph+Gr7pAsvxd5YKZFnrcmsnr7udyTJc23hwFaqgic0nnD
tuykoZhMs12WaC98qhEwD3cx5UuVHBLKqGS6WY7Ig7eh4V3xV0DBhnk5I/tyTygskNPHo5gg/ZKU
x/Tv28kriUOdFY2zOzsD7v0ZB11WRdrkqSlrzZYpA4QKef/0XIfSlInReeLT2nI8Hs4qBGcR1EDT
KXI0dk1kVc5YzN05envZUh7qBqPiPzDYTsabMUAgBnQkqt+B93sjWIhERZVEcXuscnMyxw2timJj
waFa798e7xN9T94mG5jARd0ojFLXP53P4JKpqTp+fBf6zfO1RkHptNCdCfVHtnq2oJfeewlIh1Go
59pUSX/+BPjRVAisyWZwhR+Yeia5YMtO51Z4KU3nVpGP1vpuYKnCJwFsVkxnuNGQMIEXjUmPM5xC
SEt+Nv7oFpkmkoWjDGtnBavG73RTmRe+ipyrWM+d+OClNAGaz9R4AfKbN5k7RC3TJtBs/M1O9Zkp
LP9sobEimbs5PQ/OvTimyoG+plNNlEDeHtLw9etDJxpcL8R0AEuCs1DYJ1O44wl0CG/4G0Ipwee8
B816cGmPHmURQjOf8SU/JP4cXaJcg7Rv68f1EemD8h5pPIhidTjWNE0xZ46sBagrtrndp5j8dbhB
L12nW9Q83WMW5bcVrbZvuvWHdiN7rDm29HLke7DlzWWK1PkVJ1KKHnSVYrNtIWr290ofWV+AM83B
XJaR7WN6JYp7a7UUyUE5I4M2RP2Nz6mExRJWIFfB0uudapduT0+8vIen7CPA79IlyFsoYhwiEy08
5ZRfwQGIy2V+9mVYO9vZeW0f3Lmczw9t2jgC8KlMKWEkw3Dm5nV9h/MT9GQPZj/EectHvJm63Zdi
jHCysdr+o/SHgbAoHo/gdfMDbYKlhRNAcxkhkiizNqNf6YsSAjlYVE3BJs3zv8dQ4pcWxmOxU1Pf
3K35SEnMd6yUap/lb21p3/pqsR/dRQ1fnWD1P6WjGLfpLKvLIhgyyBFLdvn2jPhtQhB+GXQakQr9
oN/AY6MYoqbw++p7V9fkc17Z4rVZeRC+/7B7PuMS/nU6MfXIp1yXfnwECcWLTnOr2cUaGQRp+t3B
FFtzLLOLIqlaOdkOW6/gQ+1W8YdsiK12Y5cianeehtx6pjMhcRpVoKHAsMn3veyji9rqgk8cQ3D5
Kbep+6riTHcRD8LARjn+Lfzu+qka8earqVreQkl1/45y0reN0zg2TKIiee9V2E7gZF9JihoFLSpn
iqg39dHyPW8SBIS6sT84ibAfoAxixUBe9R+FCM8j8jz6hGm+S5B2shgbSm9BJ5L6O2sF4xw3RsQb
D26Vs2Rs+entF/06OHi5GI6XgOHciPj5NBqMYR5RD4nq79IOKvBZs33n1NS2N1VVXGnfG8m9YWzf
0p4Nij/EwicgPC5uwgDCICaAxxl9GhI4VjDMfris36GvMstSpAnOvCYvEbyYH2onKr94FpDY0U1o
esDPkkcfM/p69/YQCDOgr6YglGuT1QEGBDiGNfDrmBydx4r2QRp8T0YaB5TT+gK2L66uu4EuCSpU
fjUfkaOaR4R72opuT1MdG+pWVzjyIS1dQst6vzqJf/TWhcJZH0dfq4x6+rYvrKsMqRU4j5Atvcq7
owZavm8sZudG0hhbtquaabvkzRBvgzYKPhA26uYw+dnTIvMMeXe0BQoqxccsadr3FURXhVHNMD4u
ZTp+QkqtuLXqkANCzs508EC5jxuvz5K7CTW1fJt22G3pdHZwSFcgiulfdzmNEM7Ej76wwnfQO/2/
HaraKLEUaNv+YX2/hiXxihlbZM5I9yXZbOCajeaXfGekJMx7D+LvXeaLa8Rz8vsWlSFML7oa+feJ
XOIPVzxhpD9fktiAFAdPBCB4p3bWGCeVfcXR+SNvc/+CshlSWfG4WJcUKvMDjQjFTo/94/fWs8v7
LJnVuyyL7FvYjt7h7an1+wyHb2A00gFHIZH2W+XIc+m1FfNU/AihzgeGuZc/giNY6EvV9Q+i9uD7
Oozxuaytx0XnE7q/sNKq/48hQXWdwMwDG4ld+ElCDRZnqIY1KH/EyFyMOzmkyw0yDSmy16VUB3vV
0V3X1+NhkVAKkNGYv6TQStpjCib/7g9j8m+mROib6iWT0+jgua+nxFqNk27wa/iRBLb82Eln+OCW
lrULKB1ecsSM12PZqYvWr6vzcvacK1UHnAl4Ksw3kKdDIK/1pN9l1ug9gc3uxCbEnuvj23cpf98U
SBLYfN2Q9yadUxgnyjliCBNeUjLTGqLi0sRfm35N9a6rFqh7tltQm6oa43coqPKidSIF45VkOypc
UQSHxEJYpW9k8DlTaENTtKf5UVtDelVINE47z5uvUapKzhMRJP4Gbxp32gy4GsJhRlob9ogTNls4
1KI9s5jQh7xQ1lUkHc0HpsB69/wakTcnEMmxZjokE3HXtkFb611Fg55cwKug2yBLUAMGmnK677Sr
74WmqEAUOXxU7lyfp1VpDBgCgE7sITT6tpJ67Y0XZTXNciCesxHNig9KoqSPvl/QXk1tNGCClaFl
tGX8GuccWNHUn9n48fyt+ib7PNaTQunUzSjS4fj6p5LlieSIWeMSBKdgiYOZJqk8mdA42S5V1Pnj
D6reXfKJ000MSF8jCj+i7njtSl3QUxpWGe7CXjRPKcZExWaN3XY684JmuBdRmbyzg6n45KKuToeE
UwCLpb5kMSQ5XO6Odu/LMvwfc527pYUu8fC9goSfDSQp39SvVEJw7byf/95bB9hE/eObyr6N/+a/
/aOU6vxFyYRdFOSA9KigsWu8kC2swEMPVQQ2MGiK5cjPUNj8xW6HGjrIWzYcQw/kPn6yLXz7L9y+
JSBt8cJcdP4TtgWH2qsggotQP4yIZvwQy3Ibv+PXu5pwF7DgNPWPTZ04wCWzcp/Sy6KyrT4vsngM
CT6xV1kVhnFztC1yOWzmeSkuQqdot7YK70Id4sNVgsKY8SPQCGtQL5DXLiggqL5WzWKEP4WaHIyl
sV4PvlfZO1SH8SIEhYPoMfqgEQWBLRvJbQsGbgflj965HxZ7pwtmZEK55jM9PyfG29p2Z+8AJ3/W
ZXQHibjZdJDut3gQPEqrtQHE8fHCgU0OI7E/b3X/2UG+mWKf9jY5Jb99FQf35NEfcs951D2XpyP2
uWyyJwJlbzM3Qbal4HzrgBmiu8TzyBaVNrvvPktwvqCiAuSiLR4P01sXPfHa3mkrOO/78DxBQnIf
DwwNPmf7RFXk0nnxRMlq3kjJUNI8xHYak5lNqRkCv0g+8QgMgx2eV3ib7OKeT2mbeyDftPZpTFCL
s2JzxHevPTRlYsS8JL8t/NspHNXe/M/cR1AnwwVks7pIGyQLQ9CWntoL5ay3SVPeRkup98i98U5o
N1wKv+P2Jw+1CrB7ZJASaZo1+VQM0YzYASpcUVM/LXXXsOH37lYAkd8Bq4Lkxg70DSkXh3GI7sDW
q71Xl2CbQNNCrwTd5ivkrUiKXKTiouEOt4AC2j+i1tQ210O72giXhYyeN3DRSQTnoWPdPU8SJDxC
kFPdsAOHbKMl6N1WOgQWYUd3U4gshVvwR2WLW51xU0mO1xy68NHBoSWNRk41XwSRcuHUmVmk+CxM
3utsQHena4zoqia0lLGcGSYmFqRX4NxCXDOfn2jnehujX4wmXfYIZ4F3v/JTjmktuD2r3k0qBB9O
J39bVYzS4CAK4wZIxtjdEG3pVn5+ft8VghngpZlWyAKglpAyZchVePWIp25GbKoubCd5YpEzqyWf
DVNmZxgwVRqzFqD6LZ/KlB9p1j8imsz7x/96o1vAoSPDRex2t6y8+aljnSBojpItx+0VijItMPbh
M+oLLXBT3nA4MplCVuPzYNQ0zLYosMKCL6pHBM3QIbWD7gKou9j7MZO2LAaUr+rI+VANOcKI7YT0
oNFp8ECLHMDXGUGBBisqI0vW2Zp7SNLhMhyQVk2kCyKsi7PtsxoJXuE41E3eu2zKa6MHzyyr+eU8
1cUVmgs4VtlsBKFOyz24z3Jvs07sUme3OhUIA5gJAjLvaDsI1cw+PN8RZu2mwRhzQ5QxGIuI4iJJ
7RpnA68wOByWYUHo8fxuiTxMSxrVGB2bLYQpULeI7HmYVW+fZ/lqFFqAZURnQ+IX+wX4y4GKVbkD
A9dunyeAmeEs8Vu0a+ozb2EbizTr20eU/Pj8mtU4GZQk02guXLXXuRM/QGmxjiLlUekAU0cZHesY
R0h4EOw8ZovR8nCKJ9QVKTt5rB4bjtS2Ao5lpIjwaO9RusDKZ74WszgLp/wRZCBOwcGEGHHhFvsy
YEWAPLSOiWCdNpBz3y1BGh0CySSrK4QhrCHi6uBB2Xsr8KxsDs5ab7LZP6MFiR4LjWuUjVH/9QdP
bgNlezvgKWjguUN/PklKi0GN+eScVfbRhn+0t6DcbdHTZnObeHXP2Kl4dG9TsidABkhbtIrNBKiJ
3gq4n1sEbrMtsH5WEdi0Y0W4dawQbHrZm9zICCabRasziYl6Yt3x3emN6JkSvfBv3SVH2zdG0V+o
xhw7E5MJCwK4qhnvr8HwjBQRiWHpz9djUDxFWL1i5MoKeB5rGaGIVlR8JYKKESbmEKX9WQ07i9bS
pqR/RmBuxTeus0IbbrryLIy7py7gnyu8lFj06NNk7Ce+VWYHp++/UTkThMHQlZsuuK8av9kXVnpj
TeN1YIoc3hQmF0uG1SYlVRx4dzBe7T2NggZd4dmShtGGy4MoK71BKt+X+yh0BuRY1j5/dPNm3jmw
HAR4JvcOyaxyR+sDV9IFSPUFiCJeoWfHmI3EqGaP+9yGo5s2mbpJE5+2KrwFhHsPQHDgvy+Fsvfw
d3vMkP20dbay66yLNh4fLFzvvw/42fiZ3SC06c3FU9h5iJezS+DcRFFyno6q7ptDVBVAVuHjIOzW
5j1rPve1tUs4inb04+MrAGerdSg9gCXXhUt+AzfZx6oAKKGyPoPkRs5lTHT5DhlnD7hJX6LhhfJL
l10LDVNmn7h1jHbiSPgAnPYP6ZqJpP9VHHmOa0wTxZMkqPSiTwtEZWS5q9/0I0JQy4JqVPoEAQTd
qjq8A7wN+l+x6vzsj0iB11niz+v6AOwNs4hO8Ek8FS2+C7CvHY/O9LzZsQa9rPheI1KGpnnx9EvA
efPyPL/SB183p35ejZxCuvDokJM4udo6JRYSM//F3pklx41k23YqdwKQweFofxF9BBnsKVI/MEqU
AEffd6N/C8zMeyUqSzK97zLLSlOZkkQE4PDmnL3Xzrt9OjFAlp2AlwQaCbuNvn670n8PAb85BOAD
1dmz/+dTwCWbsuWfslTfHx7+/rm/jwGu+0HoFDAo7fzlnv6/Y4AnPtCQtqQweLj/EEj449/7fal/
4GzgLCwFk16VY/0RcoRO07v3gk4JFWv0MnSjqFq/7zAqB49jUjbJIYvhmjsha6BmNEQT0+gDpdHC
bWqrhdNPn5mpTPDCmqgXId8z400PJIHQmSpYFCH5JzYULk9MENKSwIBepNgVOJNGynCZ1LMBHlZ1
KKkVybabvCmNjRQtMHUn1Pd8ShisU2SOyfkNkA6eVRKQrGBM1KwqDQcAad9ilnLYRsIjcodhvH5b
s9847E5vBkdwFwDRbIqCF3xM2IbI98sX6XHKgOHCig/l8TB1Uyzo7ZhaXvKelGFX35FG3ZGKSRtG
+JOmu85rH8rQ3g6eoxmPeh+EapN14ciCmkSa9Rzp3lSopQ7WRqcCMZUr/YHaxnCN9LLDrBEidzwj
oY/cbZFMIkQvrdtbYK1ZZfoqzHRQG03fsnJGNDAOwlz+yxDPlPM01kmZ7+xKt32SsWE02ROpe6tA
NE64FuhlpLuCLi5Chd3bZsOGry4PP2fzFF71zlRsCghlROk42EV8EVbu09yNrYbbYxg3wFOhZ9vz
uuX/LZty0Elx1Z8dNyaALdFDuU9tKW5IIygI8Az6p5qzguulu4ylGOQwoaoup5MaTdyqT+3qVGfD
tjKrkpTRxGDAlNRf2o5UdI28qpvensaHpLSSJz0irNRJ82glrQ4esUqsr1o+xreEKY8+BKpqnXua
t40g1B1aZvBn6MGEw+AlXCunzg/Ky9ujGaR7zJvpbZTGyU0/tpSEsEo45NNXwPwH+9gU+WH0pnvA
bn3ta1jHPlsLjS2DsLgeoXUdktAmxGpos5Ojpw2hA2a2imaVPhQ9Z6VKE9EOEaX3xWZPliKLrOPr
XrOrl7AXFjT4ctLPHmQQ5M2x0I4wDPmpSc/1m3rh8qIsnR+lkd7HWmk8k+1XhivQn1+UYS/yY14q
c5DmFuIwudjJsvhXJI7Xcvi6eMte5jERG68s9ImcgLB9Qem/iWeUsyIaTFLrhlNvRtYVG/N0K/sZ
nasdBsW+Zst6KJDqkE3uiOcR48tZkI0V+MbQHvDuwqQDVbDqzKK5b7qCBtFgFfuEWv6JAIHxnOJE
YQ9bWjdlSVx515fxE1qa+JknClhn7OSpKwiQ6/Ic/Odspl/KsOUMF9Shc1S1nK8rq+0vshZYL1n3
ZIkFpevcYhrPUl/TJNMKQRWX7lTLG2/GluYPvBL7FC2a5peuUkeSFOVV53bNRV9L9XFsdMxTgEZ0
Tie9usRaWN13STfcKWWXR5mg+dFG5T2T8hc/1r3dnjAPetpm7Jz4qM8E/m1FFmXXlu4FhxJd566d
9XCtx567rave+mbhE92ZlGs/jjFUu9DTyCYqMwCcwSVMMvChXYQDxrPGjcjDg+GVp8nSkUt70i8T
s3ulOmj4MsnTvR6Oo59bJZIH0UC6VTlEmUgf1/NoV5/h8nYnvRoUvfuJ6kJuDjdxYcEQT3CHsymR
N3i2p6euUPMXgCz9DTckuBqLsqNxPIlVbw7ZmveElkk2xvshJfKuNGMbI2tXJA+lqtMdj523RRuq
reck5SuQ6XY3w3WmPBPocjPaZARWiFWuHYE3HR/vtMRqUIN1G8v4NsMP13zdxj8z6RNCHqjBMB37
yyjIrsu+9c4GUZFPHIfT3Wx5CHmJWOh9SHT6pa0S/dJrE++sFZlxg1yauoNoJu8CX32689LxKq26
Es42L+qxI4NxPQPTzFbB0I4HlYjwWBbwpUKXLRg3I7/soNuA3GKqIUnwpFHKORqVKe5sPF4GRSYt
WDUodL9g2BprvrRbk3wI4GjfTE31ObGdzcjp8cha4m2CqjA+xUj1D2ljpbuKpMx7gfsEsXjrnI12
Gn0NKTb+AbaiDw3a3vNoOfNl35TaS1l0OiuaGG5TVVShz9vjXOTDML3CZ0U5n4SVtc9zazhqYdbv
gkb0576t5RFoa74FQVo9DpbVXI8WSajYTuadVGN0w8pWPtteV3x2aQp8m1TSpr7dkuzseeHrkIzx
Qgr0yHQst4jPOrr7jbUGBNCutILPufK0RqNMwjEIyVfav5SZK9JVbyC7gVuNZjmNzOoxAN61odBd
HFwrW/hBNkfq3BRE4nl99ZG2gG1vTMokn2UYuru8GoPLTgTuqcd+Cit3JoHUc/del0B+BE3IekLU
a3puEUhdxW7WXCZiajcd9uljVWjtZdBq9jo2E87rqdP7Wp93H9Hc2L5Rej2HCRJXSK2RQ3eD78G9
mLF7fNVll3Ykc4KwIHWxCk/p0Gr3UWTZz5UqmHoSraCr0GiYvJm0S1Ih5yDYIFEqwErm8qx0VBxd
DigwoSMllgKNu3Pa4m1MDEquDE+r4MOTj0cpz31J4MhsdSVfzK4pLjUiEO/cMGx8/P/yYmg9k2lw
MshrnPUVXO/L5QEeq1SK3dx2q37K1ZJeY1x25OkeQoOzQx3lxXURGvLBcdt+Mzpauq2qwtppdpyX
vmfLjUsK4jpNFAfOQpaHadabG0IxzC8gMumhirac1/STvDthxeU2rxpjq0e1uAe0FpkgBkrzOgkq
wDVo+rybNCQDg8ikYjXo8gLP+MBjz0z9EvXHJcL68UjVy90IpVVfow61GrjjwdsjvXH2jkYhpyFg
HEPr1FyXc1peJxi89kDujf0orZzKqNJWw0BVYxfA//zIXsC4H6UX05aAR/HNzbTuOSO+aUuN6Mmq
Umejxd6NRKGP6K7QW/Ydg9vsDaa80I/bOIJCWWt0B42GqoFp4wsk13z+omAYECJKLMDR6MY1Sa3D
CZdByNA0m20WJ9Y1DqZkKxSLNWmMJn1Pt3bIaKxm9h8jk/BZhl21xnb3mOtE0/RDb3Lkn3Vzx3qX
b3sTPUraQoPUlHD2BqDOK+TDI6uCo57ZoNnNivQYNiBTsO/KOFiFUUKiiiNIxTlgAcTIWGjpNWot
9D9YGNHvOByVN3nfTBz4k+HWruvIH/AwHGx9yq9aQJe8J9KuGRye88rGN9qYmH9ofzOt0FtmMz2y
U8VHbejDXa+n4YNOBePB5NC8NcNmNimvVtVVmbTeaU5sdiuhFRxIJukyEEQxvHeCviqiP/rgoLq+
noG3yfiIa8qrfNULRYM/JB02q4yw+Sqz2MEz6iftJFw0MBXhTD3VkLF166OVRtUNeYDy0jTr6exV
tViDKwhXbViNxygf5g2FmPCJDtQpNu370IZA3hnqnCtL8C3NY5Y44hOZY4ZfTymW9MAmngbZyRMV
d+MwadTGsVXJdYWHbIN766WOps/K0W5QZGEei3qbyF8BsbaCVVu0+bDTJXIhCiOrkSPCSaUiA7ZE
KRpJwbabXHOFLbpby5TNDcUY6LlKXjaW+UweBibCvqWOkVAvSRKX8OAs5cYQzuin2YQ8CfcTHUoz
p1BYyS21hm0U5tORIDPyVU3jEekh0gmcEhmCpRyFjGNg2sVAugqSDkkw+YR+YWY7xx0Hf1axfJ40
Y9zh/aIKTOnLw657NdrkIZc2dU3CqZIXrXE2+DGC+wwJ1b7UguloGY1+ScdSEco6mKvZrVnmmkgd
VOm4WwB186psoPlPZgc7rWjDM/JkVnZSqa8snS8Xu+lGzRDe7KqsMdWVVIW/O7X+SynhfcHEA4ZC
LB86RfA/mJ2Xg+N3iocoMCfgeK46QG7kWKcR032sZ5dZ2gLufmfqefWFAhXc27qD6vrri7+vYywX
p6eOOZLymw1y6ceLzyqv7Wku1UGMBH/NKPkuUEtFV27iJbe/vtT7hheXQmDL/5bT78+yYlWp2B4j
aLkCGHu+4R1BpJPj9P/66+u8RVl8X4FaLgQuDd3CQp6w3zshkmKazDpxwkNXBtMWXYJ5sLu3EC6q
dlVN7u1F76Ee5KFnL6UTcqIeZtjJWhAth+sg4tP9+iP9/IgRmCDBczDOcKZ9b87p6NZFLaeMQwX4
//ItP0RiaFeLjHoSaz2M6i9j1/OcBaFvb9f+b/3oN/UjQFMU5f5z+eifxvP/FN/+B6h7l31WP6D7
/vr5f7rJ9geqfIhDMNa8NZN5j/7pJjsfhKDV7CDlRqqOVv//qknuB89bYGYeAx8Igc1f/VNdcj9Q
CMFX4blo+w2Dv/qD4M2fhzzgIN2E1WJQ0KLA9K4cOYk8QVIy6nsQJwBFv6UIzEA+H8i7WZPjsidp
8djowcYLuieRaARjN7+ZSN5mih/eOj4CRV9BdcszDe9NgfHdNFZYqFJdgjE4ZnFu7wDhCo/04Q7l
rlHpML41CKpmGlyWZUgMuGHmm8F4NmlWzhEdIi281GfNV4W7bVlDS0ecqwXyaVr9QiFaaz2wdb38
spDvQUP4XY7oMvkU01xc/jiRH46s9aGZMYhmjd9om8ny9mbR0voLE/uCnlk++bPeUn3X6kYSypZA
6JT5I8Brv2Y07EfbhVfE2cOQp7AbQLnGM0pavoCb0uR1NSKoY7oBraSWkVyYWncTpAQgJWHnG5rX
3tjes5DapgmdlxnIyYYk4mVPujJJF84qz9ejaNMV5IOPGXN5cjtqsHyrod4kDbHfbfmpQzCwU2l3
HTbOiZ775znsVm2crCp7SHc4VV1/aDnByDz/ko2mvkugUXGOHL7kJrlvNkf6vBksuv8ly2LDxYhC
SCThSHH4lxbzv9PKb6YVal7L0P/P88ql+oLd6iX/sSb99kP/1KSBfYpFPUvl2SN5dyFg/z2ZePoH
kzULHyeLmG7BePzfycSkko2gBRMDsTmL1vr/JhOTSrZn/a+chbX1jyaTH/0pYOckL/GyGUGFiND1
/YakGrURzm0jTjldRQRifZipcV9bPekpdH1tMl6jKSsu4kQA6VRYcQ/U6iJSyqHoWC+Oouwh1hP7
534E9mTPAGhzk1LKKVwMcj6hW1Coq7whsfa7O/0vWyluwfe9J8M1+cAut1Z3MQQi/PlxN+PiN06D
eq5PkKrHWxHBPbAG4hogY+h0tie0d7++oHR5Vu8uiRRYAOGkJwSR873sT1MpNm/KfCfbpgzTcuhb
pb0Q9i7GPl1xgKi0ai9qvXz2hsqrRgqDPdgodDd9sEVELIpD4JDU68+9w10hgrybd0Zrj9durhy5
gdk1XoOxEvcpjYF5h5OiOMXN4m8PVU6IGzq0msJ0XWXzCoAcroZwAKtNMacfb9OZKiGtVgyoeQlF
JIbNSjU9CvpwA604zpCBBMLwB04mMJZ4Ihzg26brtkFDzslkK+O+FpJBQMHDeqkl6aeTqXn1ZoZN
da7dAmeMQ5s83BArM4QbsXxyPYIlRABVaNwLglNmXzkN362p4+oZD8d4HdrL5mc0lDtupGWUz0Y/
JOgIC6OKrtgj8om8yaKDwHkFeCzhy2SRVxqlMiOORHMyCsiW5zlB1Li1nckunwxiKqJjWzeMv7BJ
55XGQaC/nevcuNdACo4fS1eM2if0ztw51eBWJ14R4tahLgkiXvV1wg/BbOPSKUQfEvO6hE9nxD3U
6BG3B1WWBVu3xAI1NoaDfEnBG94oYkluvcRDGDx2k+09gobix71B1Nm6UvZNZBPMu9KbipukoBOh
agIx0TxF5O+We3PWswyMUkIPxlKS26I4gJCna5HDdTfNBY+1x/8qTuHspdFxXh6Js9wcDxErz6+U
xcmjWyOI9mw1ZzX3/XAZhcN8o7l6NPrxyMu7ZM+5a9Lm0RE09cRLmBKcGvq17QzOuugx6UMxC9ep
RXg9lexxurdboz1rljeydsUBsqmZbsJLGLfW5QRZ6lGD5XEe+jK9hoAbvhgo0Pcc4E13hQ/ZeVkg
Hx8RTIPUQQGBW2fAm0DRoHVXFBO540Bdk+loAJoiqQot6yOV/6a9MdRMacvqHYZNXzsMr0Fldn2l
t5jgto0Vanm6yrpKiplF340gB8eMSOPLkI08OwV0Y/iGhoG6H3+EclWOw3iLnIJoFgSpakULzXpp
YBfgiKGOfw83gMeTJhopAFow8GyJm0rxlDtF+cyd4eVy4pyXMimLIdg2ulY2TxwZx1v2hLwI2uxw
g5VRGvYuoZp9sowZmHwwNpg1+5g0qXhp0ZnSqvZdNAOWlzlGdt8pUEFtbHTNsy9427wNIebcF0wX
mGY6qy5OOY2e+j6ZZ0171EDTVBetUWv19TSSoLlNJ8n0OyPM9R6UqWfJbdBDGSTNrK5QgUh5mHuT
CWKeMu5lTcIyGiB9wDdB7ZMbgWS43ge0I8atyawSHcsKLeXqbSDDhOLBFSSA1msboyCxVDWFUn8c
CBNjMqdMpTr8gysXhZ/9NKZuZ1zFAWAdLLEiKb44chDnCB0VILaUNgV7tTDGFBGEdfypFjUcCo63
xNlKIFbJx5oZQuAcCWarviqyPGcrhs8qwP/LVpYYgkTwm3SG07GpHJ55C3HmHLdkcn90YYYlXy0n
N8BDQ1gIg02GBs64ylh/5oq8E9LGDkFuuBn5ioWt64cIC3Ptg0iZsRyqUCdweib5RoXuGeCO92T1
XbAqZnEHM2ocViIrugciw7VN0jbRmoHRrGQXRgeZegFp4AGq5UzhzxJSTNY6cjJrr0GAG2jdxpWm
PoYRJdCtWVp2jhqtnFCP4R88lKWrPzYWHHmUmRDGeuW3VEX8ZIJ5paJhdPciMcLPaRM4X6k8BXCk
awpfqX3RDXVFWSytxxu7cMJPluzzDYo6c00mqbyFu5N/EmaUbY1cD3GKzJnl661TX3shVW2nTBBB
GXOSXqoyTB+MuMFroDftFpscZfp+HFcLHWHTZ0N5Bcwou7CIKN6wKU5vmNbLT7HXRXe9Sb0Oz1G8
q6vG3FbohBZYUo7ZqlB3YWOnD0NmNuG2pnt4AWNMUJmt5mMKanYLjAnXVTXkCDIdh2mvl8U9i075
lFtZGa3juVkK+3rxkb7fcmszcss4THU5CrtuPJf2iKZJ9dk6DJzmmwKzvU4709wbcxxuB7Lczhbb
aHONbZKd/zixHVg3tdGfqiYrdm5aTekqTmVxcKLR2IaWuImDotzpIEbWNd/xiSincmCV6u1DDhSr
R6nmdOeqNYM7D6fnToOst7U0z6awqc1UkyYbCCyS+hMT9rTX83w6DJrwDnObDJupqetVS/DeqqIv
TlJXY9/3qp9fdT2NT5wh51Od1176m3PZT5s503EARaNjcOCRIGn+cUtUFZl045SgpbEt6z121HSl
D5JFyNSIvYpJUgK4lv4ZM5ktJFe1LLDWNjtdSjHLrum7w6AZzLiQB8ujnM8sSjY6E0PZGuwxfr3/
ele+ersOCm+b7bIBaeM9HaGPiO5uvDA4msmyw4AvwZy95N9ZY8CE8ecXc+DZcTvFYot5dytRfzUa
rTPviAHb2xRLThk5FOlKA0P4m4LRzxtZqgMu9w28yr9Y8CsQt6U26vZR2pM45zTVdtZAzGDjAgls
HBIjf/3V/uV6gLUMwTDRbfzp7+oH+EZ4bdPMOs5jFDz+tQTl0cJBhdrGbqRRE7f319d8VxTj2S3s
GMphhuRE/dNmfcpCs/Xq1jySLsfuyiHzTbEtCViBc1yeHP0pxcgV2Tf8Wddilo9ff4B3BcnlA1g2
TWnkYlRg0OD/OEjJ5aj0MSU/s+to+5PKIw8jptI/csYurwJXAWXqURuBYvPeeZIGBmRL1djHkA7U
flI5uZjuH4LD/7oKB0oXFouH0uj9a26jAa0seINH4qTdta1wIBF19/8xTPCmyaVYzMP7yWmaQEUj
eKywjkZAcJ+qIwZFPw3OuJmCVpzbcqTx+uuH9PP8xZzObMLXQnbEZX98SJBk6dintnnUioBWByF3
x1mHR4aGvID3RbagAXRw/q3P+OeZBeAGdTuqiNg0fnojsFYp2peWcUwWZlQAfOTU2ihz55g0xz/+
igwOh6I1rzpH/neTpZMONZfKDJLoluyzTBSnuWnL59RkwAC1WuTAjJpfX/Tfvp/N2KRgSWXOei/T
7MnHlBHesCPSIuiJmSkPqe5GOw46v33T36g439UGeQfgxzgWJhgUde7Pbxo1eFdnPjnOdYOgPhaZ
BTYbUdBt2c/1GQdvhIRsYps8DuzrABZMzbmvyIrfmsTVcriADkxkZ/MqiIxj1znnaXTtJjaKmV/f
lp8nQpAAcrGDSoNq7nv7Kc22AdtdwAjPwP+sVKDK53jUWC/72GSo4av43Vr5Doi/vLvYNnmrWJ49
sije24nDlHoJ7GKGOLSuejNizoWIRnr8q1ujA1tFZbCM91hREsXp+Ezk34wjVXnjLe1rFNQVPuRq
yy5J7Wg9gnD+83vCHMZYgcP1s1MJkwUJkS5vfTa7bLp1K/4EWFweGyTIyh8q/XdlnJ/GJtbf5W2g
lMMQBY384ztfqWbZ9E/zEamh+dKQFhxDvssZpmPJafzX3+7fLkbdCKwT5X2Wg3cXczHk62HlTccR
adF1nNMdIvWYU46ll5ySfn2xn5acxdT8lrgglxXvvQg0SzRBu1GfjnZgcbCERMDI4kXklPjrCxk/
pvkwqHCw2cvmweLLAdJZPsl3O7BURmqkWTmwg6ijBv6h4MCrIW1KHgKtmJtTGfdUQsyQwNRoiLKR
E4kja78CiUGUWjXeQhimTqABbpKrBhv68+zU9R7TBKUsql4SkeVS/RiqhMPxgOX+us2hUf7Oi/zz
8wH44FkUTD1QIz/RiBTI0dLJmuZozMjIB/wsJ1KD1S7Upz/edREGwxigd0iVl6DBd0OBuHmjJXeg
Pta6LYknjfn+VQGwms5zcTJzwo7+bA9ES4j50ODVd1zkzj89pXwGkVFhuziiTTS/2rbRH2sz8B7f
CiLQ06nqoJiyHopxNH4z0xnvhwikGhA8Ng1ZhNaSnZD8cYjQi2lhqqv4KHAAZzOCPcQzzW7C6C2h
Ko6B+5ng9MRc90UjmjNAN95AWYdqj5gL+79hxNOtDsAnW8/JUq+papyyvtkRV+e/JZLWOALjXcfv
v3baCSdXXwzK2nsa/FMKl64sbqy4mR/rZXhBRGH3QBiJKI99PZUYWOwG/cgwUhprgoS6HyQWFnpV
9aGzdsPBgEqla0m91kWS3QxUG8613Wq70VT2dTEJbUaslyc+VewcOrlTGfoFZWk9XzWO1XkQ1evy
ooXkK1ZOWs6EvaNF4gA9K3xdSqwIGLag8HYiqpBadJWyWmrfej8UL3KOc4zOqQDnTcS6SMXrULsJ
RXEt5n3xxnIphk4ksF/3OK7DzSLDKQ52QYlyBz8jiPZYjjkV5RVegs1cOX9vPvuExMetly77mqrk
XYvy1Jq+US1XwwoFX83BfarxzB1CVxtvy3HOomuZFWlxgUaub28aSTzA2igd3u5CZGVyW2D8E+u6
a9GjCZ2ox0Q33IvQtovk1ilF84oClG8xyNiav0o778zLuhJLKWpIecxEafODfHXrxULVPN+VdPi9
TWLE5kXP3YQ/XaJWotHUwnwh95HLUwehckWCFIVwFwEkYHsZ8Bs7cAHi8zzInFZ43Gl3YwExY1Ul
S/CAp5OUV/lRKgkCw7FvtbcIq6JmDVmUwivnVfTuYnKGkhg/Amj7vm6cZN21ZInNZV6SiGwwhVtz
yAjK0Q0hh3MIXLgweyxXBxD4CN/bUfTqXOCJMXzCNJp5N5KkYPgGkLP6Kuz0sQZoYqHzJEaEAZZH
rm2cNVWzNrztA6jZM/oICKfUQNQJdTM8yHI6gRSGwE61rRi/ee0cEKfSo5t/K8FZaceHkdEo7s3Y
sF5UEIFNaLpmKPd/vVa2wdyiO8y9MINi9yW3FKW3wZrEvRjJVthT7aU2b7Qm03htW4yiyrU5mUWp
xX01mqVmLuMF86GAXG5HRR3+r9YM0LOXwJLLRgLtMvU4ZDlkSMZLJbamPO+XMcefUehU4N+WP8fu
KDJG1K6cC3Idu9lPdDXGW5jlenPKoLnOu6zU6DSkk8mNNeEjy23sGaG6afKKDyIQhdbbEnvjbQ4I
d/zUjY5ExZo6VpLcugQ6dJfWmIp7O45zc9XVgZq+uhqdjE3sVoZ5M0EJt9fRxN6YoAQAWBnrMW2A
qPAjyhWMFZNuTsIb3ErnIxvzpA3hqLRLrkKqSHaM4V/NGQkfWoqmNa0bqvVTSlESS1k+u5QkcO4e
M10fKbVRIW9dCmRzB1HjrxX/v33S3/RJ0d4se47/3CfdfS1YKn6QXPz9M/+0SfUPbF2YSxxAY4s6
iqPf321S1/pgE3xocHBnBUNUw1/9q4MH7hsHKs7DHMBp3f2BxIL6C8vhd4cYiGe0Xpc+q01iMElP
y0blux2VZxS5GxRuupdu+DyQaui3TVJssME9wV29q3ttn+td9eRm4onUTrHtyLrGFnhsJ8fdzFpl
HOSQTYcm9WYKuWTNovdNd6glSKHVqnzV9l79bQrQ6RWRg7/UbfQLLUzLT5zg9FsN+NSO8uybIA/V
Gkr+LWT3cdOFzm1MYvD1MCuUuQg44SYO/DaWLolJYtNohrEGzl0f9bZeUNRXoEOho7Vm68fpeGAW
nW8sWhrrgm4QM+zQ3TMdJqtwGoNDBBeRYqG4QXlp7Zo2/GibGTmpA4oEXsvosmV9OMVyoMel5+oa
ZkC9sWjmXFNBQF2dPhI+7ndypF9TQTzJnP6l6Ogy9bIf1rVZjp9V7oWs7agUpTeTQpFWBEA1g74B
V478Np+a1WCm44ZN5ysZDXJrdkawVoltLo75F4MSxIp0kGPsJdk2U8yK8cyBeW6JF+KpYm1x8tus
arbtG0hHuwqmmCgZrRr3pfQo8TqFuPVKI31qe6v8aPXxNvOGm1m02W1CrQXojVt3JH85CfagLr2s
SxkOG8Pt9VVFUvtTNxfqJpEUBGUDdFFKYNV+Gfb1XSW14A4PoXUyk2l2fC2zaAuR5YU5s1TnukiH
J4hHzSt6AO9xzDA50KPoWMpQUF9EvZdtmgGzPQc/98YZICXm7LphtBi9tW+lWz47KobzHjt9+pjT
iDwhNPV2II3E2cyBmPhkjHC6IFCzvmAD5K6hKQlunmd0cGMXT1ljlPmxboIAhkGh58dKm7vKr8Dn
onFNE9KURZEpjOxFcZrQDmyNwYk/OQZWnfUYYA6xDBU8xkZa3Lks8psxU8UdPSBxlvaybV4a8Byt
4k8lgGiaz8JRIZuFWaA7BnDT6nK8nhAXnLsWq4mPa2HcYPzj+Q00qGQ7LGcxAoXWdcVKVukyfZzU
pH+uO/ZMmpRdvAqblru6BHrVEYsuN5B00XFiGwomQdz3hZVT/+ZXOkYHzgj+/nTNagXapgOvsLea
ni9Pf3a6dQBnKD8jT+QW7D61VnRNyUpOPIfSTfmFoiWll8xvhYIRawfi3ow9Gu/fToG5dHwMPCA9
ISHTNoza9LEUuTpPYCdeVTX3O9HJ8iupTON10IHnevtkcRCX7rYniQ3OO2Ssm3COtJWyaosQgSBy
b8yRMWhqbUYoa2Qecyvv7pvYHFaFTcsB/DxfvJXZdDt1VvvgjBn/YbpkM1v9X0DdYtropGft4sGM
P72NtNhqudocej3pbpMBdxTg4IZKRXE1lAvQLgpjGtJzlT6a3mB8HHJNQSHMTOemRk1/KJIAgcUI
ibauW5h5YYeogf07s16H6BfUAU/NwLK+TYesfW2dCCWzXthXCDanU4Xm4DbgvHE7VOC7I0YksB3P
Cj55Rl35g5VFigzkkV/Uu1zRmZbNRhhpd8Qv9bvZjou7ikP7rkhbb/P2tLIhK+7AILPNaZIgJ4qr
7d1VgQAOj75pXQg6VIEPAwIgkx3y67sFP++QdYrNgX8pl2zp2pxWRlWoVRPP5yaPqEFN18ip7/uK
mPTeKj7lyvVDmFgrz7002u5KH8LriPQwPyV6iliUb5TpT0CNgTxp3io3nNuxkfjHol1rz49h3dDb
Zp94gV2NiS6wkH5pmDYmuE1GXty2rGOIyWTR7cjls2/NMn5owE2fbRqa5G+44dp2SrnCcWauVDad
gcqth5GsoqA4ytwJrkWrjVdiNOKtW4QT5i/Xjnbs9KFReL25mQBQ+E5Jya/vgS20blJFa60Wr3k4
rvrK+FrlVDqrSJWnGO3eBpoisCbD+lKLdp+71g3LZLpK+k5eGXRan7XQeCJc6Qt45syf8ybbQq5q
/WzK+42WSShXDYg836DvhiLNLu46aZoraCDza9ZbK1rlyJznqNmW7XiXx115xFS1k8TsEd4y84CV
LbZj1QV+PEzJBW7MB3s5GjledUjGKTvoHK/3HEugqLhduRnzhGaB1x3LEPMJQfTPld6Z/pgXHP3w
BRxrBv4unmwdjUHwrIusosMAmEtM3+RU3pbKdb4qw1F7k8LWJ8fWcJolyX0rmvhlmjTicuKeVjHi
/pXe0bsMGg+zpBeYBIjMM/OB7NN9GM9SENanozjHtO8Fd1XWvEZTG5Dg7k5nagxDuZFhr1pwnwYW
RJI2ug06fty+wj6nzPk3DCsC3+1AXEMJNBFLghxH+aDFdPGScm02bKgbYZRfsZUlGxAhB0RZiS/L
8oXauLGuXIKWYtE/6eRNrPSC1d6jSYBXpvtCKeK5iuROn6rgYRDl5CPi6H1LDglQbku7rE3rIZhy
4t14Df1Y5eETQSXNiubyugWvdQEBBzkLIaKvINn7WzI8xUMyVcsegvYRDiR7Og6gqi2/NwKXQKo+
foidjsN4Y2ZfaWjHX1vIBEevzpwF5xOgQtH6LWv6sE0afjbM5AaggX5GplTcoFcbQSBU7KykZvm4
XP4fe+fRJDeyXtFfhAl4sy2gbFd7x+YG0WST8EAiYTKBX68DznuK0UJSaK/dcGbYXQZIfObec8M7
MQv1vSUm6buyLefOH90OuVezoGop1qTmLuIkH4spiPPWQxJRNWG0EcuyK3bWyroMdmrpHcQ6mElR
Px3CrG9MbonsDRGTce9bMowrx9Y9X2JnbgZMYz+D+r0GnnS5YlroD4TlCnvnrorHoJ66uw7a08X1
mhQ7nNcAJOrTN1q38Ql9U1HuSZPCRzsSFn03ZqF3plKojpbZ9ftC12lcYxV197nUv1uIL/cWMOZX
JQt1EnnQvxPPRH4VZ2GCFCiPVaAwObkkXmN3OVcNVVgzz8bF7DjAhGX3py4FcoZroYzLdEkPXWGF
vKy6R8JV/wgG1KSDTNV95RvmrUwxYbANl8fezud4UlUaUzPc6q5kBm8cUcn7cR2uH6WUnUhKckkg
yvQyXq3KQqyASxZf1Bh3snKPpOTdakCRR4kiCAFG6hy8epgf1ooar2KcxJNrDu8X1dfPfTmoE2mM
xoeD+RHO1PBL4ZXf9f4yHiJSgQ5TnaIfcXAFSlkUySRXbnHmqzsQxE88Qbt70lMmwsumZTeYyntz
hD6i+smSwUFC5TvBnS5ssElhWB6X1joyKB/i2mI+MnfZL6CaR2fkkTcTrrKfySHH1Kj1BX/PEE/l
kJ7B/VyLrH9yUw9zYBqWCNN8fZOWIeFNCJtznMS+sz5FFaerdRNMgGXmfSk2bv6xashZeYSS3ifc
woPCpzUoF8xeZBgZj4SsN1EJMoNe/gxcFn3W1L/r1aNUqeIyayoP7UA5JzoUdoloBtMiGsp5gvrb
4AjF7J/NhMZgccWStfOdtLNPPA3fdeM+GmY0H5o2muIMg8tzGqwrU6l1uMtKrzuUs+fejt76rV+d
Yr8K/6mIOiMu13F8yqMWH13klfd9ILwfg+5IcbXb9Yc1WOOtalDeFdb8S+Lg2yuyiG7DeSb3iwUX
blC6n53H1DlChnFVgd8/ZZQqe0DHToJR6TvC0y1iaSo/1ZgtcWFIFyhWSkNuFEzFS6J6qn5o43ku
dIy9mUDTdDNHj25xNEPgV5tKxavcG/Q/alfX5Vdgq3kHg0/eMbKM6879mTN9SJhwRpclW/12X1pb
0Z8tcvxhumr8IiyhvCrkJ9TxAyRWv/DOYLOezXmKTEZv82ok1TxWZ1yQsETW1V2ubiGNR1E363st
zfp2yJufNKDE0iBcnATa7NW7YTKKj77Nf/ZNw1Pf6JuvYPa3M4vgmgPc2vkgLVN+UL74ezi3+mlM
ozWmBnpyiLO/h720eSTt2rmYbtSDdVi503BAv/mTmm56AWZoreeQeMBlrO8rOAMeviYn/9H2g5nt
0rKAvIwJk5CCaAOm0Rp21AF1FH4hz+fgmNG6PBVTFr4DVGOs7zQIzfPOFLs5dVyDIz+I2ngyVfvS
UvTvPWsNb9Ju7A4DB+M+tNZzsUmYBDBWHtBrdVcgl/9AnQp7h0FmtfPaHINxWapuZ/PL74mP0/dl
h1qPaNBofEHKIZFpjV3frk63o3oe1yUmHmoF4+0MGMsQFM2/86FpToEzFieJ1e+kjfZXpVGCDksa
0D4O10pi1BOZDJ98JF8PWT6KJ6eM1qRSPdVt6Ro7L+vCPQmzRYKFKgUiULzS+KVJEOXdwSib8Fz7
Rib/nuv//9Tnf5n6kIjiMhf576c+L7/05/BPafy//sa/Zj6R8xeCDNuJ0MsHCJc2auK/Zj5Mpv/y
4XKioGAX9Dea8d8zH/8vl5QUexMCsUNB//2fPhvb+2sDNjI+MlGaoJ//v/ls3D978X9MgSw0+66N
spOenSUQv+u/ToGwxBs8JzqTh4It32fDDXZDTdiMtuu71TL6fW6A3tJUYk+BCm+HQczfwA/2z6Iz
nntTDhdEwjntNRZVlz71vJCgkR5n4hoeprY3PqcgIH7S78z+RCZpQISXh7n0gZQioHyuy4Hf7NDA
WsF5pUCx7yIUxN3rUPfoHFFZrp1zxM8qxG0opLmFbM5q1ZonzEz3xlS0Kt3DumYmtnGhpOxfCV8Z
Ie0FbVNblzzSPosHGynnPshNzMF57driMrq0y6y/2yrkcaXtheVbAXPQugTdYr+50LJ6WrjO6rwY
gZwOj2ByF+8Mn8TjrK+WIihfUhLZJhTrQTX3Sc6D+7Ns0/Ar88ttom4PJHLtJQfR7JM7DIntGWN8
KZKRlzAccTbZN6HpwMqa/Cjn6buRJtUYeMOBNUQ574ksZ0PIeYOvHNWZbjEz72ryNk/MGUKyl0Lv
Y+GRhzk1y09MGJ6zumbNBHr/tqf7OpW2eiu7wjmWI/g9i0n3qQKzt+ULZPl7wfmU0fQXZzypt50r
0TRP0/uQNRyWNQDcRucI+GfYXXPm/xx1qnaSc3EFr0JXCUtNO2dyWd9wzsIxiazywqb4R1Z0cu9g
en1eQXLQCBjNceIjNRzSSr0A/uwQ5MGB9vDIivRpXos3v7Z/d3UxIhPpFFGlAHDyHpn2NH50zXBp
5q49VWPBWLFwEhZElAiL8G+EID5REoaXEym6g2j3Jhh2UE8ZENWa+ZdftP5t47O6UFHnU0ptwbAT
rdfgpEm1TNXRnV1rp9f53i4dP5nnmbreQlHoqjm/MhiTt+EI2xAliHkOOgaUrV693WRkefwnR7WY
7PlI31f8CHNcz1ouy16gW3rKxOLu2jL7lVK+3HvG+EybRkPYLDUZr4wbwb0XpxaL9m4q4PU43eIZ
cECmw4hU6cy5kB+ktKNDRjZx7OVGdJx99avzKigj+dglKWfHDqNW0cYMZ350Dr0CoX0YvjNJKWY2
UCy7LcuwHYkNRYK+88wZlr9BNEBo6xfLa80dsehv7JCoCFq1awbRAzMz3iFOmMBJdHnJey+KIQgU
vx3029+nNYhLixkro80Na9wzrwRNB2x5rib8Ihsjb5JhT3jDavzuRr91KGlZFGOcDgGoyHLmqbg0
2jjZlTk9LdasgufarcQDlt4Ggg4qrDvBlvdAq0NpHyCEja16Kl8Gvxnj0bTW7FiUnX1pp0wiLXJG
fhsXVrUCbBp/IiZxYjOd5wcijYCfzFwWTIRqaxdCmv3qBYfqPgvc5TKNRcvWVwE3OI5cWhrokG/q
uOfVVjAjgDdbPRACONOpOPh6mnJE+EPEvaYiHsWu2Qt1Z4fe8IGBXM02m5t8PVhzY5KaFDVHVVDQ
5Fg8GF12vLNKnYOl9I9B3nFKaCCEhNAYe2TO0OrFihZc9M6ewmlTv6SMo8P1m7bc6C0oBIyd0vjk
lnq31wIGINmF+wZAOLWYi3wFAo2s7fKGidYXICCZoN0v3hpZ1qQrC6+4teFuWgBfkJmvVmM99E36
2td2FSKcd6KrcOvuYkXjAZ3ofJ2nQjy5TmQ8V+4QfNqNVyRZFdEzNht6FJU4t7HS8DtThKmHhcXu
rZ8CjxpToIjZOI50+wQm83NaBPcmPdN211Zu6j826+wc6CP13ujr/BjU8wO4kQIXyXBSlpnbcEug
I5F0Fe5Ivm8flbN8IJDwTuTuRj+lDfpCuzmQ8MqZWVuM33yWs7vCNI09qQFnt8YUUk24wXajJcbf
aee6+9IYjRsGifkhZCSZtOYa7UWni92ShdkhdS3OA0YYhQqr+9Uw59uFnBZ83FNA1avtnR5Kbi0G
rXt2ldkxj1xE4coO46gsadIseVy2eiskqjmaOLVW4P4MJpgZYPFoz6zjAXEp6YEOVU/Eytk70KIV
cbcNs2/i3k+91kdj6aOzBBcWd5Y2yeuMmp8L6cwwPZ0xBvxpJOAs+qRkMZ7uCHIYXiLS3RMnrJak
x3WdDGN/hoJFT2mI35oYkKYIuv0aqelgDvTUuCowEbnAJvNW50w1QVIaVf81V+ttPabTjaXrercq
Bgvk2rX3NpXJ1dZ8sUwkoGcUo3leUWueDHIhaCeQIcxEo2CPqBDVhLznqaKPI82E8673v6/rNgVi
j7XPq/G73VXVjSfSlOFsW+9SRy07FuvWlWtgOA6FS/tfVb8nH8SmFuv3TPBTqzXiLCsXqEopIC76
45Kjv4pAlglLxWY9ygdApmmc09neKTecebjbBOuY2QfpNb9F1P9yx6I+1B4Fw6zd90YS59FUQ/9W
b+aJlX0Mvig9/paTa8clqWoJ8DcGioPKHzqvLh/ZkoltJrdeWcnyMQTV96lJYQLP3F2cUvN7uHQ8
MEZno0vR4WV07qUOOdf9ov5hMw2LG5vAosltfBrUAHpKZLQHBrLN1bZstYdyyQDRWX4MeQq6C3Lf
Tm3RqIqUUKbcffg2mPb6UDkDaeMtQ2V/lweTbvnABC+fjq784LavxttRwaSke+LvOubyLLdYhRq7
h1FH2eM01OrBG9PyIyj9ZySUTNvr7M61u+HkoEJ1Yp2XYs/ajA+aHZn7CvhUkdTlS4xlIaja1Lfj
HpQc3/SsSMXrmUzBXCX8O+vsL5JTWi9Z+J4Z/1rd/Wyt48lcNdwY7YXfVTWYH5Opf5YiHe9X0zHK
/Tzn84lMIufea/x5b60laBPXFCODO5KRIhuqAcG7HleE2Tz1pIU+qcUczJhT06DEwKIUe+5Q/x4k
IWjbjZrxnaJ473ZLIP2jEJbHLUMONZizIVpJN0fDliyZ8yyIc42h1V7D0Cy/DWw6fhC1e6lVnq5J
2eUEuWbOV+0P3nOLQe2nlZVGE6/sZjeDzaTPQgFS2RUVwcZY2xb908R4lEB9Gp5XrCxnDGbB7RaT
eoxa/4F+nYYTbFQy8zjQJ5Q8JZezPwdfaRYAkbOH4D4aveLdE9K9tWAaJeDx6j0OOpzPHawdtkUB
ffnodE/ScSWwBz6KO2DBDBPMtAMuM4opS1bJwjSZ9bDct0RVHTOIVYc0UCNAEgusLq/rOErfOJZe
mTbHPqiLd06z6p1H3PStVtp8rsoxPZllUJxNT1Hxpr1/YYqOBKEwkC0R0KHqt8wuyuVmNpZmF60o
zKCkckPkpqr28DYiqFsSaisWNmClbisSf87MPewi+Tiuenw3w3X68oSaieftopuOLLh7chnla+d4
hM8EQ1eOsHp8yLse61qqq/UNbT1Z37QPg4LxywnLRN2domSNhOPjxBfLvC9K7gfMJ+7mQUxr/1Wl
4ep/yypcm8kcap6s4eRG3IhSj+iOfJ3t3cr173ynyj/mQPkGxcr0XK8tUrUBw+1t3eriI2289iDT
kNDwZtX1eZpgRJe4wcIdhB7gwsM2oTJTDbiQ/xXTGserbKJnlkUtRVg//WibtgPaGJQHf1wzvDGU
pKTmASwbcQS8QOkjB9IM7KMKm+pKHk5/WMAOAyPvCX81VmjLnhTeQVmteoQ7LGXirWmzDRtgVpfW
dG3adcLsXwK1CnT2YAsnXZ7CoJTdvc5y7SVRps2e9R+SXZtiAVdSxH5pN022LYYvys2CIfiuCnrl
PoOOQTzHMbZ0YSCHUxnlDZtnwr3Xm1pvU5WhtPbgAlrJhCPnHCXHDzDk4DunMfe9dzssGlDFGOOC
k6y4F38QZ5cmGB/S7FowCet3XMKyZFyVbUonwIFxBZya04cEjes8GuKEF8Z60v1IL2D1Bvw4P09m
hHcXIAPijEKhRC3lFFcBETtO7Sn43UhGZWa7zWVlwaT4qBvxMlRRWnxYGF7ihu3f7cj9CL1uXT2S
YMLwVxeK7ORPDSU47Ggj7jFfva0lC/sCmIy7j4a6Ogz2sH6aFNY3ahEgCeiPIaSZx44fe1ntfnwE
7Cq+5dptnpgXYj0RqBbsxhWJl1vQgyxI7PusIsmlM1Oqgx5tIqA8K5ay7O5chn3IzCyX/djc7JFL
R4C3rXKf8ayjOMcdp20JM60OzoZo56SjcX8asyI6SPRvn56r3VODw2uXVpxM2JTCXQBY4lhkzkwK
ixdeHYynfL1Drn5ANZ6Pte3eOzqPvsxW3s+8kp0cTTsWtr2ceqvuKaWm7IrFKtQ7ZC1qz3XTH0Sk
vf0fmGvLRWnurLLI9ypt8n2EwJ9uBIrFQE0Pgz5oTkaROolBjhicTb8NMU+OcLNMY4ndEsltl7rN
roWVej+yFHoSKj8RTljf6gpbHBFgjqQCN2p43Hn+SwjfvcWcWHDQ9tkp7Qzu3YGDH/xWvNQ5MawS
C6qsxpmHjloe89GM7madVfuyLfwTqTPe3q5NDsyh6y6FaT2EYcPSaWAajOgx+xyCtkxaUE0AO6w+
vMNEK4llMMmPgLqJuAS4aMbCHx3KgHC7KfLmA/vsR0822C6fw6ProTtDPzh/mZoHK3a/lS0WFCSL
xhN7oMcoULdZDVmbeX9J9l8CBePTI9iXST0YELvV33BR3uQZ+QVr/9WW9TeG5dv1NpndfiLlr9sB
I90DjcbZXUTppSwwAFeDJvsbVCyyx8Uy4w2QWu8l4rpNf9BfO4ByXC1DwHamCmIb9+u1zrKKXdxg
msnksubfz8Kc74aRehsVJAu3bfyjw0Fgze7r/armlU1gaP5SLS0adLb51LjodxRSoMdyDJgICAmX
To+XoCnKnRlWAVTVKcnzRZxD4fc8gI3qYgfN/LhWORmhRf+Dfo1SDDgeQelr2ZzbCbs667VheZ/H
FMQ89m8HC/EbpdQLXLo+DuQY3OS+o+JerxSOXX5O1doPyD8MmbTz9D2y+ltF6MMuL+03xEzsHWbX
PQifDZjynPAd5WID0Ey2iDRD0iCm1HtZu8pjd1vZN+2Sk67UfoCkHU7LkD9L3/qN0YH6b6E6ajPR
Pued/eHkVn3GqOp+AYhEtZtJJxFG86aD0PktRGMQ2tCGPtFNAjWRoQWA39VvnsJlZLDdZaVFTmOY
fp/NiWWlRv/JgGJRT71lIRuqwzRl7DQqdfAG8J8U/+yu0Q15x2pyInjnhKHthON1yGUItZ92ocxH
gzsBG7ZZyQu2dUBQRaZpddKEr0oEt1XpodLwXQpruDmMs9eqgGlsr3W7n8PagrFi5uLOtvzwzD/w
n6o2/G1n9hNRyBweYZFfImFWl8Xj4Wo56ickv6k/ArTL9tpnNR2QFJB4tb6sBYF5hmm9SR5JrKeA
+032NgsUbRYv0RTsAsuft3uCKq+wvKPtUQkDhOZI8LWc1ansoK7P/fcsXC/AbMy4LoQJhde4TQnb
BIPv9fuyDy7CmscD6IJgH1R+fREe478+MtnuUurj+NMES7v9VWbzY1QOXyb0oAShjLePdPvYu6JN
GMxAnYe1h21vzI/0LgwQ18a4V7b7XljucDOmhkgUm9g4wyZyzE3BurhrrJMuac6kNw3nFsE9kwuW
mmblfQmVRo+TYTKGS1WBN3/5XmVs4NCaO4egAjJZjs6P1JutZxVC1fP1omRM9qX65Q3B/MzZhxPM
92QcmP10kT3DKNMqYys13NtahgZzlqIgRsOsKvAb7S2AzQGAoeNOiV2oaNqTssAuujTJcO55Plpo
0Q5VsYjPwUJH4KFQbJIKWP9PoPupRidXGZ+d38h7jEzGCRLRIHdOEOhTWJWIrSpaJDKGyhz7VnaR
hpvt0egsP6izuLUy0XwWpRXed8pJb9cxn36y+/qdSWvBoJ8bkDAZQz+u2gUnWgSqjUVhqtdQe9OD
befueid12LFzCjAzMwVt8l00OiJZ18g/WKx6g8SvCp0IG8RbXKyLOBSCpDDXTI07q4DmEns8DE5F
Or8smfdKheA992nWHTL2Sifug2Xvy8GiuQrfEJFwwuet/ZyZW+JM7qDjGdLPRkNYKZsUTjYOyyKp
adKNG2VT1FxrNrm7HurZDTXEqA+ZLzt2QoU/XdyW82fnj6Yoj1kKHpshUQ3akVkYNU3jW8gj15Ly
TnXCiwO/k29SuP1N34fhTPhCwIJuMpnxLRtHcuFc+PA7HTl3mAvMl5kf4CdhP63v04Z75TZOGRox
oIYEhZbw1pkEO3yunp4NtxoBSbfFdRVCYCBnwAPqYMqomBYFLtQeGxIUxq0S4pT5aEDefndlHnJr
T+V4YjVJCpKhe4rW0A0JADJqsj1CRz97kxgZPpkVIFXaMIR3MKLeWEpmX6S0l1nSZmmmE2Zq6Laq
WaMy40bDCYBujYJ+y9G0eURTgjYimR3xW1Few7rqHzci7m4dfPMiKn9MPDGpY1ak/aPOZvu9LKnA
E8/lwF6lZz0MPQFvu7qfw6cBhTQVr8y6h3o15nciDKaLk/fMZZoVQRNgkPG9EoZ5Z0KVONogUyKa
18F5HFDYPkUAFRtC5tLohmRom0DJorqMQzg/s8ZkGKrtibsUlSyYzsYLWwT2Q54nhTeU3JQKPFeC
6Kokl0FGWXnHhH/keRJJp4Z1ZS/eYfRZ3kvRlPt0lFmZ6Gp4YBnqEmS6bAx7xlAv5hpkl9LlqMQC
uPyuRWN9QGynUFv9ESI2A6a7PIqKjDVy0b9PPntutalmsw40ieKSSmh2ir2Z4UwRhgrNHaPRG5nq
4DwrUmEE4UhXVHtoewBumtdu7dTrWLZsnH1iWZLcgCPp49LhOBnZBle9uPMWFZ6a3Mr2w7yKoxoQ
/jgCviqoMTXeQsBwvjG9NXiIKfFiUt9dZderwzRS/TPODJjSGPnTgrYoDtHXM7TvUDWKobmdxuin
AVAIOmiTnvzcIwkaLM5tNHNrOKWd74veOXe5FT602tdnhZTy4hsBGdF+Wicu6HQumiiImTfLy5BH
060BVuWKj/1HG2prj7/WJON++USAkMcA1OkMwpKxopUib+zl8mYUTnoIpJXvhb2SSMOFfsxnMQDN
WexzNXTMbLqqXYD2hGuSO5o1MFGJxBwSrE12vfwowHEjyMvXE9YVf+VBNkwPYQBdhUKvrhPio+f6
SXt5kSw5D5vSq1hfV2yDr0aAbsJjfcOMFSLV0uUHjEMIO7v1zqtW/r2Z4nnRy70acSPac/UWDfY3
J+Ow9ox2X7jOimlXf0aQLndRxsJDqRxpiEGSTRsY3cG2KvekQI26Wfm0hoJWAdpTHE3musuy9R4n
HaaCsn8XQ18++Nl0Sg37RGE1HufVnb8bmjWI7RjfcOOZpAFSIWugH0cx86DW4fTZQDF+VFP/OHV2
vezMLty4vVsjmNfGfehEkM5NOz8TcGrjVTG+XCOYbkl+IGWR838HnIScdniX30aFOjBr9HUWAt12
3b//2cX+/9r6f1tbe4Q8/09r67cCr0L7X90KBIpsf+lfm+vA+8t28dD57Ie35fQ/8gZD5y+W2RuR
FCZGSG/yD7dC9NdGDrNM03Rw91mb6eDfhEj/L34aJkSS68nDtf3/0+Y6sDY33z8W12zAAbkHAT+S
V8EynJf+T/tCOPtd1y2ZdQpDRsqKaJEwluS70zUvPVlhkOvb9PuCxhPHW5jlryYdXuya4KWKPAP/
3PmItyUbCTxBVgo+zAsf8iUTN/Ab6peu3SyBlhue+3R8Scn+Coke7D9NzkFZJAwXstdBGu3bH7aZ
aDZV92wb8svbgGZMEKOru2jvszV7DGHapkdzBCcYJkC2OiPhqGg/Av1aOZD5f22wE8IHisFVd9QD
e9kMTNZ1eYPxSIRHoscIX3fcjHiozJhcpOU4PglZ7IwXw/XEuEN3Ou/FhicKIMIyjip6N4FUoe8s
qUkiA6L8w6+ZNN0M6Ij5WDqY3eids2spLJrEyqeawFbZ7dNQKe9g9SbL9aH64TZre5NtlCUvXN3E
I6/tmywH5IFW6hLf5XtxzTj/7Y95sukIfDm7w4SORjTigX2WGRx1ipHA1LPxMQ6Ai6dB69fcBDxU
FWVNtsA698GbGIp5pDbSgKNWuRGndJma/SH9w3Yi9H207/vCwRdueL71Ijft/CRYuu38WomPP75f
DPDWy99Ip78BS3+AWFGFXxQKvbJesj/+5FpsM8XRqbH6yQ7Ow4D4bhsHD1R4joAbsg8py3ncIxpr
YkP2qLX/GHUtFm1O/Ocf/3ZKprSUwOrItmAb+Yfz5jlLFVzFxmyxoxUrmzfSu5ZuuLFHJlgL4+yi
yK/zDHVRpr3o7W9WWotq6s2aDHxfMpy7mUvTtV4IB+IrbTZeigKwhblvjJyzk4/ep0BWNxxdWNzF
TuphvYkYWfI+N9yCDbMK85u78oagbPBzeglCb9xsibjyF16AwsaGizMr8YQ3c4pd9Y8XNUtnIGwe
YRtlEuqgdhMeaxgG0xlqNnqp1MzOo9h4FRkj2q+yRF+H94E/u3r7sXnXYzWsmecSxAsBaiCm5A8I
hWISq6v2tzcfriOQsPUPqEyqLXlnRWZ1dv0G8qLO+VrWjRfBo8mIXUPwJkiIMx9gbfvXP78RYBLW
TAwbzlnVFtdmP9t8vuXGrFPMf8KYuHU0GK6y8fZJabmf5rJJ6V3yWW58U4qPHorgvGMXidECmZr7
iD8AE6jT5925cAoSz1J/gpjQ2wU/P3Nq3tbSoL7PGSu/U4YsxtufV0n8yZSdcA6yiseazIv1hI9t
2CD3/S6SNYsyMlcIIx58hfEXYQKW01FREJDBuX2lNutLPpNym+ePSwT9zh9wpsiOP0dLASuAEopJ
LC53ktA7gwsiglty/NvNGpRo311wcMuh6EX9m6EmV2TpG/yuFtUdG3BSzptjx9KmuwmsRsOJE5WO
dVCNKhkjez2hGFZPpgoB2pULnDmuNOaTmJqIsMzbBuirG2EsDqeY/gVAq2cbPWMze4j2U9OyOlrk
ENz5pJzflNESvfFlMqh1gDg9lYjEcYHIQXzQdAzUXaWtn4kFQZTCoPuArpxcDhR8j1MxDj9LA1QR
kw9ui5r4j+fQZ+0S2JIL25ZK8mb4AK6+6Rq8O1aNhKLihRniUcnaSbwIuE/MR8agSkdewFI5Cn72
ooQ7abVd6AAFZJq4swccSFlWYm9qt8932SBBMsCg5E99N/MLG3XPCNfdo2u1s70xOgrob0r30GDw
OpNH42DVIG4zhkmfPbYUP0/13DFVnquaWElyM+1XKrrgYCi5/HKJ5LykEt1fOYfWV01KyFuY4SE9
QCQqrz1ThV9OrxUhtN5yFg0yDrSd7IIL41WWhnzLbXdI8ARseukoBFlpsY2x8f9eLY10o2aOcTDx
Je/bzFx/Qa+suANUPdyEHt4m9qYBchQsLEDnq5JZhkqDnv1aYJ2nVVa3ZKN4iacUQ6FUjzYOnHTF
Kpv12M9l84sgsNzdg5qfa7Bj/XKhdwjvamU8WQ0kgb3pWQ7BXeE8WNeaIrd/XF0nP88m2orZ1we2
/nOCnIrcbCT/u8qY0od2lpwmC1L5whDTE+0JJa4iE3GMBkQeqAecq6goIF9TgJBvKq/lc63ch9yb
+ycQhyDOs8F6SuEePLcBhWnNGje871HinoAFCfqh3PyW2UrfkGj7sma2/z4NOA477aEJx/hNGCTf
Wy1OrIK2G1+dtIhwdAv7YRgws/isR7w902LzSj4hE9u0H81HpA0dg/jAJFlAWuSSORLJPZWx2NeK
KKckT3P1PRW6qWMWA155IGJ0ak5LX9fwKiwXRbbT447R5vhioz77KOB1YAkvHPN+Kl06V9MQ59l3
uKpxsH/XPN5vVD1Nd6Ntft9GCrdiWAkTIIZLkLjZpuN18NcymaFvPS+R4ZL5UlqPleWPv2dXy+8L
juz+U49Eoj4WJGhkN6NcsdvXFTOYXn6zlzV9zHNMdJWP2YRSkHp8hIVI+ORuDnx5mQbHuJdy9PeD
7bD/XYLmVz0qfe03D0DqLYx/i3H+CAs/TbIm9x8iEXn3elIZnWCb40cxUX7dBUZa3Zop2rQkZ97x
6FYd+nOE3HjsahSwLvkj9Ijt92IaUT114jWdhHmpTPk28kjEqsJ1OpTmh2Vn51KVw9VYPPcbeVAo
nYJqwU2fDtY+NfL8hihWoqrCbrqdAnkKJ4YfVUCeSW5aKMCCTmj3qvKRSLogtGIGUE6dZMKemD8s
xp3vcqmYRX5tVNidMB++p/Tou6wGFiyhtbLNGLeRHb2eJVic4DnE56D9iCdFxAo5c6FvtnTV1mHj
T+kdGzbnkXAS/yFkj/ncSZdNm8SbxPvJx7ha9cEIxvkWuwFO1il79c2e9lDS3lmOFjGDHu8QjU3z
jP5pJtQaUAMsRKtIEGqW5GNs4jbab4+tGkOKh0ZL51AhA3gxpZxvlsEx3w3JX5wxat1yAs2nQuNK
TMaG/JXRnI+inUATjLYrbpxm7Z9yr2H0s8DfBrvdFjjoVGddJrecHlE6EK6a+meCbMJrV2XLK2FC
KRqzZnrLp/9g70yW40ayKPsr/QNIc0zuQC8jEHMEZ1KiNjBSEjHPM76+D5iV1RIzS7La16YsyzJJ
MBCAu7/37j03/MxomS6fTbjnKhj74LFHikEPaGSyXzXmUZbZuB8F03rLDZ2t7LC60KWKB7nKMoFO
xVGdrLdTEtq8CVlLJsZoV1u6O+yO2EGBLePU3ZVIPp4YR2mrvhzre2w1Cn9y5cfwMnU8GHETeVXK
xD4OtPXIwOYuRFTUrOo4JEgKheeJBDCE+gTMdaextmisGAZuXH5mvCjUj85asd58i6tOvmG0GzZY
dO15j0mCEDOlqv0Cvtiky9GqzGiWpv0EMIFOVbFOs1humFaUjJ56VDKd010GTCyeP6XteoIF5SVK
GackzvqruXFK85H9LbnAyzSxqxALnd3ELRlETWIXd4h1AnnH0M6EiQytGNVHzLEgH6zXBBN6sKX/
S7O/F5wFsZQl1wGbLImp45kOeLNB6uiOyFscOgscAy5GWpasvJMZfGYUw1h6Nuli+Zb7HHR6cTf7
Q1wyTAq3oHCms93Y9hWJblW9Yg6keeix6LLhVDyNejXtnDwab3S7bR7CIaPNWJ1KZx69Cm/WddYU
zVfJarmDu10f9d72d3XgPHFQG7aqqb1e1dZt3JP/srL7JIEtO2ZBSltnxm8euRjQVvi8Ge8VaU6T
MDPkfNeZonwdkyyFbO8aKbJflL4g5Jl/5KY/nxMEoKin0EDcEBM1X2vhXEeMUSO7IzWrfCg73JeK
8XBn+cYuI8JGO/ij3OEfU3fkjkH5TcfwlKeV8mHbipd2cMvLaHOQixyehUMy0JxEjT8lGzrjIY1E
w7LFpyjjn+phVTMxvQGpCmOEoMVaS9cIHT7NIQpNy6ydQN0ERlndsPsd2owddNj/UMnf/FkC/xjl
+gH5BXzLtGmywGaVlm5ZH+NCAiRfkxFwrlU1SSGDSSVqR6HxME8KW3at/5a89oFoxAUtEy6TAWdM
WBwVPvDecKBOcKiaAupa7Z6Rp5bPcE+ZSeLwDT2j6PCuCMu6CnqnMw91jaVngsCkhdkFFQq43nfg
pKxyq77O6l6/yjQ5l8fa0N2nPsQQ22O+Xkxp+ZJ8CILnmwiE6VLQW+18b0gNzEY1JvU+6jqOmYgB
Xgq7H9r7BjB9s51bXR+YBUnk719m6gk8785IwRZAEeGsj7lxlbBiPGTKLJ+HdGq+8cjkb/BO8nvT
pWu5ajHvZGtpiPJZZNY4ngNqI21ZOwUFlq75t7PWQMR1IY80O2cBC038h/W1VZQQY2qwMXjAdad4
fq+FM1npV7/+0pdux4/dEKzYtrTo1CAPFjRnaMn82A1JOCH7smHYZJOATqUZoUTH0pdSrv36Qssv
+tuFXIlngN6HaXx8upyaCq4CC71n3s5XvMDGN+07JIV3D7hZ5FBbB8VIEfJOnP5vr+4Aa3RRilgL
Xs5env0fmBUlWHDFbA49V1waD3IYHC+qoonzI8jXYtS4qmwVRYA2LJDmX19c/8Ag40HH4WpgyDJ0
Zbp/++xDbGt+4dfFvtGReqz6Ieisi0oq4yGPG8pmS5d8+N6aYCuiYETUW+fdIv8JFB5aa9Qf3v+g
/7U3f9PeRNzl0A78z66cc9Fhd3jJf6ax/PlT/+pvEqSMNR+HARwWsGW2ZNX6lzPHtf4QFop0WznE
v/zZ+vzLmWP+IQzHIDoHSpJCY/aDM4dfCEMX9JnBiZ31R/9v8Czmhxdah00IRRaQhgIXp1hcf37S
o6keSPXU64Od+8BT4ljT7wQyOHyJUbktqthpaTQo8dpoyn9QoVsjNMn9o1ZH/rFZ7OkqVfq5IIxs
hxoKjUOvp9nKcRLtweG04qkQbTiRv6271sMYj32udd9jFt0ztg8oCSiaNqRDMu8OM/9SCCscPfz/
aIkqqj09EDW5qEgc9kWVyfuOWIffLGkf9jHuAJsXOye3gXsK0O3nO4D3pebQX5aHsdbHG4kxfRdM
ncsAvV0+F3/3D4/IP+ybH7ax9+u5psCjJSS65I9gW0PTBVKhpIRxXZvQ2tPXAMkLtTD34NdX4iH5
cQ1drqRM1hCHXRMm58dYj7mT+txAWj4MftV4Rkw8IvEQ2g7cSHRPdoG1Y3Lm3/36ov/w8ZaOvdAl
DxOmpuXf/7B04hNohixv0C7KJVBZ61DzoyxWtteNdj39Zq38p6sxB2CdBsdFw//DfhS4zhDlWZwe
dDHYUMfqbN6OstaH6y51/1wGv47/N/he/MMXpy8cwx/2pOV+MorgIgryIGeeDxcj+yINM5hehyoc
U3Nthn6TEg6RFZ4DiW8VTuF43dWdfh6apN/PKVLZDUCT3wXf/f0zL3MINl8BFZb5yIcHFvGMmrLO
jA9Vl3DwQYPbgObw/QdXloX4zQ3++zNkk9NiG3hMcFWxK/38ddaVm5oIeeNDqc/zbeHU1G640b6X
NPfCw9REduypHJ7Bb677Tx9SSUKDCKIjHkZ8WJdIPSCaU5bxgdzsns2Ob5O25jDQyMGv9189su+Z
QcSNMU3i69U5Iv78Ga1IG/Q+dAk31KvAQ0iAyq4U9XQKoCY8/vpay+/64Rl6v5atw661nOUU+478
/fH1yFqp1RrP0DxRe3iFr7JjGpm97v36On+jbtlyyRVzICS/P67Gz58Jh0NTI+6IDr6Ay+SNQ8yH
InAU70tv2vdhFCHQGCG/0RSn8AGwQSF2+fXf8OHZWT4rXFAWOl1iExMfn51+0pOowpB28HtkVKUO
J2UVzCSW+eaUHQtADh6Kl+k36/lHavJyWYMliHO2Q+7Q3yZ2mAj7YiYc6BA6vvmpjmV25Eg+XZVx
Hu5qBi8ctLUCD8AwjQSz+9Qx/QHV6PhNl2lVfy2hRx1h4fj7QGjZ0Y98/meOtdtf351/+jsX0y4T
tyXtTsgPr1Zim8h5lKbtBZlSr9PUWTUomZRwV1r/g9znBOGq1RRrivjaYqCl1RtEP5oY/g9dUlgn
tyU4fIwc82qJiVVbCdc/BoLmqn7367/170/tch42sRDbnEjkxz9VuBjaMXZEByoR6AoJdQlCkqZp
N7++zoe3nq/uz5MvLYmFcP9xb4w0g5uCd/BQ0Au9dcm0wcJI9+6UNpZ9/+trfVzO3y9Gs91gd7TJ
ifiIrZ2cBr3jGLOc0w0j3NvvPVRa3TrlVdni+ghoBw3TSaeB/qwxf9gRitv+5sbq4r1s/XlFcEwE
94yMORTw53zYVdK61AzeDH+vOpr4B/XumGvd0SwPQVcSR0Ss2asd+tE6iroMl0wZkkoXRUnt0DwW
Ni3I3j+i+wUk3IMnWyG3KOHVpW0XrQ0AtZc0bPxjGFXG3Zya/ls/dukTIaLzZSYHBSMsg4F7RWUL
vNuxTz3+sHIxGhh370Gq1Bpi3+qOfg5JLIYCVkZMgxVBScg9zQ5zQdhTT4v2JUUS8zprHOMarZzQ
mjAZf8sczQYrmpGzhcm39Pdzg85xGysaeMj+6uWMUCQWki8Ali+h6+tfUZyajwNJuGijUO1qa0TH
1lvat9bgZe2IhrlBHngJTN5sy2Zp0es+eu1CFu+iCey3oNAcg7kNx0YypIUTkIXkBhjUQmntBgsw
NwqWsflG+8/Y5Cg7nx1kfA5NmZjnjbc/SLZJ4XJ5tG3kABvgUlei6dTzDMoEeZUbXNTys41d8GdM
tmltqmhoBpTwqfbgFuZ0YZ9Jn6pqGq7fb68vh3ZjgHK/LRn9JUdmNilyYj2QRLGLLLwkgZt1m2pe
zFH4+1mtOn061Vg4FGFBJHDlRcITCWAN1XWa6vMeAyX3brIdoCy1EOGDNUbWpw7AhgZXTOQ3ZoLB
zostfs+A0+oi2xL9TqWiV/QLA+D4up6CnUs8FlNVm00hDkzz0WFkYjBV5N5mphG9pkFmbHXsDi+x
vaTQ8dKkNULaDPbhQOLduk2gsom+Gq9J6eqJ+bH06EsqW5YmGHpP+iQYRpjLc5gNhX90OrpyDLGd
NvJm5NGhRx9z3sLF4VlSWTtfgmHCfOhTek2rFmHYLYYJyCZzxjmH3nEJUIUP0KyyeJj9dcMDtmHK
X76Ew5KiOTo8vTBOxpvaD6ngu5CKATWb9kDoMTdMBNZ0QW4YHxMiit1ZI2i6tsZriDvVto2VvicD
rNhU7+nGWlHfkj+BRWkJQKabuNDD0BZIoxEX3cznY1cJuUc64j8ErdoUS5xyJQlWBlZA/8cnbDmb
1S6JiF+uQELR7I/NZ2cJZy6RTgk8AMAHwLuIJcIZUoOx1pdYZ3cJeLbes565q8aTS/5zRHP+GOvu
NlyioYcuLI4uL8kq1GCogMvBLrmESadLrDSmvtSbemSLxsJva23ruVaNeSGS8BpLkrOCOjN6/RJW
zYaDNqWKHqVPkPfUEGmdkm2NVtxel0vcdeKCd4I7SGt+FtJzl1jsyA3vmnB6dUvjpVyCs2OoZd4k
rRypN7HamnA+V7KBdoIEk6HW6LCrMfP6kpHIPZuOjoglIuiKsG5sUQ9975+KXAWfW6RymxBFyzFM
MxZgazkjYWy8kpFpYqhpqls9Shv4dkiZ51mecREBOl+RWKaWDHEWERLFK9Sj+0kvEGjmSGqYVQTE
j+uFVegrXwvUubNT/qAiZWay6idjfkQSbm5HUhCx3/aGe6KXV11zULJCbyBfjSa6SB/rcgoeUQgM
91Nhc34omhKpIsSb6ZIQrrXxM6m2FrKAb3EW1fCI0BWGlctgG/aueakDccegdABwgX/fnLtus+w/
NmHrS3Z7VFYZ3Vo1rxVvWnqwNNrOKyMp/HVN9juz1pG9MCcPngk40fAWE9nA8tkRFLE3+zKm9Ol4
/lDgkyuPIsbadUNP2HxdGtl1I9onRayhpw9Rf2VVM/H0QVo4sde+x9bbsZGd8Jgk23xJtRfd2GyR
PwSf2jgYTmaH4jbyh2M8dKJldje4X8x4bHyQNUYTrXvWyUPu1uHRxM0eQDl1mv3cZzyYMWcHSoRU
u02nWm2yqf7MiNxmXskkD+ah89ZaYzKtJCqCB2zg6tM4zO68E3aEx6BD5ewXHeexfKz2JSrtq5HE
uds6baa1WRQgrdtK7amg3b07IjvGUNPV30vDcTYlLrJj1ZrMWCxxcf16wEDr6meL+T1HmFztOpW6
t6lf+TgDTN+k+GdkQ5ui1h804EpIL7EY8qW698jHZ/xVPoy+XOutryMew1uFd+yAhrkBnlEZngOu
28f/UmIqD2yENFq6lU7bb4CiW0DemuImaBtzlfl6fPDjyrhwByPPzHrgsr6+622bB9vNLySZgk3L
XOMGT569t9E5nN0AulFdzva9T9aglzlDsUuJP9mmTHVeULvmaxYaQkebgWkOcUfLiMa3F8VpbhA9
N0BXCRo/eMrFaF51wimuxexz7Ae6KFdlo8WAOXFqIJuMe5Q1Sa6e7UTSxCmq4DRqtgMMwrfSw8Sw
43tLOX5GrdDdthaMENRMbo/fKmG2x7AEf0Fe9PYVFfvC8VKKAkAvjqk+tbxdLfP5OEtvSmm31w4i
rb1Zoa9dRy5aYCSbh8HJGbXpvnMiTsG/xF2O4Snos9eF2SQ3CUO+T1bAoE7KOHlz7Szy16UiF07r
cnpJcVo/qab8kvGrN3VVWOnatWeDECh4fi+itOKBRaDRDgETGkyKOvS1CtKdZ0FuPOn+BBiuiDd8
49EmyQhI1NzSi8hEh8/kEmGcB8F0UW5XvCo9748zxgyPYet4w2AHDj9YCw8VVnuji755jeuENbtK
2TVYBAi4bNe9parEfmzBICqmVnTArZUgJCF8C7Hnr1tSPBDcW21OmdRqb5UMc6ZCpQE6wO4eNZRT
r/hyHWZoLvLWHJt36o1idmy2vYn5dramI5LvNWbLR9RybrDB9fxpanVYtEkGx8JZSBVxhX4kWvAV
nKKCq8mYFOGAcC1MBCgHu0hHBpZWO+6tPBYX4g5SMugG9ozCmCCuIRSAoMriFMJBjQEC64Axjnqd
lZ0Hv6BgOZvmALBtbACogsl2IBGTbUSnO8RzmboLfHbWHvDwiq2bFHxvbAo7Rm7tsZyj7mtJbUSF
ESJy1jLuQu1EX3zSJ4EAcMS5hKo08pUy6nFP6K//NNmG+aIZpfZmgPs6+84UPNj5jI0FsuButEb3
EaBsD1MPwIi/oEZSdCP4zKNHDsYgtXwpVmFS3UkTtNwMZ2ZhlfhAS7QueyIJT6yEo90p/AbY6XKY
zcrZgh+RDNchn1iJyPAHMthWCiKeTgggqr6I4mUBpriQU5LUCPO1Rp286hawyiSDPcoaY9vBWyGP
0d1Ry1vraoGxwCtVCLjk0Wgye60D1MMXsHAW3WANrluDpcfjTESofppsqDez/jKX/OKw6JydMQEU
yhYADEyC8b6SBup0hKkXBsRvWilMhJAwUGTfG8eIxu4GfwfQvnpK9wQJsOGMPVTLsu52ZdiK16RF
jUSNz67DQehodYAWGzeqttnQNmfRjvE50cddAht2BXR3BAAxStwZ4/UgBaRka5R7u67Ctch67MtV
SdggVnKSifybUW/Eqk3jcuu0DVhLeDol6rOdLqNilVXuF4wV2bZeGDxtSe8A+hJyjOa2M7WXSFq4
OrHvi869yhd6j1Y9D9l83SX+sS3kY1n7F5ZcGkYL8UfW81tcBU86KCAFEqjkNL3G9PjiimjYzQlN
StW6r7qNm2uug85zNd1+BBYESrQwXseFOpQCbfWc0IB8VrcekePbuCtPY6gGcCXya7YQjIx3mJGt
UREEC+VoNuevI+gjGXfGdnHBD1jSpuCTKJsA6zDRF0fmzj0WZSAHC0JJJzyyij6jjW/2XRue7epR
ABR5qBzyVELYS2qBMKkBzHhd9d1nzaidzTj07b6nhjkDxtH29Qg0EfmlONpmpD7Lxsp3UVZJB6f5
UB+iStIeZfZOOQHObdwVg84ROoJACfUahCI0b63e4qq/swl7+iakwgqtlcgOdAwXjSN2Rm8M5gn4
f9MAgA5hR6dGvfw+o0rgvdJ0Hmhc6H7LHLXliVZAJOrVoq6OW6IuU+IEmgALUMJ5aK/MTsH17FoV
YS8o4mpFNiRpv81AyZm4EPHAlj87QeK/Nb7kBeSqjBhs36EQMRwKKQ9aHmVRwGPfeSCWIW4Fy0xj
Kjr/GWCfhlanosYoADbH0TxeVexxT4R9ThdkzVTJkdIAZFRSXMUazOxNy0D/NusUy9KA9goF11Kd
6NHYf49nY7iO5aSfSU8BxRPUyTFMBv85yDSa3IGl9Du9sdsNljoqkWDuxWtRDNK+tGG/lLxuCxIy
RMD5CdoBR4dUk2JXIm07cLbnV2sy1zZhQYGORCiYt0pX1FeDbL/INDO8qOb4t7LC8sauZ5JN+vyQ
l0G8ntnyD0bSsJHCncKeZNMUINH54nSKHsEyqXm/Xl9a2mYqZH3wEX/tqBP6nVBW9vn9P3HhldwJ
mcj7QsXuDkn8vDfMBC9f1lKDjbVBl8AxkS0CLfY0ik1mPXMu792EmxnVIXGpJHlu3xvFZYq5nAgg
x+sS+sZLnq1YRRGcdc3lT8zCITlKaPM7mdnNpyJq+QBItbMV68h829B4uUHaoH/OOsG3nqPPwoA7
1ocaq+VNMnLenbVQ7GeClC5jOU0tOb18LiujF17alH1VH5awbae4AihZUtt32NpRgyT+gMhipitC
85LFoGPs74vaxcHS2wCSfZFlPP9i1s5uEZQvNP+inUhiOooOAui6bjDgpG5LSwbVfohTF8sjYaWD
dU5R713Z+mADm5iZkMGyOaX+nGCf5rnTiB7fkogGVmRu0yfEvjPu8WYRdI5ks7A1lP6bhr+Ipghl
1m3aLfck7Ziy6fxfvqsRGkDPbaNJubb0cr4gzsp3xdKKa7p8vqgJMu2cMrAGZztvpcUT0FqL8heM
Nb8wjeV9YLjaxsVH7pVpQT9fEXg45uQxZIIfSdBHHFS+/Fty2WsPTQEPrG6q6dLzi4AL167tVYMm
PodoV2OP/Bp3FzU89/DD9LNO7DNv5FLw65rhv82gD099zNNkzvzSJQ3mhVZibnps5/1ja4z62dUH
/9iHfvHih+RdT37Iq6OFvMKW2TGbhIh89MG9vCSqabGJjxppPk3/rqxPff2O4oBPiF2c9peP3ZwT
sD/kOzePjDN1S/2phRoL1VikyRGV2Xzpm8KALbz4HJYXFqVu+C2bs/KlQv2NJ6Br+mPaTv6hpeWa
rTpHa16Qcq0DQUeurfg5t46SE4vva2c3IEj0iNKjLb/mjPXXLsO8XdPX/lG0fDst/vJPFYG4hCBM
Lh2LHMVq3bebALrrxaQFfinRxj/Xgz3hK5GzfiK0T7/OIRwe7dTkL2+pfGyPYGt3hyyH5gdjUcez
l6dgwG54tkubloJtWT0C2ZaaEGMuT4maxWsg4vKFUaRWIDMreaeL2oYaTXW67QTrI8SFfBfIQHuA
2Oq/KYixwFba5RmsxcSTB0/pGAVLsqhjTvMek5XjAayl7IOR3n93JHUyQkV9/NwU0fhlJPNOrBoO
5DWtVOzLIccKdsYyrs560+dX4dB2D5hynW8lQXVvERbUY2+HWLyCgZ3JigaQJLaa0J+T23zo3cp/
jqVto3CozRoEKcSH3ksJ1Jz+bD//T+jwG6EDo+Fl8P+fhQ5XRd2G/8d74SD+k9bhXz/4F4UU6xUK
B8FUawmQQTf1b60DUzXEDhxhBZmgf/JE/0qesdw/sHGBPrKWEZHNwfnfXi7L/sM1dbri/BgiIGH+
V1oHS/08FLPAj6IdA4aq8LMwMX6HlP4wfLNcB5fqqIzzLGwrmFm0AtjylDQC8n5z0VryucpMUeT3
js05BOv6/AxxSKLcjfR905fa2ceHtpmIX9gGEwJrRSbgpQjyfVib3ZE+Mm6Q1JWnosvhluZNuS7y
QDu1ES0vOn7yHgLx+Bg7Lryeroi1nV5WHHabuIJ0Q8OT30dSSFVFOQu2j3uhcn1CE0rU3zZYzaWN
a2YwF1yLxl/lky5TXY9N4SnuI12wUt9XDWFOjnSIK0/lUcdw66PL9MKg+taxMXldjAU16+t4XZv5
dAHPHmyGVnhjL76GELiJMmw4MMWxvp3EPO9sGgDscMZOI0Djkzv18aYpE5q3qbVJx/qaCtfakEzX
vtRGa24pQJ11aZf13swk18+WxgNBHl6bOy6Uiy66Uxz9vAz4xL5MwCsNxeSvhrLsCXiJr+vJJR2m
SWbYgyAjOsMFuiRKAgSYd3pBtBChsw7OWkEbMInUJdRdDHRmdgeNEsyZr3Z00vd0DhPqN4pErC41
ishAeIYvdhrwAECX05Pd9tO6b5cPAffVaztgnenUBeva1uQmdbrXjBwAcxyzY4n++VTWER0nbAjv
dosoLbf2XOWcbEA5RbZSeHzk3vXdYzsBvXcSlrxo9rWnyaSYMUVnb5oCVg6dtHFrWIG70ohBOVAp
xw8qLucDsr2e6pG1rxl1e2sgbfSaUVhezrwTUxzjpw4QZoW5ckM18qUcS+tUac4B/yBBZrZZ4XhD
FmqmwAM5UTPWKSsvTbVNElcP8JKenHE+g2pFXt5TPGl5JDa6mOEjglSYCSeNq9baxQjP1kMMl1+4
MQAkw/1OmUuXsGf/4Zl4SBsM3QOPhFMHty7519suSCYmDvBM39sbcK7X0NIg9rT2oTJi/ctkzfqa
EyBtpOR1nsipQfOMYhm0197OA4BnM8geLeVZiBjHeCooyYibrW5jhdO4JucdRpBef9YamGOJGn0P
eXW/BlRX7XSHb7AwXWsr46ze+mb8WBsyuOQizLam8xq4jSCilM4Ydintgcw6LI9IU3AtplF0B1LU
oc1A8R8ncPfLyK0fRD46nq7c5G5WjuU1zXxp2jrdOgBJYbGHcsuJE/OaIdQmH/Vg1RqauMHyMG/E
nGQbsmfDdWcnhhe2ZgznK5YH3aj9dRQ4/d7AU9DavXFqNNF5mhGWj51tchcZVnsG2XEU2u6ATebd
zbBkqtixeJx8i1JZ0yVvLpUMPhCF03oGpTQn+X2imdONX3biqLcN0RHMxgGJD1oSbmTpDEvYjoS1
mycbc6LDy58KyEEDm+pK7ZwTJbgrEnmlWckr1reQNDsnPfSVCjj39HQbZu5nOTf2XoUpdDZTvCEv
5chIuvCR7jeAIdneCyc6dHkvj86sopVV23d0U6vNgBF2Ax0ZITNx1J5lwUMD6vu1a9O7aCLOR+9u
Uvp2VIWRvpsi7XtmzdM2rWeGXwp/Lf89uKTdIKmQcyvPtyqgM5vh9PLI/ALGo0wH/2z0UhUBDXFn
vudoN8JzWdKeEqWtSNwg1UY4cPQj4j3qvOKRCmR9mQy17TLjxa0YojjMZdZ91tBfNcDyZQrP2aSt
BK8a7aPqe8/4G1TL5F/ZdWzuRKrrRwpQlORESm2SJXYTnBPoFjdz9iEmmyI1vkjZnOPAig+NPT45
QwOKJpLtOp1MeehIkn5w3f5TSmPaK0v1XYbDsO59sk2GIH0w9O6krLZeQLVHWMcUvEWRXlKF4UPU
AE393PNNvAN+Vb3VdSfIpmLSY89dsbOsLvLwy8SbamjT80RS9g6LjrNiuu7u05iTlBl+cSfHfZis
aY/oXT8RDtRtERgwBHPSJTWBK+bz/FD1VnTTJDgidTahUSPWJBmAMZKpmW5rnGQrkdn3BDiEnmyr
6DRVzSGoKyQ7vamtgrYDH0UjycOdI5/TZPw8+B24nUl9K6Aak5eUQgk12mE35qMGx8iHXEIr5bqF
2ioCON4VUhr+8OFSMpNbt7ZRrjP/juqq2Awy2o5MXnGb0JnWQ+1T55Y0JLTxmxmRL2LSpjw4RGWz
1tDJmXxfwv0ao2PYW7A/NFa5gfE0QYoOZSye2100m/Y2UIO5xbwAq9Iq9V2g4k9DH9mHWXMeprY5
QUiFQ6cFb6ZWqmOapz6mmmWIWhK6QwSts9FxSh6dEj9wgV8TDX/hb/G4Fd7gTLOZv0J8zNtHK6Iw
SHhmtcqF5TcQzlmux7ZyiuGpZfCteBUZooE7rXj6Mufat2t3KAnIMpLlJSti6mZzXxnwQYliLQnD
fEQjRdnAXBivpBNs7KZg9U7o+ZVDRA1t+PadaWW4rZ6LfsxnEszMvgGpRcqAo2xY0inRocwLynqu
6z/1QP87Xv/meI1s0EEb9Z+P18hZfjpW/+sH/jpWiz+Q51Lgc9xUKGb+kg/D9bcMmDz4JxGucvD+
d5ijZf5hC0mXGNExGnrEZv//SC3+IPlx0dlI9HyLIPm/kQ8DC/lZz8Z4iCEo5YOJgslQpole+ke5
J+jIts9V5BxFlY0nLWZZHkCk342mnXzL8n5GfNpairOoHQD/IXz0yuQA+xzHsoEhqBrtRg8UmLIQ
ruaNZbb+UzIbPkebaBy/hm0UB4eiMit/7ef0fRcUW7DtYOls/DFV9P3b4barS5PhGMMPZC6xk37r
+8k+91XnPKEAiOsVOhde8NaBlgN2b8zWrUmurWtFh96GVh6HZtUxgHRtegiZKb+h6E6/50JhXkzn
q9gd+08toIO7xNcYA3aoWN7gCGbXgdZfkrQLOWTmUfyM8bV6sfyg/zQGFWcy+qBvmmmWFLKMqyrs
84qpF/oSb5zM5ia2g/FCODjcRUz405vKNO22yGMSWVTPTKane3KQVsmKHzQOMKIB/PrZCOOEdAIi
BNzViAiA1j/VR4pueUMyV/gMjo5IMtPJ6EAo2+QcmMn0ftLD8LqzGcMUXRHso4FTImlIzhERL/2/
YiyBdmeUJxnAACIE8xCj5DSFBqhN3SDKNkxyHfaSVbjf4P7hFEQ2rcQ6THuQ7FgN14afVMeOmIRN
3NBEXhkFvLi0Gt1TDY9mZZMdlrOdls4VvgWXDM5edXe9yqp9MIXFPtFE8xpqvtPSPclSPEyzLO+r
dJkqKUdbs6dzc4DeoJcAnXCtA20XKyeY42vgmQVBPXgNP6cdNGjZQSs4keTC5hHOE0xm4Lfu0RTS
b7GNDvEmbSBR5mEH4GuMKsYdkqOyNYx0pEXUQDyPMzNcyRC6KU6uN2xiU7cX7VxFtNXN4m0ARm2B
2aLPtoqsuf2a16bU9nD00ie/G+NDb+YVUOwpNg9lLvuXEp3kjRxqGDlljsFSM2uIaSYyDr1wzWA1
RiiW57YJ4ie0C/4It1BzImKVdJJL250iexkmscJvabiTnn7j2zXQooRZHXFvId8CPjtDDJoKhnxS
Zf4V2C6XGqugUWkxaB/sARvlpBuPgcM1/AZgcTrfWw1wBjYMnfQJnVby3servNUKeK85b+gaPZk6
Tq0FljRL0AdgQ15PlFNlkHAaojvDtBfUdyPKbF21ur+N0discJgaBHO5xNHgmGVuqJ+M1tUR94O0
HAvrjoCePTZmG3oYmLZJ1GIzinzay7HivrNDl9lib/E9mFg8gVZeiSvNLibJYRxkAE0gdxvFc4tg
rc6A8QLVM0d3OHcmUa5DlSW7yu46AKgYTE+yAWtnxF1GEAAHSMYs0t4xpm/vNLe5nUNezKSI34gC
etQ1loHUSb456J28mFP0qoji5kHroLACLVZrELshYCFbvwdQwqrlZGDG3cZyV0LGZC6BuFuhb3LW
vUFuXN8lN6aVP7lWDZEMlT9SN3Mft8GdlHlIACOcPZ9ks3UciR4dCNFi+3qW2XpM5HK3i+FBmGbo
iX5yCYawZrCist85RmzcSUK4Ke/mZDNx2D4o2wLHaLsgCQPAKBfbTcSGrPDxPGX2/MlMLQsTJmLt
MAETOpZheFRMXB6UsrtTOQDwZpHCyEYDgrWDitbXvoLVhpQXJsCcRMLbS5pdTDI3a2MSlM6+mC1r
32kucVC65v4/9s5kOW4ky6K/UtZ7pAHuGBe9iTk4zxK1gVGiEvPgmIGv7+PBrGqR6pI691VmVaoc
yIhAOBzP37v33GkbtdGEbhL+dVeaxXpsHfqlSaauTlwRryn886wRtCKDmYEZeU5TiCbQCTCAFK3O
gpRclNsxj7MteMEy5yCUc7WFTLlRfSMIviUgB7jmUkN9k6mb1jFJvheJE7fXaeuPr4PpEDVHTMOe
qZO5NX2Qi/ip+x21UPFZUeLcxDim5nXE1/85RYUinN6AhzWV1xYsAKKuI/NB4Pb8s53t7tmzIlsr
I6E3qpgME0uZu7y2+8th6fxjSsyLhm4Y2ZapbM6mGyf9fWLL6syPW/kiW5a0RBBzMQlVXvpW3ZLF
5FjXbetkus7ruavG+R5CmeuvCoMBPafs7sIMwuEC0id07NhJ1wOeLwYTPltmHl1bQZsCHzSSG2Rj
nk8qHLPiiD1/Q/ijYIwBLewMGWu8K/D8XiUiDx/jchlBy9VO+2VOBGUgELvkAuRXeyDLD6DpYk1f
i67PCBWolwc5SOi8YerhNGZ2GoH6aR9VNNI2i8PxYhkrUthy10xZbyq+c9zeuhfRIHbA1ziUjYqB
OCF08ada1S3gV3e6iduK0D82JnXgiT69MGnPH8j99Vr49da0HaFqrk1hA5NhVZ45TXfb9aS3XUeN
tLruMzjpAGgmSHArMz8ThJCXh2rymuST7QidWsrEt+dJlJl+er1UMYC0UvbFtrdctZnlMBFDa07L
K2ocdxtmcwkMOWELjnFGAedpRgzkuLP3o1k8jNOk9gkBNiREJ+GRrzLfAN7Jb2U949ovvbM+gtGp
XODop6LvP/Xxb+pjwq+0OPvf18f3FaPuf6xfiHVO3pvt/vrRf8LE/D80FMxzUaijVBf/WyzDEsPZ
RVEsTzWv/if/tNoBIKNjzR0qaZ0J7D3/qpWloGet/XkORgaHEtf+O7WyE2jPxTult+fQ3wZoRvEN
X8b8IPjvE5GVkDyrwzR41sgEDhrImnCLYB+XiviXUsDLZI/1Ub4zK1uBIE2uRsZvmyFn8rihw2w9
pGEiP7loL2/gJZX3Q+uS/mvjXKsXSdgbumznUDeAjEnnIT47MWA/eBlV73rUTxXcOxMmfDzogbxg
9hxfZVZlsI2hAD7ryS1WWwUFEm3CPI+c8mmVTZtlSMs/2wLF8coLZnuXGa19HVspU9g4tNeYKQhK
MJUhzxrCT2FkuA6Aa0PG0PkQMtAL4Nl9CbUsJDpXhPKIwFuejTxyj2hjzHILY2rA8syb2pAa033n
VfR9aZc0GkLiYmlo1wo2hOfm8xYPmzxOIdiLdUbmQgb/YHQOCYM3j7GqWfyZ8IUfnNDBzVc63MfW
koSvC5sVT3os2p/qxfD4vbyzTzab4qdyNDNCKBk8hlMSX489FLS6RSHXtc0wn09qilCHIfxEJhh7
hBrmRH4R82kpBl0gxPxbWOLzVrk1FxLVA9WTKRMaJXY6ebdAq+ovVsSzJ8yxNZAD1ZjWJmRWAcUz
H6udh4yCvo13pOyprzNLBTdOi2D7IrUD50C6V70bKhVc5G6i9kscjxdxH4jdFA9gvxKnJDXcUv6t
YbNa6GIWaxo75MVbNFaLECljiLye5EG+HSNPIF/1XnUNu30w7hcblo/rpdaZ3dJ7UnnW23BHhYN4
0yg6PrNFCHOZqK/jUqjnpq/Ep9qcbbkOFtrdkNOd9tUyCpICseO7K5/0l9upRgo0z3ZwL5okup3k
Qo0ZTI1BkMIgv4hwaluaLYYjSCgzxhd/oQWbUXpc1LX0ONzNZnSGLrZMDuCDuuWIs0HM+yTsjQsR
GsO4HiF7b6U5+WVMIytIu2PsZA7Nv7Hu7zgsO9kFNM3gpvYNS66sxnUfS2u2L2NarmjPqYUMjg4Q
vhZn7VrNIvfRNPPUXRlEL5Lpi/Ecl//sJJX/rDQjzeiCUYGzgijA92NQx9mB7NW4ZdTl7yLMfwK6
ZdUYHB2oy8xjjvI/+UTaASHHDv9piOAR5mcvjIx7ALrQmbMQWSqYvGTo2k+xKq5CzgEXeV8kwTf8
3ylPMCGLyjbOosJExu8BlH/EQZLsYBKD0Fu6ZRtintiZLn/ZSTM/qiUan5IOnrBBSOMlwBfFpKa7
S3sLmmyuFWJQsYBtZayhJ9cNI7phbmw8gNYK91VDx2dFK7qo1/iAkDymQsFCnqKd0Z3ouyXvAd5A
QvLM0It+MxMecG4QbHKsepNMlqC8qxZkoTr6NSUqh7FVNZ2NOhjWm5J8a+uwWFVN+9GwjVemJ1tF
73OtQnBzPm1WahNrNdedd9XO0z1a74hJwLgH/uI8WXgVVmnf9yuOYmSt++addYqy1aG2RhvEGoUT
YRMk8tavCb8N4Rq1qVOem/CUv3NCuDJpKzwDLQTANJKfy7HMv04HMnVnneJg65xdkD1gWXT27qhT
eG13uUqUP+9zG41orLN6sbSR5GbwUxZmgnVyCvWFq/qMkc8Bie5dL3VDQg4pwFCjGcZLnQysM4JT
V6cF69xgVycIJ231NdCZwqVOF05OOcM6cZj+Jym/OoWY8ORknQ8kE6MmR+mXz8Oq96IvVUJAa2TR
4M90prFAiUqKetV8GlM1HrDxdY8UzB0LYyR+mEzkvnFhysXpvO0a4IQQB8MvMnMMFIuamOimiOdX
OGZMLLvYzJjbIdgoFfZvIMNoD+qogsraZ/aZH0IZQaji3fZketAs5dGUFm2y7zh9sCrcxbuaWx3V
TNwTyCZfJzgHb1nOpDpLne/M+DS+ovOgvuJogVa7TEn2ufbyYmf1gzaWCH9XtB0R5stQP0M3Nz8R
z4Q8ayCqoRrL5ar0Bdw61G6HQhb+LdFm5SVjXeOahueTR+cFmWlAcY3A1L1qTmHVQLsIrnZ0hnVw
irOOdLJ13iWEXGfQKBl66uxrW6dgOzoPexAkY8sQYfhSxFOjew4JyglkHV7tZbjfI5Jy6qin19wb
T11ttp9YcaVCKDzW56Zs9PSjup0W1EAyzcqN33Gl+5xlQFC3OYl2PVmxzTSoCVdDaxvHJiTaW7aE
fGPyKjZuDB2J+aROAm9sQsFLT+eDpzoq3NWh4ShvB9KGCRKHlRttEUX7FyoUX4yg/zPRueOucKeV
obPI8c49ljqdnHsqA7lLCMCgs8uXmRTzqLH3EwAwMITffEHO+VJxcl109rlM5s8zR0+EwQxOPK95
wWBCHpcEjh9P2RYYSP09Cr1hlaXkvTPCTw/DKW5dMOXbLjqDPW/dZpu1Ywa9zr0qo668KBYy2/UB
bV5xbNDjjrgh1r21iuVKz+MZwbevfRo/zDCn8QuuCdWRANV1Qrxnpejwwf4qTt1srpnD8YX2nb/u
7IZISp5yBI+FyYsgfB4TU7WRI3n0sSCZnqw/73tjNXf9YP0ZMl4DaQmezvCeiQU1N9qpSlCK6Z0F
M3ifGuzLypPquYpQ2S9BfzaWYMuyuK45Yqps40cDZ/lpLohmqI/OTLM/da3HZJyzi5w1j1OZcYDV
tMFepF28rs10D9quPqu66d5e4nZnQVMF5sT8IU6X1476k8ZkX92DjYEH0C5c67CQM2NpoKuOW5Ek
VLbFjrx06GCG/y2MxGccy+GzqRx5Dd0gX2Pgu1VWx7pyvhWCHIdk6dttHSf1OWEu1XmvxHevGAll
t15bP1Mx3UzI9Bb4rYPPmW/V2hDGEhVD80Pds6di8e4sY45gLo9A5qger8l7CDFXVbD5q02VN/sk
Nq/iuQWl5jEzAc4fgaOeGLVZqXUl6/RxAuZ+F04xmmJQ89i8SA29w5hVAYsyaHa6fDpQeDaP9AtD
tbR53OWpS5O9LjaVVV6TaQVTdwzORV396SQRMw8E9bFhXodji9xNg04JfGmYsKV18aXJA4Yu7fQw
wsuure66M8pLqjWGqe4yc98TQ4DfFoPWwMB/TrnNHcBbwwa9rAM91LOdizIFwukWqlzHRJMhj3dg
bSJquxFNmZ3/5+BXdkk3/z8Ofhy3fnfw+1l3pI99/OA/ByTkGNv05B0/kFChGWz8a0hy0h0xAZGY
euwPQxLEReQUY1CXBHWdJis8e7r4v//LFn/YcKZcpELgB/RJ8u+c+4TU57ofzn2mPmgJE4wCdnh9
1tQ++R9kR8CboO6GyjjHKT/cQlYqtovu2RW6e+fpPp6JZ+5Onnp7ustn6X4fVA+qmowe4Ky7gbIV
xdpSnY8ISDcLEeiU2GzoIHq6l5jRVIxqecB+NoBYo9+IsvVppAE56k4k7Qwffw7dSevUp9Qdy0D3
LolQoo1JtKO4B69EYHwtdLZkVFzZ49A+lDKgxvY6ezP3Tf5q0iCdaZSmNExl3akVERG3CNopMnVX
VY0ODVb6dcUd7dn+DMGLOqdtPYAa0F3ZQfdndc7CxTy63rGI6Mukuo9r645up3u7aVYt7ibicgIF
NWj+jroPPJxawt6pPTzrTvGie8am7h7XjnIuzMY/5Lm4q3WHWepec0HTGb9lgd6UPnTk05HOdG9a
KT/cdbpfzYKptr7uYSvdzUZ1uEY42tDi7YrzRfe8PcfwzgrdBwfHhAjU9urdBPKMWe2pZe7o7nlG
G105PPnHOX7i2Coex8Jxj5PtDc+l7r/HuhNvzrIKr2rA/xA9qzhp8J6gbzXPhzKUyz3zgyzrt8lY
+ca3LJ8sb8Gd2BPs0zP/pSwvqxbPiYM+eWXY6E9xdKbznZKlfxVEAarc0Vdy4tA+qHFfkKhygLgy
7b2ipBgjWMa7ngrd8fY67HuoLIq4Q7fdymFFtJdD6EpjsnFTim2JwuYUSyOSDTbt7ezKmBNZGxuj
mCYkc9XbYLj6a06cvY2N+UV6iFy/jZQ9OnJ6wKyHzc3b4DlAGqrn0AAn4C/ehl1W7Esash7wTG8Z
hnEXoPyFUgxLutE1I0c+93E0+9a8N+C++dBxA6Th6Mkj1F9iZ4Ir4VABhrByzOkSPfFcqx0KgbIn
yte0PhG2Nt2OE2YXnAjYQnco+EhYzQzCQ0gBQlVn9C1k4WQejKc4c5JsIxaP+q9zi+kyszArkBim
OKdEatng7wvvSM4w6jU7CeoGeOnxUwisr7gy0llY66KezetlGN1hl+OOD9c9iOcSEVRZnmGFiA9V
iRYrWfBvrJGkzPfYk1HYSKOZPmXYoBiRKVd+UbEtNniuo2sVz+raVQQUd0Ndr92YQL49b8C8xHvo
bItIMTUp8+WQzGV947YNcwZaFTxdFVrxlU1iiM4DQ0EL+SdEuu7SzKw9A5kwLlNkBx1RfZZhwU02
LaiO3YB4aZU6sptX4FAEgru2o1byyhtFcN3eU/YqBq14HaRD9BDm9XRec6h0KIGj5fk/D8T/zwNR
SJA3v3ogvglx/69O6F8/+s9OqENAAk8w23cdT7yJA/7SDfj2H0ChXJsHkq21AT/GKiDgJShbwvox
peDHkBT89UyU8g/+VQsmHTg8kx6K/DvPRO+EgfrhmWgHFrwtSlK6tDgspfdBN+BlPBCanFkGZnRg
dlaQxWTZt5EaN2JomCax6AlYJeYhdo+hmCP7WIoy8Nfugs9hLUYeYztaSwURxw7ZlQcjr6wRWc5Q
Fnj1Ytm+FonjX2AlsI8YGawrcnbtY0dLS0P6U/Wc0845Dgk57MRN5pz52XdJQORoehHgRHguoaU+
15hkG2IvW1qfY4np1YqhVJSNpkcGhcGJtIxcLH2V8Ou9yL242baZBkUOMqQ7l6XJfCNUFzz10uKF
x1o7MbrWn+5OTH4O9tNdkwp5DLOClq2sGWpAVYV5clY5TeWfAUdqqdRNhJeAyElTi4mOsoj2SzDH
o5+bMWpCe+8DPkbNnNFdITBsDqYlrQcT7NuLJ6bppqqM/iCHWD4uI/j1kq7EoZUm+Hi3aK2rSGiy
Q+2BtU9dZj5r9McI2rwgbdt9HSzta9poPD3jf7Lx2hx2e6hM8lpkw78GcLA6J5LBeZkjfo7ZHm/A
sUYNz855NVNGgrZ1DNGgl65OUggmPjV5pvnKz2Bh5qmp29W5Q8+7RzAIFjkpzsvYi69kZqQXPu7o
VTMm0yXN7+EoqyA7lglTblLU9PV0p1CnF0zwPDesa/7O2xcKlTJrkAyTeCB6/Q0PM5YivtK2JdG7
mqeLsQ7JXyXdliw50MJZcmsUgo9QQd2h8THE/K/fMmVdO3nPdRlTg/cYQ0RHsTzbSMc8w4uSveoK
Z0DNXMTmpwa/HTLoYiH2bhiXP2Pk1yAahzJ4Qoh3xxnc2c0lKBICLZLwaRFteutB1bZXOS6WdW0V
cB5tFuAUj3rVFiz0bLL7cDczdievKdRYco/RJzEIEwT7zpRM2Oj2kH/VDawG0cDDXQWyg0d/apaj
hYcgmXtepxjdtyw+RO3xJhxQn668se5e4SnRKDe72sKeobgJvWDiC6aA41j7lguQpTX8iTINSEDI
EGIU24El6q4sbsuLqkaHdPBSevu6dwmqH6j4RK+yJ7KhQNFwJ020ffjQC1YMos/2dZpsXrJEnqb7
dqyTOSDMotdfkS87ecTyWj/7FijwdadMzoKOCLY0zcHSDwM6fdxPz5pc9XRawonhcX0JVTqv9M3O
s69+Dt1huoMaxiUZRTTfTBG3QrHQPbLjlKwN4RKRwgmBC9dVNSEMNbP/ZtN7Jvjn0uVvn26JHqvJ
3k1mLt4cEzkC8QOeq5WoZ8Q7zUE5tdY+Msd8sHG1PhmEWho46lPUJFhO8Uo3HjenW80kjpBWu89j
hw7ymBR8HJOGfNJCllspc+bfAqjHAjMkNzkMOa5PqOM5BkFrAjE+O4iNS+LoETgCLT4PLhbs4WSM
JDO/AQYsiNnc8Emf7L02ljepGkinMBr6qdsOuY/mG3kHjInkLeUpvF6MVDRIYqNBlkF28UpODcTk
pZ17Yla5KcC0Q9QjJ0OyYxWiGgnbaqf68hRikcykQ0j0NXcAceyjX2ZkqhRWzu85RWxkzKY3aceW
YZqh9dARuMYVhGt7V5/sWoIp8HMGp/0Q4AbdM7kWD55kzbuZDgHx47RBzBsEjn2YerZIufCBpwyW
CgZRwReVw1J8CPEo1GdRRbm7lRCa47MipHOQmsiYehuh5HoY+ZbyJNTUWMHWjMWfNRWCfsV36y58
rU0LY9YkTC9ZT6VlPah+ZtBGOtm8yZqCTI3CrFgvFm3JbaUjV0ZwB0DEXfi6SRVYDyRm8n7Soo7C
7YComjvRyqv5zE4bfj3a+PaVk1xCp4ShlK+TUphFBk9N4ljpuV33zaEHOIupWq95mwMbEXsoZ+Va
KL3+e0h5V30yBE/Azj0+p6m3vWHkOHg7KOQLO2RL7G9NS5RbTueQ9RjM5JDUyg+eoHnzRb5taWiz
yGKrvZGlhIG26Y+p3ypjhcp3bLY15eCNjUJtm+cZFv1+5PJCqd6d7jgM3PbTSCiDtZ6U08TEqrKz
VlUMeniMffVkJbLkzAkfIfvkMNGnfW3rXcoaxmRvx4TJMO8Ktmmvilsr7sXaj8rXMp6CY1PX+mGg
TP1wDiN2YKBE1hWzTDYymnPcwT4FPa33OC6t+FrM8Xxg+5HFuLGinhICFjCH4bVbLcE5+ElMmcIL
J9j3bRLkt0uaf0/NJPd8mj8GEAwSjA9l5xR8RSVaOlIJJ/Za7knCxdhiqpUxCrQXEjTWa1UWTxUB
52dBOPUmxmZ/JKTJlc0DAMyjjh8OV1g48wfUKfU5zxj/hnraDLl3SX1qlKS7bFndlaMzodo+j9aD
zolKPEVkFO6NL4rDqSEqddECCVs3xFCbXso9sOrfuN0dCO82xmuOJbcpwhtTM76DoPtE3veu1gRw
A8nnTc3hMAUOHgI7NT/Nbo5EGTlPQd1vWVXBrppyh9uuC4fd7MWm5hS8wTK5lGtclQ76DGWnpMCL
4sBAkSEecmSaBnYG4R+nJtIg3KGAYcYzB5kXmaveyEhClHU872aX2QcAASNpADv0qJAErNhzeprL
tT913lmbBjzmEiAuyWQQJFWM1iPdkOrSgBx7nTADPPNEyOoFDobyzq+2CNVqBl31RF818/rzBoPS
JacnCAat4UwvuV2lj7NXPOKZUDnG29a+VRlZjwYeCCJ4sKnu/EEOSHma4Cu8KZodI0SdhUW2VQ5m
c7+Zof8baXAAXzVs5qkrtgXHxpjeCWfVXrbpJaGMKR5Ns3df084vd0s/QpvI8c5EyfgYBMALMCE1
ey8cvxDepYnY3tcIhuRd7DCdsXJOniTGEqPSOc1tS1wI5U9Jw3Mqpm9AAR6M1MO+NLbtpZ/EmM4X
LKCV1xe7ajbsfRgM3kUdJOAEVPuggp5AlsalMtq2hapo6IdsUXQl185INEhE3XDG+MCCHAEHwAmq
9pgFvX1RMRdfc9EI382Ucz+RaUZHRvkcqhdG1uxYK1ZIdmMrUD1UncaSWdc8BLTlYih3KNTdY97I
+TaqkN+VsjwIo232vn5CyJnovykK+oPDmXjVMml+bsMJgWHdBJdL6hC5g2+dc7B5B2eBIIc57x7F
JAykaXWO29/3+LmR2vVrB+eTukSI5aybSrUn7qP6nFK+63CqYiDLthDZAzMTH6GDNNA6KnPNk9fb
ZL69w+g+79IqK44j7PIXurWfgQVlnIIZL62Hpmm1Tt+uVrM3mhA+un5vhlkMUyNjDpAnRP066GLD
KO6OQ0m0bhzZW9FZ49qqzVzvVtZxThv5EjYmgtGwaqfPVMRbquuGShAhw2bOCPHulO0+hIodhZ1f
CxQrxLtGIryD2U5yX2B13bRinvnScktP85EjrGrZp3SqWtdvuHadY94NY5aTX+nkzUwtrgDN3CWh
xQHfSgubUcjSDmSi6gEtgSVqs+ihLfPxkhSPOGSWW+mxbqcHvFCeE5d43X58MrJW+Dz2QuGuEj0Y
bpgQk1ShtngCqsuk5b5IZDc+1S4moEUPlwM9Zl70wLmPkUAEqZfsXD2OHiNG8OSGnMbUydvQGmcU
E+xAD7OZxF3R+ms/GXHQnxeNf0nIc7vm4RXeF3ocHowMh/DkByGDnNPEvD1Nz0mLZbRjqNNYnV0r
2Mm3cXt6mr1HHNzC6/A0k6/1eH46TerD09SetuhphE90LAN95zTd995G/QCPmftHbyKAyDF7QGyY
/NVO9IiT1z4gzQhSRegU54r2ooIBSMm1MZ2CoC+geEGzdXpq0LhBEkkl21KIuAMGdSgAdT6fmdYy
kRnEiJValFGMGinLA4P67IcT/83bIfnH4AW62T+2k/XR2eFgLzhAC1wBH4GRPRSqpEZGh+IgIA68
qCo5fVpsBj2f7Xkhuc4uAqqRqnTyjAxdYiR+B638SciEF4EWPG+EhHHehcaF/tDQHmPXqhbRRQdn
CiCgMfmMyNsLrFBcWUaLUrKLwnpPvFlMCFAdLuW2hgV3FZWd9eCbvXVlV+Q3/f3LQkSkdEzKdteG
IPr+TaH3CzFT2hHcVEo/yFE0Z6ekoiYdOBzDVRJUPj0m/3hjDFH91rH693BoTV3+0NDg5UFz+eQz
cHE+iLtKoMHY3xauyZxzFEotNdc8cZRfpHwh8ewYVNGjLx8yLzSOli6/Szsn0mWwVS2uGfEyMyfR
uwPv0ukTdK2iMoV44nCGKbWe69erSAdrfnjD2lTi6IQB0wQi8uF6DQFeWmn4+QFEHsCAYAZ6wKwL
yuSqQUes1iUJYVt3atVLYWfzHfru6Q4ZLB0AYhfuilK9yR///SXUPZ/3lxCFnrSlFulJi8fw+2/Q
cJSxEN0ek7qgaQ2u4U53HS2pp5YWD5ohTMa0FIRoX22CE471wPmiHKsm31vgixjutbU+g3Flf32p
TiaWj2/MZYIES5l5EPb292/MG8y6KYAYHVCWUKFGyLjyfhWQZOaR354g9L2v49y3Ac5Qtm4mWbXZ
2WCL4a63B2AN8TAGT6Y5c1q2T3UxXeFkf4ojieyF8j2J6ETnoVaeNLrXUwYmdzYkVbolmddM/SWq
++717VCaFON01xNryCY01xNpQzpcbkiX6UbXcS9JmbG2wMJl9JS9mhPQry+H0POqD5fDg7CMwQgI
uksYwfvLEVsGWRiDZ+xl7LAHigq7CFxPfdQpJ949G39wMQsfhVkpFh1LWsS8rTnpl/spwPp2H0lM
smtnQU6S5jb/l4vF/xIEOUfbU3tICh1sMTYpXZp+RIl7qBD9onfz6iHaRoNqDstc8OqOQOeMTmnG
C+pzIHg9fdj/aHLfRrPf4BB0zXz3PUqqkoHqqUl9fP3v/xLaM/bvB7OPZdJ9f/3HfffSfW9/+rm/
mtCu+wfZuZIOtC9dHhYm981bE5rd5g8o6IH5w8T2Lz2uZ6HU5f53pU7EQKf7VwPa8mFBCAdAl8VT
D8Ob93ca0B9uaT0jJrAq0Lkbnt6zPz5EiVVtSlqUzncfShWJnASrcQRdmzpzlFN2X2cvNlVduyvV
jBdgA6bGgW6GNQaiSoky9WRJyhCLUOf3G3LIS3XA/Ju3pJ4VBMisqgxq31cHxgwqKcN1cwzGETx/
67sHUKe/y2OW+wtBO3X4TRZSuVcRAk/YDYWlD/Nru3aaApWt2Y3lJsqdJqMvOTpFAWFnVrxlcFfW
fC7oT6R/Gu3A5vGbG/39fc6dDZ0ciSmdCJevT3xk8BPimfQxZ7Hv4YgtDek+Zad9yO2hbTwwzlEH
zWxJ6hyYnoluK9z9sKJu3jaUH+ucD08oXt/zGAwIJhSSb4o3836fWVLp48x3k9fUynQ3oaukgz8o
CMgFTXcNqcJw2BocHXbMVNRY6vJmtHG4w9DFPTZKxJhxiUWjwkDYEJLq+HRTfnON3j/2bQ//jWTI
EjC4oR5iWb5/j1OcYOFvpPHqEntnik20eMAGdjwM0GSuyqZz3S+ZY0JC+/XF+fDd6NelJcxoh3oH
CcPH1637ufIqQ/qvxM+jsSKTrc7bzzFRYyXbZpr0yXUZxl1HEmFMBrO7+vXLv7d96o9NBUoVCGcE
5Tz30PuPHTlDYphTLF85UHlQI53RdJ0XbiSjO5If6+VXiWFV1qXM1NzfZy1tTY6GcZJzUX79TtgR
fngY8U4Yc6HWcBh0uVwN+eEL6NzEJCGtDL8RAl06zb5SdRHOWyME3zHvcSlOfCu/fsmfPzy6XopM
pmSEoAUfSz1O32FOjG7zarsjd/luxu9oZTunGfsW8ZQf2u4XrZVGpNaScO5+qeAoNdShSWXW428W
giV/ugCgc7hLuFFx+8qPGPso4Igd1J3xFVUBFlIGahxbsftMFa4bWnjEM2tqNRN1uFaM93hXTmLG
/X1Ru+m8Lg2rKe+DAi9hiQauagRQjKRsv/76mr0/tMDQwu9g26ZNf5I9nO7m+wVD18TnSLVMX6em
a1gE4KVNLpY5jZLKeMKFbtzXIlP6pukwuvJHgr7y714sNDgULlg9teTHZmt7/zZ8Jdpubt3qa5k7
Bnt4yu61wA+YzW52zmXosO+3Ud9kLwXiYXbUpqad4hx8IzVwWqqY3Vbv/DPJgbzDJR/OoRfXjLZ+
fbk0Kundsib5BJ82E1yf2EKHwvP9G53kWNZBucivLSd1A5lM19Z5f6OWLqnL9aggEOV04IqBfwYH
pajmjZ8ts3E/1nV4bAmEJiSgWBZzPi9ihf4IMYM2wAImMY38zi2CaMGiLIOJLVEgYbDKMxMUPL81
A/SMVeI3H4gx9rsPhFMdL3qAnEobcVis7z8QK7NUAwEAXzynclLQ4iYSLLUKwx6V8doiCIOtPZzf
ds+czr3SnQG2kxoSMP9oGjvpql0Pg/a3N7T9cRcXVBuBSUgSKUl6I/mwLLIpa6m1q/pL3XAXqa1s
6SddCiuWM8KrfuZyYMrLlyfEwDNpwj2KVZimbPije4c+JAS6WcAPfmoQlbhXBNTqAmGyhyIP9lnv
6K+namXAEqJwdoa7ukmz5WnJ3QxMkZkTBigAIOcGX1BVBoARaas1VCI+qhu+O4nahz/axYzo8ONZ
kSc6t/7u6P8kFBjq9PKcxo15XKG7T/kVdOZN3nlilLo26GqnyF4mOtV4jYKhsYZ7rIpLd9E0Wait
fkWDwgy+MKGphMiN0XPpk4T4NJgDFo+tR/sr/XNQJZOy36yNj1s4V9+jIWeh0sMZJD8er4hpLCMr
qPMvC3AeyLkTZB2mhCNwofyofRZsFL9ejR93I04vtiksntv6APPTK7YNgQFjIcdnKOx6MY69rbc/
QdADD2+XmYr7JUzlwiIcRY8v+9JjY2Gd/vpt6HL23U0BjQx8g3aqCZNhwU8JXWjXFbDT4qmwiauQ
jCF7x/heqVixG8VZW1pbdOFVcjOgbWfHISq64vSDmm1AGwEtiljSTkQKxKTv3jOOz4lNb0fLHe46
n5ShtXLQ6J+ziGjc4VcNmazYIRoUbvbYZB1W5B7hwgrTrNN3/oAL7BphiIc6XGaNnH4XJPNxX0Ns
ycQYYYnQZ4Kf2ySZG8YkOrXeI6p90L1bp2kEReyw6HXLkRNLcWwh2yL6Iwskf0REMuutjiwofVeQ
HiHC+5AONn9TqGQpmgOoF6m3SLW0pkWs7lBjSVicOeOuC+EosWCt2S+4Oz0mZr9rpIgPO5tPBYR5
ULCr6a7YT4FuiPAKnK+lePQ7lOj1jpgN/QY6Q/b61j3dx7RgZt4bYFN9i7NX6i2lqbGjvCADpIy3
Jkf/rUplbfYCHtuzNaRBXwcyRCr3SreT5/MEXQu/ZtbppLjwPMKXa58pEyYWnhd83N+szw9VJh8t
sKQtLG4ViHjUe+837W7KaJ331fwoo0HvVF2jWFoc6ZPqW2f6mcardZVanlB06+djYVQWX8jkkpo7
b5fCtTpCg6XRj49UqQ2Xg5x4yeqTw8JuUib4xoe9Pea13t16ts1DIuqRba2jIuEFIeSY/BVnLItL
UUQ2l6LrvNjotCIj5ZaImVPzV2/XR2+FGaiVfx1sb34+hny4R33KBaorT3MLLc04+fDgssaF3pyr
jIeh8Cp2h7fyVsSI9DM4G9Ciyt9tCx8eR/olbd3IREjAf6ma3l92E1yQ7SIFemh7ixXSzV3HguLZ
z/Wx09qunG044rpkUpYTpcV0ewhLShY2Pa7S2Ex5d+O55DCnO+ArPpsBN+Rw1+RMsV+QyXDjM17h
QfXX14bqCov4asr9knuFu0h/HVE26S/CgMvFH7AsguHOrIqKd+LoIfwT5kt9Tv311cYo935P5MPr
hwCbhIXI++cTFeVga0TmND/EMTNMskt6NEKkdJlhesWw0m5wWsaNW/urQIggjbFvq0Thee/lRKY5
1Y5x3kSFYV+GBXCwtRqrKfrG8Nc8gJ6y3U3mlVX+asO/oItZuUXzMhJUA3h0AGyybPwUEAxpLdSP
bb8bR8cfruj9hVOFWMosrAtpNlawKcsGc2o6dT0OHlJn1JKuYrJz7GkdTdnAzQB3iiQb3GJOaqc7
wl57+94FKmtHa1J8aGohrRpjK6R+C6Pu2MUeldnaAyqyLBxrWYqkS0DMwWTU1qm7GwIvkhunICnm
YXQrkTz1dh6FG2l36E9nzqcV8JOoA1sYJGLMQKLk0YHIy26DUXVczsOgNM29NaJh20UGlLr/oezM
muRE0qz9X+aeNjZnMZuZC4KIyH1RKrNSusGUkoodHMfBgV//PShVY6Vqs6qvy9paJmVkBBCO4/6+
5zzHPsq6b/3nVcx5bT3HpAstH+EqePrWGnVnfeCJEU7fUPkE6nkL57zrE9n3TjE+xgv2lDOwMlQ+
OIaitk/A+HvA5kO1UfV+c9oq6r4VGDbmJWWorMP3eNLGECXTmNGpLnTWDWJHQ9uiCc5Za4Ggi53Q
qtGJB9IlBeF7QdK25iovSBaVf7t5/cyQ3vDUyOLRC2wd2Meu84GnXdJEKovmphNLPeRHFKrazDdG
oCUo4Zn4fRl8EBq33m53K/LoxFgJPGL+5s3msd6MUUl+Tm75waDTIlOkbl8aWkVFeUYUwNMGyZPx
mWBnWU7iFTldIMZLBoexsoPxWLYg0JCsuuJEr4hlgvvGDUP+0O//aJUl0ocEnJLPx2396A9v2zTE
7nxVBRjJ3Atn99WFmFEEXAdgaJXTElbuz/tzEaxFyenknuCh8mXJ1oDsgkoUscjvVyONDB+qzKpM
cwprjxSEyxrOcDTfB5UnyjgZ4nivSYRKi6LGIZdl1oYXAZMSqmogpk57y6w9FOLa8jIVNjdom0qn
eaCVVkXZ0VRMBPmRlFiPY2fK2g8J1XRju0f62Ws5pLasK0UxXtuW6F5dBIx8HrGccfwMfn1AYcM+
mCvrRhP0+fng0JXkTTh+lixo8hGbualfjJz9QSJ09gJIMma/Yl4DVztO+rHQVJPbcJ/y/VnnUC9i
A/XBPm4d642zRhnB6+T7qaI12bh8QxXyH8+SMePTmsLZK9JOuX89jvQLV/zmoLXnhZ0fo9RJ8fIp
vgqrq6PC/05/PGbHgfKRlRaabWeFIknuNMgQvkF/GiY8St1Udlwvkrz7czFtvrPcRuTHcSgl37Tc
ngJGFp/g8aPhLbOWfYAFmKH55sVq8W9N3O6XZp5JOYXNoWHIcgxzR8R1ePh5Pkp53vBGwa3g38Qi
++CpFj6W4d0URQEIoRoqHPv4c/Rk2whVJQ0raz+5TK8/LsbEqFGHn2tcIlHE/jcPFgnyhlJZTz8v
tfX+8j8u8vvrqBS49W3oypYDIMK3mN/qMpAl5q/OWznpwUWL2yS56+Wl/cQGPO/jRLx/UTg5NUON
nfek8svOwV8nEqcu0PXfw2rtuUqz2za8xJXU2IC9gIdHb1Lb8O+xdbco/7hHw9we3uL3K0juvc8Z
Du/nVLglezSkKx2AkAsEOPvu3H7/at+HR5DVEEuOCEv5jaOARsY7LnS3GadIe/aPKfwCkBV4owHN
8fMGjA8SCWfq7Zf3fSBtqBM5Sk5yfxeHEHZ+DxSyx+hCcrQf+vsFtTYyjNShb7zeJ7yR/BDg8Rvw
iUWe872iZR9NOfXc03GV75WP0fD9lnPoDm9OkHcMn1GwYuXkFaqS4B5l0H5wvTvvf/hzTuLModml
S7tkWezH301kcJhn9EVNXp46WKPWUzF4Tu5d1OMaOvraex8rEI1iHZ5/XnLU/IrDWUqv5k14AvR8
eCXLmuf87AxbYD+zcquA08rBom11sMecJJsDGqCeLZNuJLXNhoIBJRu+pmICVJTvt/PE85V/q9cp
qKJTzWJxWa88IgkIZcNiC2Kf6DG/abErjTn7fKwKE68v9DDyB4tG0dy1A0ldd2trKKIJ2ziUigZq
+c3dXOuMogD9IT7dKfJ+fgmw+7ALyNZtH/smZiqvTos3uMwwqHiIHTk2LY/Y9rhYXRaPJNLwqFo+
2cFSMd8QhtXX9cXPcnKlm0JVp6lo2O9+XX0kvR4RWwWX4+z9uGcwrzRcsJEogWx7AcTZG/08IKY0
wYV+P/UFohKXCFH3VnNGdQ4S6RhstsMsp5W/Xz5nkfuooV61D/H3+mk0ErQDPndy9/PVZenyh2KA
83rsIIK/lc1GXTlG3tjFCSWLNWhvPYlJvksDLOoM6llMI+PqvciyOYhIstPUDSpzL/Ns2HiP7b30
lrEtp2o4CL+mXpo5NVtfcjTqvjvohsKEuEaOsd9PmhAgivA5fHmmStD0K888sodjLjN7vf3iTaW3
lwqIm6mpxWP0yvl1WrOc5SfD8iyzrkw2gt65iz24qNC1Jh53t2GdeYF+9CljrdkRMbe1FqfASNEQ
1NgDvcWISxEo+OzTN2RLzsMw5svfLDReGdiUdn9stCLbh5tylcPge7+SiE+pRHulXXozuBHs5+Fj
jYLLelIspqkqbHKIg8/Mt4wvy0iIbefKt/dzyGRnMfmzvdyrVOi99mou/Z3eyM9oK4vBefNB6Dd3
QTDINTuReTSS1mQwGS3ZkSea14hkbKh/W4eocUL1QkWSwIGPdj5UeX6AzuoVdPZD1jbDt3guiQBF
NhVRmjireppxOlkudu0XMMgukiVIRmw4Eo2SjzUl1K54ciZGeVvF7oF0rdXChh0aOlNL+vNM3r/L
QVYUiA9CeITpgPXep5sG0zHDjSCafTZh9b/fvOXY7q/oflTvs8rd/004tsUr1nzdX0jaJ9SAIzv3
vbdRwlrgVs5ZLWZ3m14diM7cqPtdGbf7T34OWdaUfGSMGIEfvdfD9+nUgrS9rApAoeMqO3qYcENB
RzF2R/UcHUsWu5eGyER+Kbe2vRw40ifiD59lmQZ2YTO+fZv+A2SHeD/yusQb+vnnB0FK5ZFGKgRf
9vuODULjFiJ26+TkP9bvExbwxv2dBywqjAYSIPci5Aip1ffTNkdhlwFZDybraSqF5Jy1oYs3X5Vu
vi/jCDfiM8K52Q9r+nHDEWXKcyTJxLTf5NLd24xoFJZ9TIYZPfsygVbWte2xqBruxtP7BaEOvE96
NRFyvK8/OlZ1XbgeetV/KHz9ZUNPLYf5gRHsMrmBDv1rWRlIC4vTWrpPBXhGjjrM84W7AZJzczdY
/n4HNTOFlyKBsbYf+z/s7n7d2+0fH+yNE3SsqCi4cX/d2Kpp6S0zhpSq3qdGEGz7fcU+gDvp7z/q
LwV07iYydW0+i5IV/x/s2/o/a5TQ9EUZS8k/xohdL31/GGTm+/dhTM+KGRntPH9MEEoYJL7y+cp+
To5/fyy/lhAEVkGqQo7g5GmHM87/0qPKZs+lfFvlT0B/mMZKAfIUzvsYYdDYepbO/3Sd//0DiZWm
cEDgAgJehCu/nnxdKNtpWjv7ALuOB0VOLJC+DNeaae7nnf33J7jjuv5UyNzPkNotpCzHJU+ZdtRf
PnBpEF51umGT9T5jmAK4Exggsk2EOC1IPOZThRJMPU7GW6u0JdSP29xTTA3WuAGn+Iea8g9T9Z9E
Kva+lUJJT2sUgwAlur/osUgRsEy4esOH5v2mMqzruMcX8sGY18toLvkKCh/akJvGoDw5Ahy5+4FU
0hsmbAMDO/uTaD0MpsnC1ALVDqQ+L+f+yBD+r57rDQfz3s+S79Ps31/Wv36NfHG+7ZFrICjJgvP9
y1XluYs0fLHmuwJTGZdz+7EQkqPopsfVihD2/uefJ2y+yP2/HaL267AJcVnzBdvT3c/H3pIXQ5XY
PTNrvyvp8/+otEbUh4OJncoiEze36r9NB57JqETPZXX3/lhikbx/G2HdcF90JBVzyn9/gvv88qdB
wYCg/YQ2EFEKbVvqtb+eoFmhzahN1BdhZynybcO2Db3PgeKG+adb8N8/iq8uooMX+ez0w79OdW3m
EkZGrM7F+1JkFlRHGEfu0PLH35+V82sFmndHoYEMy+Uqsg/4N31aZ+siqxYZf7UrytQ/bys3qPel
ovLafTtpIoyRB7v1lRsmIc5LHoUNS9ER5Ei3hM+VsZkE/+G43iUif7rg1DC5BKh9kUQytZE68usF
t236RWFZjGe1gU8bj65Axc/ewPbdqf993Doa7QdCu6n5xgSjbuxisbbn2mmvWUUgDSJTrpZUpG5c
n5qI/dBmcKT7C/A/9Krv4LXVzrIeMpdW2KdxGFq2Z/gpIcYe2waNnCbL0w7GFq2/oAR44+FV9IKH
+L3PWAdskrz7rGudAc93XswxUp5pDkpAqHaFhOSCDVCIbrSxULN38FZ/LJxCi18r9szlfYjuMbo8
xIIf0+v7Fqj+cTVN0bo8Utiy7ssTM7skWV70RNM2d507cblZ+gVTeOdhP+INrPc1FyG31HswPhCk
QYYrmRcOyemjIswqDQAlEWr8Rylm4HGOReJ9gfVjZUfHz3B9N+ICmbzCYfaGS/Y8deAeZdTzkW3N
bme+sumilPmhWcjSw5G2DE3VPHssx2Pcl6uOfXlZBTbB9FdinIk7OwAB2PeHsVlHkkYKZN6Ug6kM
hXQ/kqrQETHFFmhpCJrJ4KFqch/iIcZohHEBaeXwUazxvPVYwahXk1zg1Oh473qsGn3wsZRUwaF9
hT4yh1OhsMtUh9ZhMfz7ypZ4jK5EsBj3syOWVQOQbk0mHzvMF7V7rDoE3ezQmdAII4dDR4//2PUw
M6LULC5M5MS2qJgQf8dwF9FhBShhbsgx1COUw6YyJbv8OFL0awHZjGffbrR5C+y2XrEi+GwE8H+F
XUtuMRUhABhoRPdW4M85cqBPnwc3UcvzpDrBzQ7cidX9j/UfBfl9/bp2en8Yvg+N5scqtQvRZrPS
j1HqgEdUdkBKtBqxsXEYsIuwCtfWHH/k4dJHT3IPeT3hZ84FgQm5eRJrCcp3LU12Ln0wRKXtbZct
DpkLKiz9h1AF7mGJRXEXlrohTsef1ceMQX1Bbi5KWu6+gmha2bzmdtmn3WTbxMEXyj+xCafU5Xbi
mvSCz33N7dgZGdwEppQkuxcF365NOGQVLv6x6svpHmuVto/sFvSRxEkPG/UYtF8LOT25ji+vlW/l
1+1MPJ0g7PqAQCbHuDWRRxSb6BHjx4DeQJbfSohJWNcQH6+EfIB4igeSRNz2tGYd3elOCp+3jiC3
+lUXngxveRmxT3xTSz8Relpk34a4bs714pDEsMaVwBVh90/Sp2eQgPWFE2V5ff5sli360pBlRIlh
gvYaueXRdrV95dtxQaaCZXk3PuXDk9Jj933EnfNIUZN0t0J78TeHFhT7LEc6H2a3KsqTXElrdMZW
fxhnn0IIU0E6IqW+8kZsE4losSJlIXCL6LUkWHy9RBkxfR1dv3KO/SQ1268SdXgyeyL6HmkRtqmV
WeqqjZFJpL6jq8dlBo4r0BBci1E7A87Fov9iV6O8AVRkX4+Bs4/QTOy93Xw2VwvL7Fs7rOdLqvLW
VVnD4UwjZr9vjjGYGTecIiAD0Tt+MnIw3wfLWvZ8q+0LaZ4AS+JMImvctpGRWzSI2FFyqSmVm6mX
q2DK4ezZjizvVidkImarh8PSa7wrWF3QrXCvqJMrJ/daNO0C5Fy8CLN+JWkuu/Mdbp95nHRKydMu
E/gvc5iKtfeOfqi7O1n46hOSZtaKNm13Eq+nGm0GSVZlLggEnDz/Cx3zPvHchtBDChiJS4744+J0
9eNYEMByqLXOn3d0xqtaZOsmADHAcjsYhZOK46MTDAej5sZbCmKKlsg8xC4pw4cOxukXDJx4S3O7
fSEUZ0iknJ3HmObGpXR3T62ysyviPPCRRsFyU9GHmGmHwGylGKWJt7ewt+ZTfrNn7UGkcur4i7JY
bKUR68YKBP44PAQmIDPGHUhPjoGBXGinLx7QD6E5AYP27PadPM+YEc+VnIMvysueDfv3521ot+g8
SB8K4tDm31cuyLnQIRnyLE/XJ00mY5Yof6CTTAoTAIR5voSZLM8D62MnycMxfiaJPX7zQP1/rMB3
vc3bvH2fGODpHPburY/g4Qzn202HZdBPrHutRJhuvsE/XH/ecMCePbCnKMYoc8P7sn2eZZBR9+Se
iDqVqIOLkIbRQY5dda7FpJ7RnHkcP0nDjt15sO+8EexCNjzEXaEunLWJn9qWpJ+c+LPjEjLlsj1v
y7vOt/WVmnzz0I2Z+qhIsvgKtY7JwR1W0uvXlpuHWtu94+npelGhuSQoyOupJ0XdOQtaP2XbjvKT
ckxMbIvKbkD5qUfs18VzREnn07BF+iMP/PyCmy283RxLo60iTqaJM0HqUOPgOm/jJo22lZwkG43c
acut/qGmNfCQw0XHMSYb+6SgLn6SevKxwYhtu1GxP10joIKvYrX9x9zb4pY5u8W0G9bRhUMv8jDL
zb+P5tyjY6Csb1bmoo27WYW/lTEG6YU1eBpOlNqjm1p4Mym0dq9qkg+aWGY3xpL5A9WfhsCmtXtp
tPrC7+QUoEvnZWxZwVRTWN0twBvIDZNOeRX30v08WdlkDk1h7FskSNNz6c7zcC7cxvMPceGE1yAH
VHSKbdIpiWaNJBGRIxyZmT58GsVbC1pt0/GctF7W3fUWOoTr1RpCrnVgG61uhnimAeUs5Flcdv7Q
3nuLbz2GXVwCr1lUscdASfWhgvzeHmlFr8V1W2KKTi3VCZSaWeZY53AmbuvDGnVqKs770sNO42Hp
m77mqvXkLkD8iwLoVk7IyuUg2in7EcFR4SubnPyjCbd+PfR2E9wgI8yc1OxQo2tNgUC/CAyWkWIe
UVIL2P4QCZA7Xcw6CK+Eu9hd9XHz1oxUonUZbIh/LpOdfRn5dCrOAxQ+zMHzKKanGCdKhTIob2IF
iS/LG9ywfrw8lR5qnsQt/OaxXx1rI7aK3S523sG1b0xcLZBLFP2F27BhOk0R7oEWouJ2VeHwP+Bj
rK+0tS6Az5vVCuLN4/J3NhQr6kdtvavHAO6091r7VaTJEIfWAel8GnvuB3BOw2FyVrc9+s7UFDeg
CitM6h3l58OmlwEyV7vSkAqnqr7oSl/gsTXC3NYl5du0WsrlwsvhrqVBZBchpbpKOZd1riRt0ok8
zsQ1dOUD7WrCGOIlPLRVhlk3xCBMiZBa4osjLfWNoLgqBQyyuue+zxwPs0bhYvZmCVeQQYpmAImc
AWARfMDhSprtYZiitWwOzKSaF/SYiJfyK5PQEAXHAsZQIvLBWeJj3WJjKo7SXYCNEC47BxNJil2b
XVRD5H/J5/nzthX5c17Iz3ksRZWwTWifDJqTYxZl6mzz8LCZJAJFWy7crpuVXAfllQRfFRC55CA3
eBjIRyUJ6qJ9Uh2RZUoF5BVEpc/8Ouv2K942Qpn7hvZivmS3dD4jgKPLaLBg8rDxH2LQC08hwiaV
ljM1KMYDAyZBp2e+Ob2sHyW5kNFxDMP8ZsS1/jQNo4Y2v+QzeS9dm4cJsK34su3JvXO7oTnVQyae
yD92jrEu+us6g+Xp1ot/7UqaqX0+0lSP2RalrpvNX7opnM7b4rpNYoc8hFM7ngcgkE7Q36FrNEgq
d+B9PBp7OQw12dF+MBJ6GztthrYVoeZ0OQacHDHRlvMEAKf8ltGPx45L3y9V3JQm2daaaLLJ5eFf
wmuAFsz6gkPIPvDUKU9TGJM4hzX8pSpz5zMVweWEmAiqqx23Jxiq1QOcDHWY26B4tbv2GQYMOyk2
bqfQzapPvXF1n5CL13/y7ExdwUKAp52RbB4dSoq2pAG7nHRuU3knlfvAJty7x5U+Xc3GKb/WhRd+
rrPcea0dz9zMdJRTQdDmpUcp+4WmgAu/M94WCazOHm6DLPNYtzI57oPQ/+rX+yYdkvn+1IbV+tbP
kVUeAXDToKXI3QeXZGGW/WFUxFDQA9t6ipihIVoSWgJraQgQlbht5Oi+FUWh68RtOIakAhAE65r3
PVCWY0wUqwQDGExuCAsbgSmgWR7fVy2O59+AiZPFV0vPsz/z4IVtFFuRmS8sXQeplpV1UQ7Cfd71
DJBE53pKcF7LewHl9m0iZZTHAzvPExHoqLT6THhkSkTqWq6IXQhmYUlzs4yTfKtdveCdo/w5J+Xc
LF+1XrlXuCnZp02S6uo37Gv8kE7hfOyqGXL7AHWUhytZTBe7nPU7uVFzdiKwTF/7K/s3AB2CsJ0G
6KE4WkOLFhmuiXjRsHQ+4eBaAH57xJfY1mDfTSZ0nuj6RTFqJdZwSaBN0ZzJfNZXzH6dOS5DAZB0
WGKWnqhLrP7Og41jHcA1o3daW1vIo4L8BEVlREvhH/yixQpaz6d8DmjxtDVcQRZpRMCxjSWGGXKJ
y5ra67LttYMnVd+70KPGlF1FVu/gIzgS8qCcKW/Ws2W7VeffBySEws52htL70iBnBf40W9FSZSca
efVi39ZFH/Txgd02sXHJtBXtOBG5bGyxpgV9tahJJlTmPhlU85q19fUaZZR0DuO0xI58aGaqVl6y
ID+PSSyZAN6/EmXt93lquFVo7+AS8jqVzMvQB/qU75ksl1BUrfb3cRiXWRyhMpR4NsVAD/AJSC49
obNEwKW7VK2Yn6uHapI134MPwbqcKhTW9CYwUCtO/3trxaHNdRyrbk1jCVvoVSjhFk/vRWRL7o0Q
3cR7ydZ1skVexzEWIlrBzOPUL7gPt/Bb7mf2EkAetDbut8EZ4/LTJGHMEJMOH34jkLHOKhPwiGA6
1i8TUSmgizULyuXOrmLw8ocJhMRQnze6bnxbPPLgTb55Ef5aYjcbPa3dtTdxehthPqg/xgNiHByy
T54WsgyOAQLa0ruyp2lYe/RRpWaNw94hH05SRqAYkA/2aY066tZFZMbSXcbMmGtcsoiK/HOp4QCu
kuowJKOhJKJBTY0BwdAtPhxzaVACxdQOuj662Vj6RcfMIoCL7tycxRJ/vj/E/jFcN88/049sX2Q0
Nc8Wqh+yL3tMcYk/ce8cUcG03+xux4+jyi8UKLNgR5njNe8wlm6Awx4xMk3rD/X/FbEM84NAtXtB
fbq86e3MA14dTLeVs64EnHgtIrI5pkEtreaJ1DITXgLF2CBidnL1k6UzdXdW2kZduUTSQOm25/qb
3IAgMLX6WIwDnqNTSrbZ+mEkVYFMH2M1R1ag7BCzSgpxVoFPCGvWRsubtWXLCrotN4PzIarLWqRg
GLuvyqaxnowVkFIbvBPwT1sBQDyynFDjxQSrf/6WWwRMWgdW1G532OoiP+EfmzPr1E5OhGjIJRHx
kNl+3x/91R4vnLEPPzUz8a3jIczcvD9QUCT4B5TDOt61UUCWKujVSb8iyUDOkSiJ+u+A1mSYWSA5
LnonilvEYrl+m/gD6/DbhUYgfFHoHMewDporKx97JPYTCBaJ5k+2SErcFTpr1BFSBGtMF2f8FHwx
4ZJbiYfm7wLj/wAnh4LZ24aQgrGRxY+TZfecJ9jowJFwrfiyUz/Ooh1905vvFqIqiodEo99YTMPj
ZzaXpngMq1btqy7PLS9YwQRXyg9F+cYU6a1nb/arD73xslvkm/k3Ige48pHZFmR02URlZNvKJZGl
bZ6jRUwPRoEzvpPY6+hah23PbBq2mChqEX9wKB+GaVz15tKhaEFiFpqd34zn428U9ehfdH5VIZtU
4mnI8v6k3c5+DdToJHGIPrJQe3CYN25rgi9rvcPrSeSAO40zZrMG2n4SQyqaL3N4Ekzz3YZMNc/M
wuHGzS7ZYDd8kF24guQUMf1f3PQlRHtQLUy9u+cZHJcELJt4hJixKOjW8dab5HSTuw6Ob1vkMjwh
0JBE9YQaNbTuOEtUCuFnXxXwCFoW4PeEgLLiHSM/6hLW1Ct+8jqLkcnUBImkPNArFGGUSx62lgpA
QtqcDI71jPAv9ey2PG4wXKhQCGR+yFlamc6e/N2M8GXcbCRMRYv1U8hsMV8vulMyJcEk+jAKpSc+
TmCft9AaXXlAs269JnOvo4I0WuRL2Qq8m/zCa8sq3Dds6/UVQJzxAQ1hdUCb5n7BrTN19D8IQSHe
A/zrITR+uaaTWUluIcoQRPpUlFHD/Ku85rpy3FWcdGDEi5UVcrmjclV7FAN6aKaNbJ1PZYwSgwAo
R931KF/sY2jEyqYgdnFbDBmEi2PrAFyvxaLMgecmqzrW52nhqSHar1twbzxDGdpzodhGTeu9Dqg/
4LZNzSdvbPtXpSHKFCVY7xClJwKufGbIN+pTbhn4wvW4WAeLlcetmrAdjdRdPnf5BPW+4qZOVVmH
93rS/ZUWBCeyI69vqAuEF1ZmRy9UjMuQYZAHb9LdvOPi2+OHWa3uJbg37R6qOdpxLmSOIenpKPGE
4xiBNyw6SEexxcIJJMly7oQ7Nx9w8ZaporiVKoa6fxg8Qcw0HOjrbu0JzaqM81pk6/IKlAQoy0iu
bk7DCC5Qk/2O3NlOfeHr54jl/tnxM+etRxn/avMrIrEWLhxWhFe8QNHtgvjgLGfNXRdNXxBO6wc5
AXlLIk0QHvfB9hDnFiZ35fjtmeeBIhE+Gr00ChHN8Ns3ZnDVbxXFjjRa2KjAL+82CFhO/wK2wX8i
ttJvDz5V/UtJRDktOhSgted9XSeq/1D3JfUg9cYDqm7nlN487qpXdrR9Kz8of+x9ca8BvzDLj1G0
a6bUgC8b8cKyVi3RH5JGaH/vr0h81rMBI0ljwevtRReX9lS01XaJwHzVz1m5GPFVAIesL4iRbbV/
AEBtayuNZgFWjMmrRmVDrw3dRhU7ZWCnCAKdjWVjZK/lQdWBspfLaV2oYiaBu4gT8GoTfQ66TjOp
DBI0J5TOUBTkjLDOQz+RWmuQ5whtfLRfyKRZxqP2WvFoc9Mgr/cFEtVC9t/twVrDMaXRioCQPBTw
/MSQbCVoSJ3Ca9vF7YzBgTZIXuWbPTzOXqTZwpTeEij10kcmm6uUBnHEvg8rU7lUdwBlxqlPRxNE
gXO0YfeMw9sE08RZE95FEhVvep8lWbIBhhjmiwz7ZhWTYgevs8Hnkttxcy5ygqCG3yb4uWB0yyyq
+Rka/TAgV0WPbJivq3XMmuCw2HEUzqe/b8/92l2ma0g8bIB3FpYrTTp6Mr/25kqxYk3Ky/Bb3cu9
oUEW+i78aIE78oWTVAg/+O8/8Vf1yf6J2LhpVu7eYVq+O2Lgz5oMinORtvFLfG/fP5FQ5V2A4YlO
0Zofw8In6U/P9mJh+SgrmoLvp/wf0RzO3/u7L+338b/33/raS/w3eaH/979/+dvHvuV/f/uS2/Kr
6sf+d/3XV/3yvuP//vhx/r1Pv+gvv/zl+AO28Dh9V/AX4L69H8PPV/7//vAnsuEfQPuwgnafxf/Z
XvZj+fmb+7X4n/+6r5svRd/Sv/8zAuLHL/0B2ff/Bf8X967rYU31oKP/AXOw4O/9i/ZaEIIatunq
RPzoj3S1cP/JD18fOpT/gzl43r8Ch9wjWDk+2iYAEf8JzAHtEAPnT21mB7FHiEIyBmdDMAuagl8H
lprrqFsCZ7jyWammnt+cNOSpEyvi6FEUXdHzZMgtFgJEuYpjrdjJPBcg1L8Rp45wD48GUu3u0LZx
mZ1RgXvqI3rL5jrK47J60EGnPs+qDD+JLeiuCpLPr7Wp0I1YcJZoZJTtlbtk9Smo4znVhKXdVHKw
QAgzAd0CBJQEUq4EiRtCVfINT8SpBUoZf5rRkEQXVNt4COhhDV5ns0APXBEKg2HbE8DcXvtHL2DK
O8S5jMovs7aKV1D8Y3vRq77OTzyiCGeHFwYH4WQh+mGrY9dlsYDYo7Bn7poCGkZ4ioZmk3f9OHK6
xQLB4RB2a+VnF5olp1qOLfoYq73q0FOxUQV3HruCXjhww7vI3agdJ1nD9WSbt7YTrPxMxLYhPWQO
nYNTZI791ZhmNBuY/RIaQALqSwAh6/Ay1Yd2Uhj8kmACHcc2kEY4+ZexD/C0iLbBd1KBq2kjzg2L
CftuVsUF+oSI5fJWfYNxt+6JmbpFTprOpBGhB3XRQJ+pgWXqLmy1dWkjfXywWVknPPK9xMy+SipW
a5eFZc1nukfuU20FEwDE0aaoDUv9Ec+POAWxXL+EsqqPBsIvWVA0fcsepOIctfWNskrvjFmjvYQq
O53rbga9j6QhQCXX7NHyyyGcivrUth1JM0GR3wuXjctcNAtPnLxO6SR6xMKgWBi3OHvEo9ASFGRp
mdQZKVDsjuR9UwXP2HDyRw/G34Mp5vCxYZf+qWCTleZQta4Um/FHxkMPiLMvX5pxyR4at19/o8TL
VGmmiZoGdTOq3WV4F8d19sI60LtYisC6tyBhaUSNVnyaMQzeZEHWnLGzk3eELLVeX+QQCYIcmuB5
oJX4RPeSjCuW4cRIi2rwFuABcI4OPWyxy065QZDEeiRbExnoJd1UdWbVkb94sveu4y0Ed+ZIYT5C
yxhXsrhUVuHxUc3vjvEDfBDhtkfU9l13rAEHJQQmiAeczuGlMuJjNYTpSOqAl/jeEt6wySHvtcJm
T3taTfM9aGkXqyTiUt8Hlqcr8n6SCX36I3337kWNS3ees1C+Gbf4zRnUjIY5iq74ptvjKqkCrKOM
bjcewo8ZGYpXHQrOj7njba9EB7ftKUYx8LXqlX1tIU2h5DR44RU2zPiE7e77HA/ZhSPs4Uj6EWAm
EpueCGCaXu2gan5bibz6zTO6RGw7RPVvg9XFqam5wwJLU3tGO3eMQ6NPpQyu8TYHhPWUzblS3nrf
xZ24Msu4709WdoYJv2vdOxXlxk1seNxEYJcPHSKffbOwYAQgqoJRDPepEBGrhlJbY+pbw3rszSQP
JiPwleuiUQo3Bdtsm5yM0VxRfUWPvgr3xcdvTyyOei439VRJK/y2iB7ZAbVikniFIeXg4Mqt+hiq
yr9uWbfe2LSMk4B0t5R27GXsj+EtWXYDt8Y0Pm1N1KSAhfuvwUSBQ5qtf/BAcrxhv6Me6Fh7wHBL
NhbLI58KvU/03tC4fmLaYU23Lc5vfdeZPmlhofmGkQoQ3aYy4Dhkwi4UgKFBfGFNX35vDAKLcR5u
3CkzBAeZha7M5L26cLAuPCsEb7gYs964i4xSvw7MmGjtWtxxfmHfOSCPT6p3KEdRiOkf62qkbSK1
A3+LtuvdPJZgqiFz23C+yQpfLtxCL/+PvTNZjhtJu+yr/NZ7yNwBx7ToDSIQI4NkcNDADYyiJMzz
jKfvA0pZlaqy/Kure9NmXZu0TFOSIQYD7t9w77m03kgYmTePxiOZXM7XdMw1xnkxc2nk3UBt2S/O
D4r88psSdORrD7z97FpBY2GQXRHzvQDSHcqCfDrsKS27FAXNFCDBE3ui9taGn0np2BvwbA3E+mA0
o2OZo1L0qhnsvCZ1hvdxm/IRNVmiiOmt5s57kKM1H0MtaDd8U+KWkwBfQ1q5exiU0w3BfTEpfJXz
htnA/FFq6ltc1ToAIQQZm1Vuz0ox8Wt4azzkWnohAt25uGSR3ESitFiZL2/4EJlti4x4pml6LkXz
SKaG2DiyYbwSMDPCURPtYinNvYgX91rLpvQ1S4/wJrVjewiJGM3SIdwx8wq2TdHIT8yt1T6BwLjj
eX9LlsJ5gMsxbqI6Y2OKuALKfVOdxiRlUdgEZnYxSxluzLYYLmUhwgOTqbWfz61uj4W0vPLJzbeF
cMf7GE7at3pCEuTplcwoe5TzMbQCdeJvOG/1EXhGaVaICbLUzFGTaeYu0+fyKAs6SdGKaTu3Imbn
zRaG9qPcd/3Ub1U/dV/0pom2mUOox2CnL10rvyZ0JpuF6/FmGHPC4Kx2jO6VU5Oe3pbpFuwZwilj
an9IWiCf3Vz/mMDJ8d9hy2XopDsF1phJqBY8xoNsby1hd3vMDYQWt3FzN4SYpf0EK1HoKT0HxttE
2nHsz02swJYW49dGqOylnkbS7kZyy3FnSX9mSOVx7L1ETva9SeP2aNBRs4RMUwAv/Ftg2q6HLtc6
kL4mjgIE23aIJfMYVshksmvJm4sym7Mz0vadWWieogu5MnIxAMsmiF66pMZxGVZ+X2fuwVBlu7Mn
Ki8NIfmelCFyLfMS7242wUntpKZtBbjVzYQMiz14W7x15oiTSMFM7kO56efIOoxo1Zh3XBZFjG2h
0AKIipjTUppvtaiuPd0DxJWCbVVCDE0jNG+m1ZYxkogoYnMfgz/BDy2Y4ojy1q6aq42ay23JTB3z
3kNcMG5FVDw4LFBOZH+GO8Y2DuZICPdWXIBWJxOd0DWyI1V2wROjEUMzjfvM6tFNzQl0WCO/amlx
T0cR7bocActSsgUgk/bqDr3cMgLN9m1XldtuIXmcztRB7d/LfUHwEYewbdxpHThjznb7qVPM+ZYk
gORsyu91YGm+Sd/txYBuPTIITC6yNOI+MPrrqEvCz5lH+rbGx69stYM1DcXV0gZc0B1opQHB2UYw
fD5OeeMekoIBZRgvzinv5iuSsxeMvM/vDcK/1Uv937RJv/Vbf9WU/T/YSxmWLugv/rqX+vS97f7r
Y9yExDP/1lD9+so/IlrsD6iDrRU/ImmqmHX8raFy9A8WhSJWePR2qPjXzulXQ6XEB/bPdNEOS6jV
UKD/vamyP0iXSbeAaIeCD0nwv9NUWc7v8wFzxZEg0FYrJRTv+D9BUsIZLkORhNGxzcFvl0zBDa/Q
q/YMckBtM9XRSbjJkj8YiBbnPGTdzOKepZ4cDwiqNZbuQW+jo3ObR9eRGoK7zP0YA+Levy/E2bu7
xDVMJlQfK0e7NaWReWyDxW52fdIHQK01NVJtOiZeKoUxbTu4c8oiF0JNzZFeQDQmJXoOGzyiTvhM
iiHM38Fsgo1rJeCFx4+yzQKgm0E7Py8EHG34keZdPGhii4Siv+I4kqeuLGKGdEQg+h2LnGGzaEH9
YLIjvOFLgCo3Yt2jldo1Dqqk3UbYvA+NAX57GeeChZ0hPi1NM5wTQ8xPQTUbu7lpo3vdZYvuucv6
k2dFivg5t4AryyTb0RIPhReNc/4YRhgkdFRZZCHyx7ao5ZkZ2TPhqOaaWzZcHDXvnCHrNixLS+bk
5YDYJ1bdY4qP6j4opXENlCEmr8S3JOGG9/zEmaMtW7cPXI/BERRrpGwolOtsy9853RotQzqWWJw0
mM6Z+BmfUNpVB0nPaSuUG7KP7kIH3+5WR+iVbW00HBtljsorsnBRN1SOA8SOwiJGzFrYoOXdwR2L
7lnh4U5YRCzS1wYdL1MyGwy828Lk92H2N9yWhy4RX0gXNukeuQ/SoPsYFLM4uWPzTP+FHImItxeE
VfNJRpXt5TNBeGY6+6HszC1cq/ChVTSSq2wtw22d17dZEZHn6WYAH7wKpsNdiMbkHi98sNUie/gS
4Hu84nRPfDNEujcv1fcOpzJ483mx/KCOw/tlTNrT5LIaR6a2MRw5EbhN4GcmrWDbF1pwRWz2mRVR
sTGJzzpGVhOE57ET2XDFzVTWr00Yti9irMlfTRAOWnllnpOwNh5TS5GGjmnjxqTYtJhw5bxlI2Sx
S6+Ll3FS/a1W6Zqvj+I7IKAXexxJGM5JlTsOieqxHxriDsC+ZEPdzM4X4gP6pwW5NbPvIPOtOsh6
9Mh9nx+EAmi0CyzSxvAHj+NLFC6l2FJ6xESsEq45sXlqpLfwW8YHDfEe1tsgrkO5wP8BCnTDvhxq
xiTn4DpU+v1oyi/Yyb+IpvcaaHh+g06vOrhWXLkbZUd1sx/Q+e1FqFufiJR4Av38HfVmgFIRlZPf
IAs9mOQYO3dRRgNBhlO8SSJLP4ScOQ98B0IKjDa6bev47FjueETNSSB6aa37KDbBo35p3XYJ905A
OgkqzOpLHmtV/9B0kLggOe0SrQ/ucSXiUanTCnmbMWzbwZp2vXD3pJVHx5TRbH3V0f/lhz6QmCud
fk7OqSFo/OO2IghxEqV5aU0j8G2jjI5RHki/rrrRs2zKFwkO/ZNqcqb83XIuhK0dQoZJ+9TJEP5Z
urYzA8IQ2F6PO9Znq7Q1Sz9PmC63eVKPZye2d4pgQW8NHEJCTuyiBwzfvDKUS6FjE8lrYRfYOEOq
Nig861OSGmjD+h45qGrjzYDy+DIOxNlvwN4sT3UmzKPZOc1lYtJO6MY26rMzk59wC2kH0W5M9YHT
2cjxXZ0tFhoEr1vbEi3/cSLd1zf5v86ZKcqLzFhye6bSyDmuCboTW7M3DfvINMbhpGrqK6ZE44nQ
sGhjwV3ZRqZEKTNXC35hLSghMWRp+mVZ8fVqssezqSSB0s3wkqVs22nOGEZRciILxufkTctwmy3h
/IMNKT3WYNu7yAxRd9tx1e+noH2DUMX6gfyI1IusQm5LXfTHIJ+RiJVBc4P+54WLxdqNXTYciqVG
zLSykxfWhuNIW53H3ZtecNv4trLbGxbbjD5C+RjalkOHmItzLGzGTIWT7DObHOxoIQ6rcvBcc8H6
hY2EEMbBcCDqlfIY7/wmIJ/saI1q8iH2iTMKFQCFq16yrYR+09vSPU+FHfvsaR4Ci4xZuw3t/Vi5
rcPkIv7Rx8SWs6x2FGs4zt5RsvbCNlMfa2RXi5eEKRSNybhvZAlkdtIJB+ARvSCIj29jcnGhplTc
skvqbk202ifSiILd2NfnKUc7LFiyfoPdCHsmr0Y/ybLqpjMMwqJ6FR2bxf3quF1+DE2aIzfs/T4d
v+a56n0hZ8kkh+uGfu7o4EA49GNmbPPAuR1k8IAG3rhliVl4Tj+YV/aQ+a6hXw3n5KHHgXsdo+R+
4n09BZOp8zRmt6GdL7uJUShXIypl4VlDa+3MpW3oxt2wgArRY9RQ0/wMVnz2xp739QFFQ2idlgRG
xIUOLCx9nZuT4N14Mgg4Egi3Ik+N5QzEoXAW4UdILZbHPBau9hlO0TRvY9t2li0bUxq5IS2I0GSQ
lWUoMXBNz4daho9pWtrJFt0zpUxLbwhHQCImLU2Jkjxhq7MqffPvcwmOC0TlUqML0rVoWxFF9Mmo
+ulTzgLsZHeJJEq5aPf1rI0dKjZ7sjZyToeTgOjH0Z8VvAdD1KGPFwg9ck5Mh/nj65w4yRZbU3Ia
EJganqnb+YOz9PEJtFC7Ze7uk/M97qBnh99qvdfoJ0bzvp2dekfEp9wZhMSj9i84XoFl8gYRQz/t
IhGGH/G14NFI8g7xQ0quspsb4LSaRQ3ky5o9PL1ejh632wLnQVXGuan6PPI7vakkA4m5d4mlTwax
M4llYE05R06yaW1mpktKrNLcEjtHykQ79EcRzf05i1LtqNU1Uz0RwPNkka/cO5gFFhDDbqnjHenc
BCYhtEM4CzJjmyKn/dJCjoCRnojk6iAVeyAYhhGNa7EILMkd3LdxMO2goFuHRUaIk+oUy5gn5sZG
mNXM3SeoMu42aF15A2IoN72MX/7nxYjVzmrNPW70niH1gkrIcwocAjU8y01bGsMB4D3BW1oMzMYA
FYGO3CJ7jAqoJq2BnMKjipX4xCQn2YSVCJib9QY9OtqZYuDj0olN3HTdZw7vxTd4k85EP31VtNU8
2Ca+J36jAawAsCXMuvAU+mPXJzPoBhPFTWehKFMofu4KpG4kFaVR73dmdGFYCo9xzLubsbfNI7zl
Co09Pu5rmzV96uP2zPaqIEYdV5YBZ70lqyYr1Pxtwgny4lJzP+uzZZ8DxcZ7s5LZCRKiNNuifwzd
C+o4cqRY/Xa50X6aAzbOVmiqXaYt4YZdqzg2+ryQe0vQ7RejUsO4aRnbHmLEI9wlunsBdjt/15E5
bzq4QK+cp/EJXz2Thlqxs0C2MW/SJreDHWD4yNl2YgGS3+WE60AKeOix3K1zOhpXQhL8VMXu3p3y
3scLOJzBSo23cxuOD1gSmdkjSANtxCQS31/0ioB3qhFNlViT4rKzvEpWjV/rQ7fJy4lpftDVTJsi
a6cPwv6mF/p0A3xvuYXHVT1WI/usDed58oNQuPbJLQSWJymyENNJ4p7KOQxOwIrFSeBK2Nl8Xs+i
Dq2rsXTjZhRVedTZCPva6g6Wtqr8ubAltT9DBtMMeoJ6ugjPSZYXu9GiZSdHsjhOglq8crPxiWgC
Y6eJxu/wf9zFYQOEMcmHW/AH+plDYiCPIuJhsQdMQ+yJwCU38SbS6gqtc2L5s5I5Gpphrr0SxBQV
A3kRVUyNwp6npoDqsrcotczlwJR3JLa9t34MXTl+s3IGeZsqc6fLoOuTsRtRg/wf7FL/f+z/JStz
jNF/3f+fWaH2b+n8513qry/61fo7EjA+RPUVwmC+d/d/ZLO6H0wbxqWrgyBwTLlScv/YpLofyHpx
pRCCrT0me4AHXBRrXrlB/rkLE4lBESZqTIz/Vl65/Cfnsi4kpx3aqxW7ruv/4AI38JQ2zhKEJwqA
LtoYhrSvowyXHUzibh9jKOLy+powhD1WtVJcKRzxD7Ry3QEA9bA3alnvRRcL8S/YgIxAft/zYnHm
hzOFgzdUV3ge/mHPO7XmzNHgWEd7MKvyjk2XuHNQSPJ30AIz9WRfPsZSaVC4ucG60HA9rRpopQgB
D745RSGvLR7QGqEeyWH2J2ad4S0wF+5w6GPyS45Ym4MWguiyWwZLI4/MTHRxlyOdbrWtsjrNOazA
n60SadFF5HuNKp22UJ7S5jmah/BQcrMkI0O9rH5wgpaoJ2pQWmAGh+7JaXqcGvqc+FPjPtUOHOHe
xwhp3C8SMwNGHWQuTQ0Tyc10Oosed9HXnBriASNpSciHwsi2YRHIhNdBrSV3Q6BH2akzyixlrjHj
SkhQul65Y7ZkvtOMNMHHKQi1PTu25lSHidz3vdG+QQBvgG+Z7CmT9izD8gRUrH2yi3i6l+40721s
emfuwoGN06BRXC01kGA3sW4hI843RRjtELmTScCAs3xAa/5FGMjTuF3LcrsWDDQcGAmporCYaCHT
k6VPXfal0dwCvxqmm9BeHgUK67uG5pS2wCWEGkWNDHeUSupr0+aJhwyZ7byJNQoBrwDiB3S0eoBP
bmwoUfN7E8lxNGyMRkIxK7KWaPr1lJ2kFt8RhYR4NNB39XoWz+upXEQG5/N6UoM7LnbV+/EtkQNs
GOJYoOQ43ScjqHybLTLMNs7+ab0F1HofkIlnXXnXa9rUdLXAcm+wO3RPLmweVAHrtRKsNwzbpPap
XG+d+v0CSnutekRgtNwa6/1krDdViL5up9bbC8ZV7DXrjZZBiff192uO913t6Gy4/Kr1HkzXG9HQ
KfCZPTQe4QvjA1Op8dZlEX42x7b3s/VeVXWU+R3LSxZMMXCR9f6N1pu4f7+TGVzzkX6/qsf3a5vl
u/XZ5JtstCnTvMBxuZbdUb7qYRJh8FkvfrT+lzqPFCq0qTmo9wqhW4uF9r1uCEDPHfUBt9AWgeoc
bZYOZcF+gH+feDYTDwfXXm5jAHLZ71AkujMB50yRWJcE2pM5tcL2lJZ1R3dqmH1VJnjTiffxONhL
0xKHgZcpROt+JhCXd48kXOZ4Q+In7RDtsPDg8ylg7r/l4zotjLOxeVrY89wgY0K2Wy11ejFNZPpG
Seg7Aazr04VLXGHcV8EAbDIzsq1OnBhmNRGbezvF35F2zTMc7uWrPSwTtNVWHZkpll5szS4BmhIP
Aifh+GWIiBjwKseaBXjahW41jZvU3YRjMZIBgs7ipcD/22/NGvOKV0qJtNjIK8WYY4F3lCPsSjyJ
TDC/IdKhw35L2OaxDC3svy2HSL5JAie7M+H1IP2PQ/2uzRQtRsO+yCN4Z5iQPrbZneLBQKVHaiqF
PsjkHYJdgvmqZrFuQX63YOCJuPP6IMs/Bl1RP8S90ZX+lOnGJYCmcKPVDHS3tlGLu9hJyic8oVq2
lX2stqLkzy0+o0x/5Byd6J+aCyv26H7ljD4jMS0YD3RyE859vqUDTX2OZw5fs03TtyTskN7EOGdT
LNiNdU9EYKZ9rgyodRtcXu6DboxO7DNXCvmlVOCXdkrk7vdmMeoT8sfxS4h6djPMcniQ3VAfsF9u
F80itjbsy+iAP4MOoasjdY7cISHDbWge8Q5BZA3Q2F8Zv+ufyiGPH2wkhvLQ0ubeKwU3FPB/l8KR
tqP2hdYSlIGSBadDMyeZH1h9+hrVbi3hYE3DpXNyqNuhHFfZOY0Bquu5i9BXdBpD6aHl5bKwG35w
vrsP5L6NuxoI74ul4UvfhK5Ybhg544KdjeTYQMPz69Gsfc6G6ZiAQPs8pIPkH3zoOOd5yJFy0lng
u2V7vETaBmsmYvnErBFGhOiZPCTUEV1Xi+4JsX8cHFFV9ufOIeFz/bUdNAeLpWhYdfcGP+Qgbb+N
rDfG1ON2dFS1SevJ+BjLDthDZdv3qP8kr5q/gVwgKNM1U+MOucFNEnD0E414E+JYeZva8ujaLKks
E1dAKHN0nqKo/KpSye1slvZelVrFF2BBuyOonN8pQqTx1mTWudFxAm7xu+tej4DXix2hvcD1rq8N
I/CzMmuVbYC7Fl8gUw9vg5G1DOlQQzVU+/u1LvmaaWn5xqeUpkbNNsJg4j8HxwcAEOGmGwYU5o7R
nA2HLTAGspUALNvFVn4/a+T4jKzH1vm8BvdgWnrx0Uq6rvBrq06/qs4OU392CwOFigrR0yQtomWv
yzqc7E5kj68Y97JlX6WsEDb9IJovcQtSlRKOX1f0qqlkuNOESh9mAaFzCugIEjhivqEae9kUGAMv
bTwyNJcUXndBWqgjJVb5gk2l23U4ebYlCFUkuGSakEFrJMWLgSKa7xkP33Rc7j4ZDmAUyJnPL07d
ypuW44ynqEXOHS4D1lXqLoI+MkTifEBsPX0FsfylBaJHywMbZ0M8WnVCJ6VhCxkdTXnGPNHq9lkw
Ep1a1vnDGInutkyS+cp+Kn6cskEYW6uVjJMaIpd3fds+hO7IZW065iUyy2iLIVPXb2Id0d+WRAmc
uUyKkHqZuQp9VP/DFqWw/YacomYSVVdsbRbNPdkoBNYC09QbP09K15/l0imvQRt9dBLLhimMWfOG
Veui2ClkvY5Sb7HxYiTJcIOCmD3+yDmSMMtTlglPMmk+6Yk9a4h4Va72gC2mK08tEw/BZyDw3TKz
TkPScBOoOCayCWslxLxpDKKAq1VRfwHtdB6nSaptWdsa8fbJbJ2dBlE8rHGj2jslUU6XJmLuggDC
zm+Twpk+NrpbP+A1tF/qgLFiaYVN57EQ1t6UBHvoQA4v9nXbTGvEQi4ML5ILV0ZtR/0+Rpl/r6NS
zU9OFbssL+zqB72qIkBZhOKIZwmIR1ESK94yRhHbqa8joztbzqyX1s8i+z9r3X8hkTUMsa5Z/7qt
e/pewPtov3//c1/366v+3tcRdkYDR7iMzTf71dW54oMhmZjTVEl7zRpDvvpHV2d9IFMQTpvSAWC9
t25/6+rUBzT5lkunyGjdYBv876xzUer/U+8EEk6CvZKQsV33HzWyNqxF7iSzOALqpzTYD3YQJgPW
tXHUPR4xR3Iq2fp4063RtHmLLEu2xNXCi7YPda5iAAcBuj/EqXA/qRufpjXslvwl4slCRm+bsTH8
nP3aZ/ImaiQshmm8MvClOlzjc3vXHDfkRzKPDexveIMJ2TXIfTdjxorWGsEr1zBegmb7/TwIgQsT
YQlyzqndmRF1UMa+l/ZmLj8rJIuvaMbzI6ZpMqlji0PJtrcC7fhmwHF8J9eI4AJX+RNCJERUQ6vI
EDZ0q/wcyb7e64O2nNr3tGH2VtbXwFkziKf3POKcRd6lZNL4nBL5fDMli3jox0bfFpl9RefhXkSC
QsfJw/Ali6CkIJgaDovdD9R+deAFiWj2jR0UhzFWDMaM+VpWJQLHQi92lpbOTOUHeVfQR4cFlUM5
pfcaBzIaTJ0Wdh4B1a5WtD4lqpmVW+GPtRIYaJW6cZOpPfbtosGtWORJpZF2ylpu31SvFyZHyYJ+
kp1O/Z4RXTsaedHj2D/JuGIJjHz6hnwXc68qme9g9ph813a5VoPeXuxYC7y015+sNZp6TnvLb0ek
h4GdttcFz6Y3wuPfWX2JzqeaULvFif21J/O6KuYXkcftXlZGcuiHUN8TtxN8HJy43CVJYH0jECed
L/2sJ5eQFBqup4qU7Wli/eisYzDaEhw7VtPsagszGVEZug/IkiniGttNTDcLjKYYf4Tj7O4WUbAP
qYPV6QqWEG7s2GY3c1I904om+N/K+VXDiIBaYTHFBSTncCYMhYliLvglxy5J2VXoEJ6gEzgerdHj
wRpCbqxx5NkonwnpIKFcM1R9cPoyvU5lzQleGMOdTvVwVnVsMeAju7XZxFLL7UOvsd+h4F5DbYnb
BlizrDHpFnnpyXty+kLAFXbSytnodJERazZC1rHpJHBngKB7uupFscl0qmdQhEwDkzpECUsAH8S4
Jb/XNPNAJCv7MBi+l8bSX8ustoObGrt5dEbo9ski/Is0A5ONHFKLI+5eouD2WWeQne4NrObdN/ZJ
deyHAJLvlmFq79uedegb1U5AZVr0NFFd/2yiG75vfg4mMKw9IZ1IfHcdWxC/6Z7G0tZzz32fa1SR
VT1UP8cdTJ3DQ/U+BdF/jkTMnwOSglvcPqEFX+cn+fswhYOS9z1fZyyBlayD7TIMxJflfQwj1olM
/T6cESZYtYb59yyvxfsAh0IU5gcqQ48Tjht0HfSIdeTzPvxxYIlDKEMDgZRkICPZE52bfLWx3GkH
pxgELoAyGzWvdPo+3Q6kfLG7naJeXcYwdz/mmPFfU4lOFwz2LEO40p3APUoXfl9QG3xjldyle/ao
Q3UggtFGgaDFLCkReAauX5iArDz0Yw3QjTUGlf6GXDCwAqh0xVjF+H0Ur9ilAXpQxCEEEedhnKDj
xZ9X3tk/b/P5591OSIIptuV654f2hHMJ6Zp1N61bbTxV/Ce6A6LgTYZQcEOC+SmDZHVuLG0dE6O4
RTubuyM0Y8O6FK6qj2nMbkVNZoCUAu3ORu8Ne48xNtoX1M/7EvvxfaFnN0sIAgxPmlneTJEZnYMK
tyVsa6i2aCltHqoBDSmKiF6iv7b0k2M3e7LUkvVZTTi/Qiv2gZAZ2k4Qif6IBiDxLb1dYCOMjNEt
rShuqXrKB2ewrdvOqocvdOc6eBHDPdNXGR5gXNroSYV7SNMLXe7SZ3TXOE7f6rn+yh3V3OI5YQFM
lPImHmIEx7qoxWO4yGA34QJ4NqEEXxV6XC6HIjtm8I/uSiKR2HqgNBkKEbwtumXezyBi4NGG2ASS
4EDwnfic2jLewtFxvgyIhUuvC/TqQNc1ne3FXi7K1B0vrKd0i5UseYHSK09mXUIlCqcdjS4+a/Yf
CVjFCCErtAQ4aXOw3FtukmDQd/ctHlnCNMruOFtDv4cstOzNITdrL4HPtVlabdiMWRndYaSCpNJM
unOmlq58VzdwvzWU1SOv/zgRzejpKHbAZgQwpOZw3AxLlPoqccM9AW8O3pB0yDyE9xFH46I+G0bd
cBcSF/g6OHp3kfYivw+9Xu7MDmNlKgN5sNra+KRNvJ7ugh5gNRjukrhCyAHf9TZF3/Kx5zm8EPfb
3OPUcW/QnOLhjooE4sxETI2B8xjxEvItPbMO2TK84CqPb2b0lZ+Cshe3kH5cvklrUQnkC92tUwq4
I4a4baco7zYxT/69mdjT3tWt5tWxi03dWqiWpqW7Nq050aZj+T7mbutegWQsZ5mk5VdCKhj3TLnw
07kUR3ain4KGjRhyEkHxgM5J02bDh/zQOOx5tc9TEcDhj8r6MhUuQW9aG2cet3+9RTdRAV+LVMIo
sXvWgJGRVNKGLe2APfmYSnGKD5PlbmpT2BhpHfTIRQhuss4J9LPI8WaOyXcTo7MYMAf7BilVGcTm
qz6BdZpUlCyeLRJOAuLX0GEVwxpG8Gg0iRNy5YU57cBTa81VfH0vWv9T3/+r+h7QH9uUv67vn7vX
6LfS/ucX/Crt2bd8EGwewNXSxCLX/JP9TaoPwhI66xfBHgZ+7t/Ke6V/EHjmJJbdv29rVkscSxxh
sny0HbZA/05dTxfwm/VNOEgzDTbrq8sOzec/kpdLXMFROTvzhbRIbUk3zljN8y63Ri60XBnHdMKr
shnCsDq3pmq/wYqI9xMVzP1cF82hwZ8BRqicQIMQx5bHkkDxeTbv6UlbSqgym1ZjKrMC0Q/LIc8t
FYwPGoM08t97d3Bc9Uw2kovAoYd2ymp5HDDtiyzQWC+oIT+VTdK0LoWPLJ0fRmUTA34YWfJMIALs
XjK2CtCOJycWYvXwiE5RqEcSC23dXyNaoG4kjAPOvJfKuHNSyk3By3LoVcLiMSH8jlnNMncPmK5z
4k6z+DbI8wjuHV7xzVhYwVMBEOBpIT34wA9VbrOl174itoqfnEQ1mD9gxVDjmbfdhJtlMeNwF5VB
/0pY3vdal1zw8bqWtaj6N27JjgXB07QQnXUCuRqbNiqbFN+QP45iqM+6veQFwVAMBW6jMB204zSW
47xNUy2cHzXUX4vYCvhhq868Qv+xR+LCEGAIRNnVBymwJK/HUDogfHhAzx43l4qZG82PRxCKng/H
/xwI787af3EgOIT1/XfnwfZ79jq+Nr+1+z+/5g8Bt/mB5x1lraNsOuNVb/1Hx2+bHxBoExC8Bkz+
pt823A809fTINK+mDdriT/pt54PCrmLipKWGWJHJ/87BgCn395NBEWhqsU6g4XfYDnNC8ed/IuCn
yRAlkjCUw8zV8rlLuqLC1G+MPbs2ZAWT3eTdrqrn+6zUmcQzpdugLXcZaolql7BjS7zFWOTnIEal
4BVFirgEz+f3qbNWaz8qGSdgQs3M+76g0UTnkr0ojRgoA60pATRuu58NAY95ciGo8SbGB3pP8zEh
0PyG3m+5zRITgaXDbupg120ANwAGyonWLd32Jbwvwh0AlSIS8thUN+cJoxKuHxiz2mQm+5G/HEsx
ouCO9sIxUmpN91C4oTqBKn9J7Fr7HGe59hTWBYJoIEb73tVDWr/KYGHTVneI5uhDpvY6ILYytZQf
EmgM5iP9qvQZqxWiv+1sGiDhQzbfPLQ/KL9iZoku/KBCLEBtUTrTSHfVrl549WjQrxYBtV5sdxeC
ETEn6vo1ls5TMPQXqB+IvqficawXeTONMEkzLKWeDtaLf+Q35ZzfKKf6jJpa3yyym07pHL5gIzta
VJheZhhX5F4vtUnpb5fl45Roy5eUGKBtZUTRNnWqnkXfPGwYbW74CD6xy/RxKVp4Fa31rwCl2uRb
g1RkrrPY4s5INW3XDWn5GLZu9hHtuPooJwPUZ5GRgRcGBgwbh8Vph/M3EpCmlupeWGqBaKCdOjrK
11LJ5qlyO7ScMTyrjVFlPr0IQKvRPATO4nishuo7aAzNZ5U6T1Ybl7Bbm3iPQRRYagB/Z7FdeXBr
ywEM6TxjVNbI+TDGZ2BS4UmROYhbOWzzK1OF/k0TdVNs7FoY1w585W0e1wjKWEdNDpG39eJnUfFo
aBLkJnazaKuXxkObde6OQETcj0Zk4YBCiJrQOWyjjHJ7yKfa3Te1UaXHsJLgUvGRUY6bjtc5g1Xe
6nLqzyEpRQQCNpr5bJOFc1a5JV4UP/i2naE35kjaY/ZAaVnupNMALTamWZzHuTbJRE+E6bGF7OYf
oIcXbe80aFl/zBhCL5negF0IC5X6mR0bjSexP1Z5Ih//c9D/7xz0zFB1SrK/rvw+zWXOkPG34u/n
1/yt+KPCMw0Kd87ytaDj0P4125VS8keMaBHL/Jr6/hrtKq4HJCp4dBSR4xAKEKv8Euxg4kGjaKPl
gYKBlYdL4J0/Afvh/ifWAGwE/qi///d/FX1+D9+la//n//inCpC6VIKoMaXO0tI1KDX/fM5jzZex
yQr3ts+/hW3GR/rrn96NXy/45xf4Hduxym1+fwHK6D+/QDMZWV5NvAA7GQz7ude7r/FwC6wWftl/
/1L/i70z620b2bbwXwnOOwXOw8M5wLUsS47t2InT6U5eCMVWi5Q4SBxEkb/+fiVSjsTIvnYYHBAX
zQbSSGSXyGLVrj2stbbBTB4qOZBlRhueU1EDK4rUgNw6tEolVQIDma+bhRGUMkzoUEIjj/PDsekO
b3xLF9u5/YB/ZmfyWF6pqVTRZg09dDoaa2D3wkc8YtuaU0SB7utYYzeZy2MEZfMZxUaK/9c52jeS
fiWbq+oySJ0FAsP2Qi6vTETx3M/lOkOe2Tfep2B87xZQRvyzkng3ImMSqfMzaosGKm5ggwCtFhvN
yVCkC9fe8p5mjvMN/REBi1r04xZCOAItoKboj6nvExSz/yi3AbBZd50TMuJHFshA+IgqXFkZgb6x
NYEtohNYfJNifFv8RdJ/tHqmPdjO+dUla1VdLTLHk+4LRFL1aKRt6MUmrYYZmeqtO7aChCzsP1bj
NVZDVGBf9A+vKPZO00Oj0fxKYzQcfWDYjgXy16YBDe1df7iHmAWMBiUf6j42cD8D121vNVjwP2B9
6CeyITAiFIlMXXmLlVBaTe4NLJCjYWwg8hkUocy2P7h2Mxvy1Na8CtUVAGR0WZTi3FSKEjWPPCXl
TV21VvpA/hSdrzgqFbTwDFlKnPMKDUXlPqhFQtJaMkQirY28ge3mCmKv2sYAoL1TGaEHlpAcCZNN
qBcfslqOpFSRMYMTDjx8foEQaGheb/R1+gCp/mOm+5Y7VIBig8MzrYtAd5zygv6k5yh+ETXZFQ5T
lXlIScOXiGQgwbR9rsaqkqTydYTmvwF9DqgDCHFY8pMAaN36Dkzgkk5vrvM1DSrNGybpGpYsTD3B
iMEzEJ13nb8kzdRjvqI0qxH8LxXRLstCw1VD/3Wkxb59u8SB/Lq2rOJccuLim48W310FCQxt1dIA
E+5R6l1sVFQ2Ys2T8BnAP4yX9Ny8XKDD/I3S2PovNUU77UyJfechduyHYFt+sJFFJBu3DMtL/nBv
Nrmp3fqGL0/E2THKFpoz3AotujPMzPpjvohg3chlCXexIPA801FtClEzjsHlQZmBSaGgDRlJ1Aty
JU+/kEtzL9WkLMZVZUFRBq71XnIWYDlKX90C9nIlf+IFC/+R9WB8XNC0WBsB25JuvTCyxzTIhRUT
b5XrArzQZ6+yaKpOPeQurnRruKE3UDzUMU9kRDfqn1IcpPqZuUaGN9bnOfqhQTwMUYS6hFmO0jJy
eZR5cignihrlI4SEaXEhgfTXcOMn1FK28bCkMeE3qQxXFwhjSGO6OleXpACqB4Av1iX4zNV9JZfu
B4T24+tYmufhWEdW5nabV+ZGUSBc6JlqLs/2/8+WgOO8G8lQV6ucrGJo+UgZbBw9St4vVkDooveh
m5JrPbcyd71wLtREgh6uCDk5tMyFmA3Cbijb/GNRX2NRyYSLzmfP+2EfZsW7mxna3vGhVW1+7ckV
E1pTgDmEMUO9TMYZ2btiuxQdxW19j6x+sqqayLnReg0nQWHN7bJ3eyurDChGgtBE1sraqVe9xcoa
bWcMi60TF+C6GIqJB9PyX9YLna6gc3LhiUpNcKqjsocDoFvIOMmwnmnXqRWC2gq9Ik5D6TJWvZVB
K0bDiiZx4ctjKjjlY6KxuIeSvDKG20W5qSCXmdZsnQTWuW9aZlKtJ1E2N2m1ckahqCRhhrCVnQtB
RlVdpchaRXQ9pX0uickR2qALz7mVfSmjfh1Te9ZgHGYotN8jJ+xmQ7PYZPLXQCN3Rm1aJ9s9RK4f
NNx7GjsALrItCY8nRDKSrgaIIW69axSp1iv73iPbFRcI3OPnqtCc9AzJJzoshunnlDSIMiLDpgUy
ih9WVuXjaEXZAflHegzAwVP8ZT4CYvvgUbSiV9GqvKNiEOEblShpj4BUStW3FVxL/+afDfiaDUi8
gaPx/P77n2D6fXqsAVf/SrP3bH1AJknHsyCthD9ysPdsclcURjVS3YC8+JNgZw9xIQ7CQWXvkaU2
yZMRXuz3njxQVSIXet6Q8wL5+yYPp7X1iBfYxOIu8JdInrUBLgtlpeqppksTRwKIB5WtrCY5MkWf
D+bkRDQkwqkDrbnd15C9I9/HorbVNgehUtKEHbmRUPTSlc8IdyEYm8v2bVhsoJK+/F0ismp9FxJA
xELUPmkhJ/zEw8iLd7FInY3mTkolZgebyeaG9m+02qnk7d3KDCn+vfyF4JJ++kpL0D5ExGcrmiXj
Ax9+5XaJt6JYiTvxSwjuZ+46zq7jJJ/TXIWGJgbSrlQWZHoqqheA9zfo6gfww8Ymiv0A3Ix5PjQ2
G0gh+TbCk1r4ycSBEkEQ5STy94j2ezQKSZ0xysLOuKjIAoXESOQct9H7MlHCj8EycMYBqbw/lAyx
PWeTrC4kl6YwLkkWiqwLgxzOPPLG5RrBV3+elqM1cmQfVboBz2inVX3xlnryxVrNb+S89EeFFUTD
nFYtk0rVljc6eoT20Fto+Uc1zcO/yXDGt5VWLP5QZR8guewGF8bai5DiDTfDPI6KiRy7xHPVWh3b
YAjgmJfFCGYiIMtMS68sJYs/JCubBsmIr04hAUiTwBTNIBKpmKypFqDds3VcE/FPNX5I7TC8Nqtw
S2OhykOWZl2gWJzY+oWcqsBJl5JToBzkwXbEHS+hcKRfHUM1yvTai1Zgm4ENReh7sc6HMkYakIMW
Rt/zxFp9XeRz+8+Fs1Q/OeiLehDYUudxQaYTgLmTWNBGUToCg73wIVhubHR5sdve96UXIPZDX6Pg
FlCBTbcWlGuurRydoRJ9+C92KaQBXD85p6UEa29RzSmD0uDg1teUT5R85aHLKfUJqDSQIUVOvoZW
vLmIIaajW2FKxtk2NsPHRFRl0GJ8KJPF6nwOwfFq7tg5Yk+V4YWjlMnxIje4WQdh9aeuqdJHLfKr
a7miKfJZulWW9MbYyBIYq4Urn0kx3X9N37h0dRoRbYooHWmlv7yWF/OcLIiZfV8qAsRdzZFsHEmZ
D02DOT33XPNhnQUQsAERRAH4jq0VPCLOBdF/qV+5CPScLZfzP5wU9d61u0Iqb2WjF0tHjiFqQKhH
qWCxHNc3z6xVdrWQEsTqttmc5qCyvZjShxQFQsn6prm5du7FZklfI3P9yS0C9dr00jsDbTLlzLYt
naXN7oE1vYH2p9PITtnMtqGFkkAiZTdLNaq+Z0CZhrxZ4/uKLli3wERoPlpl2SdSitIwytDNWjv+
KDeqv6Q80T6oaEuOIGWkHySrqkaFYxb3UeTkoLSdzUUZwgtCf9DS3Fid+EuyzjocKRgMD5Hpwy8h
QYyoLaj37SI4K+0V5bwqXYBqm4dLAwxHXi6HZbA2q2sbGZXtZeDI8zIcerB65TNXQsb2yzItEGYE
tJSnBXUx8MTneblJF5/1prBNe2x7U3y2QM6PHCW1BBMT6MmQUM0nQ7om8eFkELXGxaYyrb+2kj63
L+hcq9Inwy5S+ZzIoIR2v0h9weAIMzq3L4tq/mmzNPhJbeVv5h/MNe2DgHsBGbub02cDTMnKXKfe
leNKCCiKpu3GV3VF9yWQOZErwdSlSKF+WeQFemBrOudZjxZsE+XMy7xMIgu/mufJPUEarTvGipMu
v0rGannvwCkYJ7KQj4lDy5hs5Cz4YgE3Er2yVSjaBSHde2O7ieUzYF1UXgzJc8ZGptFDQ3XX10gZ
GhM1lGDAbJclGt9h5ShAFmMgQ+la/LOFXON9WebFg6lG9J+I4Cdc0HFHuxSVWZD9Os0alnmgX65S
OXrvb9Giy8JciJmuXXT9aRkSX8HSQ+TO2ljKhWKmVEATH+wcOXsg6TLZffro4W0CYvpGn6ZwuAbG
cl+lMpA/xL9ypM+RN/u41fTVTIccec2NUCMluIqvVrBhqvPcnAfeiEgzvqTHmnMbGL45JSvG/Wk0
PrlwUwvlrGJpwZW1Q+5NMld8ZkhZ+LdqJ8EXTc62d8FyYVY03AopRoSE+mdolQIy2sZLM2ffBue7
o+7/DRCieRAh1TvaeXcHSsFP6WHx6S4v/Dn+tR/a55lPD/RKdWFyWW3HcndTuzt+aYxgmvlZ/ogA
MUgJ0uoaghxkxMWF34HU9bz5WLKUgUkaWkOq+vA1n77tn+WUn5uj3/L4CHjVN1Wn7J/u6S2PLw9g
CtIWXcPjFheB8tHj6wOERQyKDxQOxIXziyN/sEZ+7QlfM1MvvcDZbmVePv77X4TpZjtf+guLgCQl
EQH+++5iVR3NgjGg/iLK2uT/xFUDevo0CxY5iQOX+5fWAkudNuoO2eP6IpY6mgVlYBBgUWU16s/r
vdejWaBFWv1mfn1DaDYlMiDeCNnVS6FlDxTZGBg62Wyzd09Piskm138UZ795J5CwgvdESko/uRME
HI33r9BvoH+WAAJ+5+dnjasW8Scl193VsocOMBpEEJF8t+vPCWP7ZQ8VCAbcdKdVoNoDwyGRSPR/
bAIQiBRYax2Y0NPy6Nfjo1KE2er09DprwEIDg31QP2TLBFjqoGZTgaDs28snDdXZI9IHGrAtlOyb
M791DCjATk1EOixMZN+eHzJb46d1OwGwAXSaOF77ljkgK6XiKDROQA8PALZsx8XP+Yf8KukCWIG7
q20AsQAUMkxt7yX0zxVC2abzHpDJOJu8boz97mLAI1fIAk1JcyIKsk+uUr/s4Cnw0ZudAVXAhYCv
K43D17YEsjXglABHIDfT0Dd7gGKRAK53Ow4wd6JUQIGvftctu2A7HAd4zZjEp7XSr7VwSjnqrWuB
SqYwiioAiuOtYBsD1WYf6DqUYXH1zi+Ee1wf1B3OBH2A4afmsg8AibsP7YFA4xGAGQ6yWrtFUEek
PQqNWJ5dfWOWgGpQSXMUp17oLb8IkVK6K1m4z3vPoW/mwFE06uKdrIGID2HaUKJinR8uAYvICfky
IY7e032AO6t2dQ90AKm04uK/9omIdDwnhShO1o/fO98YlrnIbnV7+7j+qPCTEasfUuypw0XAWSCE
9fCMm+xB77yjE+yTNx8FMNKYA7ys/SwcTwIkFE4Jk65tzU7o31KACdPZLbBgzdASAUvQrIXjWcBx
ZBrEobFPnfbNGoKK+ImZ+AtrQSN7zmJoYuVWuLA7GC3QCuA+e/f8BjiGjgZBZxUAlIBPadWroO0Y
qDIuslDubOKp3jkGeDSdQ2ZBN4VrYFj66ayhow3E8oBA1Xzeu7UAC7RJ6v+6k8jZSPlcCKieTpzg
KVNkQlYHB2p39W4WNE3p7iormD1N4Mub0LnlJZJB1aizEDqTRBVXna7777vKD3EeZaIF6tyPoyPg
p+BYv8ZNaI3wo6gI2ZKSITRLoaN76B/w8OQUQKzLzdHZv6IiZO6u2RONEgkPiUGo44R2TdUhlhTI
TJlkbX317mgghOkcKWhECiQLMS31NLQ8ZlvkmHT8B0zP7uqdOYDgJECTr9kK00eYbOd+miX+Q8aa
/1Ffp+OuTeEUetjJWaC+jnIZcZPcBJW1i/7fNwetJ/hRYEYtrHNpVWRPSB3L4oXvrtZasOyBiUW0
QQHWn/fRZVa6OkvCLgCftwzW1e5qOUsWUuOQ8NAJbYpvvdsRnI9KfV51chMQP+Kg3Vu/1iyIwIGd
R5/aZtn1aS8Q23Z9fjIopo4QAezTk6sAu2hSgAWV8sNuYoJ6NAsglDvPAlRcaLOsAvhxu6udVhWy
+6CZoXTUn9fZux7Nggo4vOsZySzAWjHg3Fon7SL1ZiosTEJ/g+gT8p1vDqKNATqcgnPZgApaQbRt
DmjTSO61t2ckO7Wz08irJoWuUmU5vRRMJglsCiyLvm4I5JA6FxqIjkgXwLg4bRYUBeFWNgwpyHqt
9C+fcIK//OYNAasHXRYRJNZroR1DUqS2CaSY73ot9C6MggwkvzKKbDmeP1xnjZQ6nUcQ2moOwtYs
2BoZSAR/iSGedkzPDkryPR3jB1PnHNR1GJLNhmBWDyNqNNEGNK3ZtaztWxRJ17DOLrOgvgkG2zMl
eAc4BvQ1wwCxsbv6FzjgMnctu+jiAETRCqmT0/aARYISCsC33kWPp8jHbzaH+oAsAhxH5Fx2Vyt6
RMd7oJBQEaINr98Dr3Aln+D+Q88PHndAf3+WnuIDPPcDe5z7z5836O4dhJuE29EPCgW1+rvrMFz8
/T9HdnIXDhx8uA8Pdt/T/HrzgD9/9dF37Z9q/48Tf5ZMkwev3H1QNrf5YRpCFnieqPo8DfYpe/J/
DJwup4dJSJEq3/9dPM+//3X0/AdW9cVx6a4UR8cD79AQP6buVwde/ixDsjN3XUceTgP/7zhptTCv
4Qudx46DOJk+HtH8a8x495ER6X/I/Iec7Fc9mFjZNRq16+AvKAJ2XHf7jN27+O93yBXl4ffjzvE1
YKLr/V8w6/7j8SqsUcpdRx7PYtrdH49ce15dR56gwej7h++S9gUind914MvHqXe0AJUas9t53CDw
o9hP93coll+TqOg8dPToT1tWRLdtztrOI8fF8curi5Fdh31eIqnjfnmpxWLHoa/j3E9/mmYHpH33
ab6Z+tFsP8xuYeAw/4bj5WaalME0ejwcuoFgd32FN9M0nT54eTrLsqM1rdakv87j+w+eP58eF/7q
InD3oUXDljg7Wtlq7QZ3HztFRypF9/zINjXYpt8xepwn7aGF/9556DjKWjak4St1HfnD7HsybXlP
IDUFFaj70Jvp8blFylPkeLoPXLybTMNV6vnHQr9Nye13jP9+lqSzcn+vOz+7Joz+jsGfl0vqaAaF
FtPXOFm27ltQPDvfd5xk3rvhNIk5KY83J/WY3/YF59Nle+/XcLOu93/r+UeOQ5OA7zzsMsAjOZbf
YWiBAug8dDKbt7EV1IK7D3xHT6y0DDbTVpig1tyPrvf9yYsfZ+8u05/Otppl23X4e9E++eRCFPXF
33Au11/w80Jsypdd7//FjmQd9//n2fZY3LLBJHW95+e6LHS83S8zOkBGRzFfA7PuesNffCKb1vJu
oAhdh/5zyrkTzbPjrUmVTcAhOw8+S7N3J2++rh13Ht9PH+Io9Y88t4bn03ns5wWZX1wnpzJNTxXr
n/NPe/GDU792nFwTP/EQzKbJf/4XAAD//w==</cx:binary>
              </cx:geoCache>
            </cx:geography>
          </cx:layoutPr>
          <cx:valueColors>
            <cx:minColor>
              <a:schemeClr val="bg2"/>
            </cx:minColor>
            <cx:maxColor>
              <a:schemeClr val="tx2">
                <a:lumMod val="90000"/>
                <a:lumOff val="10000"/>
              </a:schemeClr>
            </cx:maxColor>
          </cx:valueColors>
        </cx:series>
      </cx:plotAreaRegion>
    </cx:plotArea>
    <cx:legend pos="r" align="min" overlay="0"/>
  </cx:chart>
  <cx:spPr>
    <a:ln>
      <a:solidFill>
        <a:schemeClr val="tx1"/>
      </a:solid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_xlchart.v5.6</cx:f>
        <cx:nf>_xlchart.v5.5</cx:nf>
      </cx:strDim>
      <cx:numDim type="colorVal">
        <cx:f>_xlchart.v5.8</cx:f>
        <cx:nf>_xlchart.v5.7</cx:nf>
      </cx:numDim>
    </cx:data>
  </cx:chartData>
  <cx:chart>
    <cx:title pos="t" align="ctr" overlay="0">
      <cx:tx>
        <cx:txData>
          <cx:v>Diabetes Death Rate by State 2022</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Aptos Narrow" panose="02110004020202020204"/>
            </a:rPr>
            <a:t>Diabetes Death Rate by State 2022</a:t>
          </a:r>
        </a:p>
      </cx:txPr>
    </cx:title>
    <cx:plotArea>
      <cx:plotAreaRegion>
        <cx:series layoutId="regionMap" uniqueId="{BDC62C3A-44A6-2C4B-93FB-67B7A16C7E0F}">
          <cx:tx>
            <cx:txData>
              <cx:f>_xlchart.v5.7</cx:f>
              <cx:v>Mortality RATE</cx:v>
            </cx:txData>
          </cx:tx>
          <cx:dataPt idx="6"/>
          <cx:dataPt idx="10"/>
          <cx:dataPt idx="24"/>
          <cx:dataId val="0"/>
          <cx:layoutPr>
            <cx:geography cultureLanguage="en-US" cultureRegion="US" attribution="Powered by Bing">
              <cx:geoCache provider="{E9337A44-BEBE-4D9F-B70C-5C5E7DAFC167}">
                <cx:binary>1H1pc9vGEu1fcfnzg4LB7LdublUAkBQlUYsly8sXFCXL2DEAZrD++tewRFtCFDlWlHpPTKpSIjkc
9Jzp7tPLTP573f/nOrvZ1m/6PCv0f677399GxpT/+e03fR3d5Fu9l8fXtdLqq9m7Vvlv6uvX+Prm
ty/1touL8DfHRuS362hbm5v+7f/+C78W3qgjdb01sSrOmpt6eHejm8zoJz579KM32y95XPixNnV8
bdDvbzd/vH1zU5jYDBdDefP72wefv33z2/xX/jTjmwweyjRfYCxx9hB3MCcc299e6O2bTBXh3ccW
R3vMpjbGgu8mPd7mMHCz1Xp7HTX6xhi9++ix5/n2NNsvX+obrUGUb//90/AHItxKeK2awkyLFsL6
/f72fRGbmy9vzs3W3MB8sVbe7Rc8Ncnx/vyb4L89XPb//Xf2BizF7J17yMzX7Wcf/QmY/fVTCzEB
8y9Ofnzws8kfrs2Tu8LeQ1jakmJ0uyuc2a4ge4wLClte3r7Ibu7bzXF80705uKn1zbB7/+/vjPtj
Z9tiEvEVbot3P90Wv4AM6KMjHEnF3cqLGTJojyIhbEbo7RfwDoFbZN5FoC5v1jrbFl92n/x9bB6O
nqEzifkK0Hn6Ee/b1Qff/EW7iuUeWE3KbcoeAiTlno0EJsi+A2hmV2d27q+f53G7Ohv+QITXYUQ/
vKR343sEIYBB8FttgMW+792QY+9RyoiwAY/pBd7vdsVvteXDVkfg240qdu//fV25P3amKZOIrxGZ
l7Rj4EGwBAfD7DtD9hAZIfc4BjNH5R0vmdmxD7G+VoWOnwPMj6FzXF6HBXvw1BMfPH5qd/4iH2R7
mEhEsBS3nn/GByXZQ1JgGztACe6ryiYuihutzHb39t/XlHtDH4h2K9krVJTNxVOL8IuA8D1g3xRJ
Tm4BAUV4YMJsuQfOHjkMz0jYRhVmWzwHj93AORog1itEY330gmgAMXYIIpTema0Z/QKzhYhgmIo7
7y53c986lHWWxYWK9e7dv68kP0bOUJnEe4Wo/HH41Br8mo4wMEqEEG47d6iAJjzQEersOVwKwtAM
jz+yrU6foSK7cTMsJqFeIRbHi5fDgkAA4nCEOWe39moWOgL/Fcjmjtw5GLqbexc6XtXPw+T4Zjdy
hsok3itE5fIlvQjZszl14J+Z++DOHmMOk0wAG5teMzgub+oc3MEOo79vr74PnIExSfUKwTjef2oJ
fs1cEbzHBAVbhOmjLh1ybhTUx4EEzHcVuk+1pgzJ/jYvITapb556rMdDxNnwGT6ToK8Rn8unFuLX
8IHYHUNQSCh+3MkjxPYYpZAShUTL9AKO/BCfdvvlGU7l+OZ23BwREO0VIvLh025VHjMav4YIZKnB
NIGdQne0aka7wKFAHA8cABTqmxWbufkPg4IUevjUAz2uK98HzjCZhHuFmHh/PLUEv4YJ5nsOJYxJ
dGelQAsekC4EgQnUFjgid1ni3dy3jt7bZvFXVRfxMzTl/tgZMpOIrxCZXXnnjfr6xlNZk189vS6/
iJXYkzbhAk0x4n2QOESXCDwNw3f5ZPj8vin71cd6XIse/5UZcL73KoE79ncr9gJmDtKVhGEbcLq1
YmDG7qMFOco9wiTkXnZ1l93cd9xZ1SZ642/TZ6Vhjh+MnqEzifka1Qqo/+1+/ufoAC2wbQG8DP+I
7e+jwymAIxjB6E6XZlTav8m23fY5jO3HyBkqPoj3ClE5fUE3ROw9IRmHmspdqXIe4PA9gYWQnP8g
c/ct3OlNUegha7fPckQPR8/QmcR8hehszl9QZ5w97oDSfE+HzSwa5MsYZY5NHOc21IFq2X10NrHW
079lGe8+eEyRH3c7DwbPsJmEfBlsHtZu77VWWFBcgsQsAc97K9sUJ9w3GBRqIIghiAN/5NofCL81
6s0KOk60evNFvTlvsmeswSO/8fOlcOvtGMNs8y4L993/B10Wm5/a9H+xy+KPz09h8IusjOw5kzMX
sEe+vebVSQTF/qmQDyrybQfB/rm/P/6o41E9J8H/feBsJ0zCvYxSzBD4d9tu3l/s1uUx2/CLmEDs
D+1Q4OXvcjOz9CWaMOHCcRw2M1XvzTZ66jket1G3o2Y4TAK9QhyOISi+3Z//HIcp4sfSIRjfOYa5
W6fQB2NDd8VOd2ZoTEmuT6pOn3qixxH5MXKGyiTeK0Rlc/LUGvyidog9zDj93i5hz7RDOnuEczzV
v24t2gyVySOrpn6mL78dOUNlEu8VovLHCxYlMZAs8BMOtFLcEo2Zrgi2JwgUkR0bqi7fXrsdcRs2
QjHraptvd28+pryPq8r3gTNMJuFeISbeC/qRqQzGKaJQur/FZMb9oO7CsQDX78yiRE9BH8W1ia8b
8+uAPBg8A2WS7hWCcrx5ahl+0XyRPeJAaRKRu9rkTFGQzfaQDZUwyMDsZt1VJbs3m5s+vla79/++
lkwOZTd2hskk3CvE5BCCp5dy9FjsEUGgHgwB+o7k3g+SJLgcAdE9NFPe2q5Zv+ThttBb/dTzPG67
duNmiEyivUJEjr2nVuAXtYTuUSwx/17+moUlHHpcBFS/GLvTopmTv80jettaQa/LM7zKfPwMoUnU
V4jQZv1yCBGyJ+DEhoSE/q1OzMphgoJzsSX0vN59PkNoE19Hcbh9Ru/kj5EzVCbxXiEqyxekYY7Y
o9CwihwsH+Z5BLBiwTFxoG/y2wvvtsKtc1lmqo6fUzD+PnAGxiTVKwTj4uNuXR5zrr9oxBAk47Eg
At2lhWf8C9qQMDBi8Dp3nBhU6H5u5eKmf45XuRs2w2MS7BXicfnHbk1eAA8o0CPoaBHy8TZWLvYY
gCEIuYv3Z7T4Mq7D+Fkp+h8jZ6hM4r1CVLyXjeehDw+aWXerPtMSOKSyR6FuDBH9bivcmiwoUat6
++UZbPjHyBkck1yvEI6T/d3K/HMlgVoWQdBYROQdF4ZVv8+FwZFAFQuSK39R/z2J4mcgcjtqhsYk
1itEY/WSJgtaIwmE6HAc4tHIRGCo1hM4OmvflW9mOrK6UWCztk9tj8dDk+8DZ5hMwr1CTI5+isms
WvCzc7e356i/rd38iPWfjuSe+0+t/69xCqDdBEPCGZozv4ei99Vzas9wsA37hZHdrLfm8lw1/6Ax
4+Ho2aaYBHyFm2L9srhA+xL0lO8azYDLPcAFQaEVDpJxcHMPcVl/2UbPsJh3w2ZITCK9RiR+enrs
31RPbwfIP/eeGEOTG5aQ4Xu8E0RMnSJgrKGEd6u+s6j4Vs2en7eYj59tj3MQ9RVujz+g5P9iuT7I
W0znPvBftPFO5SMsgQFBhenbaxYE/FGnz8z2/Rg5Q2US7xWicvjpBVGB0MyBw7bQvPbQbkIayRGQ
loWexFuFmXm1Q9gXzXU6PPUojzOcHyNncExyvUI4Ln5qQx92CT119wamUK2DpIR9d7hgXmOFah4m
GFqvd9W+mU+7gIY2uGrl5ubXYbk3dIbLJOArxOXkp8brX/RtmxekOFAlkZOS0llqkTOICCGvAm7v
VkVnMchmWw/Pu+rjx8jZVpjEeoVbYf3TKOTvqyg0p9icMMrJ48ksieHyD9tmaNf5N2Maa9U9Iyy8
HTVDYxLrFaJx8oKnf8FgUrhQBfC4JQ3zNksJ/g2Kura9C9tAh+6nek/SDKKA5/Q//Bg5Q2US7xWi
8uFytzIvwMYhoUscuHkFrNO316yKCGycQSkeau0/2Pp9VD7caPPmR+72ryno4wxjNnyGzyTo/wt8
/trbfGcE/tZsF98ud7uXBnn6010mZDb0Kdp+u5zrL7+/dQj00N273Gj6kYfqUd+EP+6/uTfkZqvN
72+t6TTkRBDhqJecWr8cYJEdgDd95JA9ClUYISgB2g/fevummE6ZwL1zbM+Zzh1JSHVyCAimNhg9
ZUngIzQd9pv6yOAwBZhZW36/Tu9UZQM8zPfluPv7TdHkpyoujP79LXbA2Ja335seltqUwGnO6fCz
DSc3BNwRAJ9fb9/BeUD4Ovo/qW7GtGtkfJqkEifSgzvP+sqtw5SdyKAk5IywqtYrldlFvQwCqKlS
t2tj5qVBq7r+uIKcUOnytEpdbeLU4HeRyKys/0BFa6W2x9I6d8u2SPfDsbC7U5NV9pfcLju7c7ku
YuHVKBK26zRIhZGrIicV7UpJEi7yqEoO8qRAX3FYRMqVuhJXlpPGXs9EeMBTUrlKhaPXG569o6IL
VuGoRh/LzD5J01i1XoFZ07iVU+epO2ZlTd0RE+s9t60r0bPIz6mVuAWW/JhFbbyOxzE56lMSr3lL
m89d0jgLYpeSuXXBonc1F2nka9UPp20zBtIvnS6vF7gEiV3RjEYsdJWVvrSj6LAK0mXYxqFnwo5d
xV1r3uuWRckxdXrLh6Z+fhLXNuncIe6j2MvYQD3DoyhyA9nL1tW2iYdzTo0pfEBi+BgMqnAtW7aN
O/RBeM4JDqSr1RCk3gCPv45ZEB2OXd9/JHGM6IqR3l6HBW4XkqW68GyU5GjJDYtCl8e4/DDUfe2F
YZVoT/A2P7B0YSvXoqJsvDwYxYlIO964OCOwJZIxdhKX95Ee/YRqXfss48Mn0wwVOwVJHNtz0jbv
fZlFvR/bDV5ou2ZubiXRV15nZBGFcbqvY9IsuxAzn1Zx4zcq4mfVSPrQLaI09J3BqLOU5fXBoEjg
2nmFziwqu0XR5uwgIHyw3Lqm7EtXSuT3oDTH3EFj6UZwyDVK3XCQAi2rwiqPSGgnw8YuGpuXB05K
OlF6khZaiAUsBCm9vI2K8pSkVaTWYxEj4to4HsLCjUTMarfJNTnqgrRAsRsVcK1c6pZwNRDx8xFW
76zRIWA1opaf52URdz63elleZnXLK5cqbftDJFng1ja4Vw/3Pdc+c0KtDhIV1PKIlWH0Ja/4UHpJ
xlPuZmLIraOWxqH2AtGrY22J+KgtTHTIgqLbOnnESjfVXbMYyiIf1n04RNTTyilq18qYHe0PSeao
fThykSHXoMEgrxtDy+zbdc6XcK1lfBr3Axq9qGqjxFV1kINmB4IHLi6H2Ph1oprOK4OybY/GMW4q
37EI9lQEaPplm7fIswurHt3EKmR4ygo71l6dNznf9GPeHWea2qs65Y0fhTgcYMcRq/USXgo/s3h8
bCmVtcs2CLLIpdBvVvt5JrqPDpy0WBnZV+EBsfW7sTfJeCYb69oaZQE6ZTHVe4ImAz02Cutxaaoo
N8uwGdTHPlA2ccXQRBfjKBy1IkFZFyt4MwldaRXG7IMlGs5JJXu1digzlRdnmcNWmR053ZonAV5j
VdZfO4u8pw0TRzimejxvU6ct97s0QmpdB0Pvi9JCh1hrezMGiXNGig70MSAyyRdJCNaMNnbhpkOV
rMYei4PEEkPqi87q+6MedeqQY12MPsyUroQI9CJDYWB5MWCllmE5Jr4zEnxmlYPdLnETZT6TiXOo
WCEXWCSWXFhxmUc+iXp0UY4k9m2cOYBzSsLkqq54sk1sY73HddZ+0nbf1otaEQK6RvrWt5IRL3LE
LLOuw5B4GW4SvWCRDutD+AJpXGSVVuZSh5VD6DIx5tEB0RZ1cm8gnJa2mwwZaf2+YZHnaGaHLmV1
iN2iLdt9q6qxWgQm70LjKpo3BO5fKhvhiiLILtAQ4su2Gz8Q2MLGjXWfAjaF7ewz0fEzRmPkhyYY
fONE1ZrLgtuLYjTOIrNoEHqq7/p3RaDJcZY7TevmNc/RpquV2oxmZMlKVAp/rEz/Mez7VrqGxSPy
URxkwmtb22i3aZO+2eRljo7HAel3eaKS2lPgv8Iz1LdB7bgJyYZx2M8xN5wmHrGCMDioNFiNYyJS
tLx/9OeBI75W5VDHYXR3te33P/93oXL499ulpz/enG7G/fEXNBTdXqn75LegIjYVUvT8SxOf+v5b
wAru+NXEYR788SdC9ReU6WFl6Vl8Cm5HI8Awvl/C+yc+tdnGxffczMRQ7kbc0SnG4OADg4P1kOKB
S1mohKTbHZ2Ce0Gg1MiJpAhxJDhQph2bgoPDVHDI1kkbuowcG9IAOzaF92woWFFgWXBQHxJL/FfY
FExxn0tBGxOHC/ngd+AOOAmH1+Dh7nOpQUJqygzWuK+CxSAXdNiIBOr631fjEcL25ykEgts1ptY2
eGQ4P/dwiqBrMit05LjfBthNR+FaQ+EKBkv6T2aZnuIeKayBgfQ0gll48Vlbn1V/Yygk8P/JFBMv
vTcFjxUpVAtTNOMZt8+G2K/Gq6enQDaesVsioJ4B/bMcDlByuOvSmS2XzqwyCduq3qdWUV8ruJWp
W8R25yx4B1PTIM3eYTsPDuysCQ6wtptlr3G/YEmPVkPfdqu4rOtLJxox8uJRJ35t+JlD85b6Udt3
R7Jm8RLcue1j07dLBK7tPLadJnJ53iQXQyp6lyc8OdSs5Z5Q5edclH4iBJh/hdr9BswQlVVkuxbU
Tf3U4tEmK8vBTatGuSyu1SGrm2Qd2Rk/tMXIPlk5L5Ab0SHa2JXFDrMwG7zRtvQismh7aMK86d20
N5k/Nmlz1Mh8fB8b+DMqIwdccXXNnJwfBHGOF8KqWl/zMV8RRx+R1DHv+2IgZ13QoJXV8GyhcJ2s
SW6nbtYgstSpqIAClmgj7BTcHia92zt9+w6sJvxIKswRH5NhocATD247aLQJAgz6kMjQC1UTnQVJ
211Lkw9n7Ygb7bGg5x5vE5gvHm+6ggUfo7KpEz+X2fiedYxivxvRTV33VuZRTcxXqyJ95PVJZi6l
E4to2TNDzsDQww9NC0wJ2qiBOsbNTV56wKuZn5eBOcpYgMH7kDBfBLTgpQfPlwIlNNxrssQ6TkJy
Y7RF3G6A68GTsX9PRudGFpJ+6h0aeqSx4o8m7ZO1PVSwJHVUoVXRkZvRqFq6UVeN+0ll926SlQAC
DUZz2djwe3kPz5H0PD3IJdWXsTVwL+srfpiLJtqUeRcsMK3RqtFddNZlTvKNtfuyLutl5wh7pRxn
TMHfstCTwRAsRD/YiTdmEAXRgTj7I2IwgTMyr6oSs+pyke4nNGnPUzU256YM4Mu11LAxREzPsnBQ
rp0F6QGcDScusVSzaCHmPBESltOtMAr8vC4d3wHbeWw6mSTrxGH5ssyquHL7KkaB19QBekeaIDwb
wtg+T4om7d2yi+mJk6FkFYWhvUKkDq4CaKWWsEus4NjppAq8NOIQVBBUNG4SBORkiGrHH8KBef0Y
koOhrKujCq5ef4fysV0zWbLTwMLWSpcRPuUoD486Qi+DvBrPIF7SndfT1t5vooo566o2mds0fdZ7
aRwFV6ZvMleWnTIuthprpYZIfCVJKr5aYWA8benusOZIXkWQiVmETUWQK6H0sLC0kW6g5LQegZ0y
H439l6zSsJK67TOIZUp7H2kEjEFI5ygDTnVh9+m4CAaBWpiMopXgRb2iHek+CidoPxcBjc4goLH3
29jJmE+aPvZiHrfYzQkS1yjV5qACMn3c4B6uSsC42BRNKE96NOKLTJoBQmwtrEVfIXrYOeFwitt0
BO5Yi9MkrosthAPdWT0M/WmfROa41xU7Qj0fNrqS9DAtcbFCFW29cjDsvByw8M04jPtVZ4nWgwQB
TFChyXhlTmDO6tHmhTvaAcQmBWPUjwVWQN47+yuJmcndKFPReVW3yRc6Mr2PWjBCqQUhBWwN6vdM
0mU5lHplVBfmvi5j7YNXIYvGJtVh1rExcSNVAW938iB0wzaD36RBxPxE8sBzeDEewNOGFw5S48EA
zPqQJs7gZTSIKy+B4CNxaZ7INTTo0aVKEuZzEso11VItDevVorRDa1VHaZyDABj2hMDJuASWYBb2
UNdrq7YzEKMSwzKIAmvBgyaoF46dSa8NDKxDr8bedQrRnxZZXV11lTFgxtr0LFNErKLEHjwDVuBz
HMtxoVrO942TtDfcLsalEwp66BSoWHUqzoAJW0kJV/spdGU43LngZjIOvmrZZJeD7rsTaLNKD759
3SkYPc8jUq+HPswdd6S8O+nGpD/RYjCLVqRqWMAeHmF1jfAJCvPa/TZlPJYpcZkmrdcMjtQQuRv7
Kk2N/sB7o/2WRvBVUmNrEcds2BRlmACXD513pOiDTwmJ1GUb5znEYk2xonQMFsCkgflbdu51lS09
u2/SA6aarZDYrOE6EAiKwyahvghSez/p0hSMZ90eS2PD8hURtRY1kvGGpX27QZYJpTsg1e8rSw6O
K0qE17WD29C1BeQfEo361OWKmcYnyTjum6KEB7Z7Nu7LOGXnqNf2R6Pb8SwmGqArcxF7tBTFinfM
it2xbGDaOO2Cg34U2kV103qKV9ZFGbOuc60eoBd4REeK43rdZDj6IhF8O80Sdp7XjB4GSMlVyLT2
nSpsJ+23xArYaL3GpZVedjKWq6Ko2LmsmLWgpJaegBTNKkxl7NWTs9MSaddKeH/aMW4tMGqlp6TG
bhSw/hTXA9mivMoWRQkbnAUkPRhhR3tQaTaLnNjFTQI+fO1oW1/olI2XsJEg1I6s8MQkjTwvkrz1
GNFyFddlsRI1Zh8NEFLjNrETHGVdAYG3zgu5cgKrPzUmHc9Gy25v2iKw3ue8DLzRmAT5wmJ3OKWm
D74ONjxsT3C3tEmJjmmcWRdhkIKRwelwAImFZmHRPv5UNFqcSdX2S8tu6AfcDORDW1vkQ0LL4Rg8
FVtGVWT5QxxbvlWSaJ8HAURqoVW/U1FeLJy6yBdWivvjb6tuKAS1CrIyJ05qL+2iUOD4dHJIa4Xc
SkXKK5qx8xRsxGVPlX3Iq6hYFDIx63wweFFWOfJ6yKSBEnM5HDTOkJ0EAoVrlEdD6n3by6NAkFGw
iABeIcjhKOL+GLKPwSLPeOghYlrI2dAiPbGrJF+zoWcfZRC0KxPYhLoiBmdojwTgH6txk2o1blCl
pRd2EueePaQRmECE3kVWfFWnQ38MRmFYO2VQnPB6HP1Y0SZ0B10Ol3avKHWLsUsWYzPoJUepPMrk
kLhNypMTnEbWssFOekCanB4m3difIt5Zi6Au+5OKa3DdPCrMilfKwi5kXXjqO6gOYlegSC7AN7Vr
WYdjB6kJXW46kxXIK3ihLhrVF8sGDA5woILrQ0Qcc1KFY+vVDWu9MMrGzdCh8qAKWLfEDrIGt0oL
60Lbtqo9kbfAmAnWbtaC2bBDDappaJm4o45p4ou2wm4Fmd6VQUV2aTewnfJyBFotY3Rlh2TYkLzS
Puk6+wqydE7j9rHCrkV0cBBBtnMBOUvnYOy78QxSSPyAdWRYCDPUazFAKsbFQ1tWbi5Z27umVWDp
Co3HM5v1oPMWztTgBfDHBbEqSELIIGqPGmMlXgBfPU0wKlJXjVWwr1FCVrGNx3UiArbqqng1SXTC
o97xRkmjYwSpTu01cX7u9Gm9UCIpFmMZWStDlaldTAfn81AMIgHfUJ3jFg+Zm8bWYRi0p005cFeR
KvK6xLoRleFLRIqPuIGUXJYMwRGIkfqZrcBy0lDXSyHqbqGy0FkFQdy6BfCSQxLQuvEgU84XwBCj
g3KkuWei4dQpY+WlmuXXvLCu9UhPekfjpdN3+cTbqrWIuOPyMb7oVDR6tbDCfbBWK1iI1oOCbOGH
QV4vZSo+WgWuPZNgpSAhUwWQqQpDN8W18W1hrHVBS7LIeAnyFiUlwKocBnm2stj0ZbApiyj00jYs
FizOVOwq3DYrSJ5Hn8Ompftpj7LRHZq+XfRiVOclYc7oZqFdaTd3osMoYeVpUaTlRytMCxe8ev5J
W2VzXbacnXNUk97PRJmum3YYD5xYpiuSRc2+FaW091VYkVMi6vE0CVl9XkJaedHmDR+8vq9zn42M
LXpeB15QR9Eqk2OybKsUQnI7iw/CBA2Q7DLVlazH/BBJC++PaUZl7XcqxF25FE2fpoe6uAJ6jz71
rBAbJBtje7VD1VlbJbXlOpAnPQ3GQa0NZHlXiRXppRENqGIOtQ03lRbk2CFPXTd+H9ArEpGq89po
HE4IMslZQY1aNvFQf2I18Cu3R5FzPAhpPqVZxA+gAFF8CAZuB25VNPjSnjwkQ3np2pGI9vuiaA6j
WJBNlGvzoTCY7vem6g4yGraHnTWk14YkQeRC6lK5UFYKTlte5l9yzW2vhRZe+J8XJcoBFSn5AUod
cgRFKeoyCwJsd2gLArGuJpBltgx5jwueL9KAotSN2zY6VtZwk7ZcfHQULxa2HAVUELJxSXWWeEmb
Dy5wvBFcYZRHjdtYfeezoQZLlmTJflK2mVvCfVUAL3jbgwGiCl9FeHQ7JPxQlyMURvILK4s/9oWp
3BCsvAuJG+EXcoCgGJUfapxgP2VZF7twp1/V+BSYMdSLGCTb0lwdmTFz1nUdAJVahPkQhNgjaSka
ax/rzsr3IVxi1s1gsqZ0u5quEWR8L41VQdYf8pUriGI617Hi4H2GLXMETjE7BaqYbHuE1fukSquP
ZVP2fFVadEBuHFRxumoVDaibpkBpiGWKM7gErSsgMR/3n9OaOa3b1F1y0DrNTdiJzm0gvXPUS1Ec
YmC210VpM28IpvKAlR6Pqs2Uq7GVrUzKK68DqI7StuwiV1alOYZzdOFxAmRoylhCCheqi9WmDlng
6Tpx3oH+fzGFHbkN+DTpNtxJXRyY8UAq3ZymcN2hT8IsuuxrjcFxcbRARR6c6RKrK2yVn0miu89k
6M/HxtFkyaGu5FtFh1ZJNYJlLy3sgapl53ClWGe8KKrqd9TOdO4FTC9Z1NjLsYUCFYUdv28JRVZR
xPiRkzJIKqd1w9dRLiE2TZzwig5UuwVYQpdiK1yKsOcXEOqAPwll/jnIue2XofwAyenu0C6Rs4Jf
cfyqr8w5ickXnon6pFVmuArHAIoKaSdiWLch2Ug5dqu25rBiSohVFSY9FEigKAcrwT/wNiIXcavq
ZdLEoLC1jNyuAE41REwuqUVXBkfOKcQgl2CQ05O+HNlBVTHtms6wRZkVwVbJdPSyuhOQ+MbJMeuD
sXAppIxdpwZ222taeWHbFe+KUYfAcK2zPM/N2kCF5yyILXbKKzv0WcKcYxS1+CsKi8JTSVcu6iYO
D4Iiak4K2kdHGU3pOSkTWYTeMAZW8ykpLDeIUr3Kwdwu2hKX/mh6+ywIGrb/f9n7kuXIcWzZf3l7
XiMATli8tyAZEYzQlFJqyMwNTTmBA0gC4Myvv05VVZsUiqvo7N01e2bVZWXVlYIAAgfn+HF3yBGd
u6Yrm908MPm5Q8QN+6lWG84HNGZkfy/Qtwwn3/YOTDTzrhvNtwx4e1KgmRWNSAQPCKQWYHA+XCKV
8w+jU4nrVugS+W9T/+67Yshj2anvTBfqaxt0PTq/Qmfl98YuCvuCqD69QCu2iIGWjNhsLb3vqTXN
kcWpy69zaQSFU4PWU8hMo1w066YFpVlm+HU9G3lfV7wOK3fmuyxvRawAYd17tP01TV0f2gtSFaOZ
OdjL+MN3UTW4Ej0KJFUokvQwoyNXFvsq52SDciKxKC0OOP/uF7/yHiuB3NhJG5EgK5Qx4I4fLUUX
srHnNEK38BOdxzHpJ+/ZRwkyFcula+xb5FAekDPARFYfkB8Ol+OF07hs42kGIKWszY1ISTJwK/2d
wf3lk2tb9Lad+G89OdajwNF7oNQ3Wey2jc5DbqY0bgPih1btNjubT/2G5rqOvU4M6JgAAfgYCH2P
gkJb6LsedwJOAuofYa3eJGk9WIFJRgf43WABjMtVgz2pd6jHq93Ho72DqPEAl+1zAqdOWHPBKfoI
2Z3cCXmSb5K5EW5ot/hbXvnTRgol4z8fCopiPF4AAoOL0Pd2KLv1FOBHgollgbifChACRDGQK7sb
yvDjoUDIeYvtY1aE4jFAB1xCjHi0hqR07VkyDFWbur8sZVcmnimQcmLzhlpM1a4ZsLk+HvTUUsKS
gzDgcC6YQkeDunlKqIUHM5K5xCpSB3/zDCA71KTOmfmBbPJufjjQaGH4Dt5HW9nOr/H4EsF/Ucoy
STVnLA1lahUIbkGxLykQTQn445OaCRBEuWRXvZymM+Ovu+IVDwVIPeWUQS8Gs/21R3O0a2bhqMwu
RZsElQUAvsYEPT0+fLye6ySOB4GBmR2ADIdekU/fTnIiuC46Tk3SdYBu/TFDFiF8ll5Lai/JMtMp
HHo+bRqDJPnjoU/tH7Bv8CogCAh4QuiIZ8NdZyKCMrOCJPNGMbcTwFUABPuWLXXIBDKwOevSzcfD
rjvk3YwdG7k5viwcwtH6ev1ZWcu9BmwFk/i6kAdSDQ8eB+QnPOxa7mP/fjzcqQ0LjQLYTLAtgVHv
0QILo22CvjeGazv3XlO9Q/E/bXTq22eiDFkX7N3MQPt1UIEj0NjHC7osf39Lb+nHH+3L3pzT/ufU
YW9arSRXgJTtHTrZ9nOWrmASGvz/wabFW1CeD19bipdtjg+Nz7plFLZJmC+cWxdklislEGL/fFHx
Cdf2lY3G50uT61WrzJlSp3cqhJ6XKDAUaIk7fJ5C4hTqzPc7dQohAgIGwoDK87WJ+nq7lFNfD7Mc
EVBHLWM6Nt+8oIEv4kedv3NjHAW13O2oh4vaJIR2V4tndk5Q3X48xMnNsbobrA91QZH4bnPwIhgN
7UyikLteid6mB9rUaJQNY/4lsxBhdD3YN8KwIVZM2PsgZeci2vujB1YtuLdg39qQ7Rz3Hh1X9cxq
uE4EMTLsms6LRlLqS2kVel8qXscfT/r9uq4s3tVaDi+ZEP/47GmUVcGsmE6qekKC4s23fkb8M6nE
+wPO0EOHdRegXcpAX327Qbgg3WJKqZO8E33UqiaPGjVc+gV6GR9P58RImEQAGjneNWCOf7RNeJvn
yzwHTYLQViNpaS/Y7N8rUzx+PM6Jz0R8KPyh5l+zI2cN3K9Ol6eqknHjN8mS2xsjn61ARkVZR7lO
8eDqRxufvr9j2ZuhjsIFMCovrTwM1Q8cwH3tiLAa/a4LwffrN3qol4fZRT7mov9hYu0A3beNTr/i
6Qdr0y202xTo/u5oCxitMgwAeOUs5cENCnXo2GTtxZgtV6lEHejomoW9QLcIdVW3kbQruoM/yOl6
bHog2HPvyQgwWxGOYMucmagDiuxRbMYNvlok4QDggcnjy07KxWK87rGmbdY98aq2r8kQ3M2elz9X
S+8feinRP5XpVwMq0NYvZ2Amk7f3vGqTu+jMEq3KiPYPVYrCCITFqG6qOzUGoF4BWKqaUm/acgTe
mDM/TE3BaCjGZgjNQP2DVVh9NDmNk6C3PcZdF9AI4xQxIDz/snTAZQDZNY0mxOuYizFafDHFDmbI
sVrUQt24tPZ3Px3rM5fWib1GOXgIYLDApoD6R3strQaN7GPGuhRWeznA+3iPrz4logDzLpxSNiYf
b7n3CQ9sXCDEAMMYtBd+nPDoxhmGUVXgBAadswfeWm20MN2lx1S3SwPRXWaAXu+dnAuQ9j/a7CeO
L7I5G88ngYvzvuYwYh6srPfqBDDX/GXwRvJNo99z7xKv+PXxUCcmCYIHohGwDvzvOHVEXxT15tzX
STUYdEUGgiYeOkEtSG+12XttCZJxiwb7HI4UoP3Hg5+YJ/IqBrtVF5UBeCZvw4dfih6wU10nbdrk
Oz3W92ISoHoUs/njNMBZgxSByQXKKzzM+nYkYECtaEghExoET/NcjzENph6niLE/3qZIN0CYAjEK
1YftHc1JtU3Ti6GX4BX0Y7x4AF5ZcTOOrrcF8PTzTxcQ7puYGMVLKOgiH19bIpeqdqTGtNyKJaA/
1g16iOjptJKV7Zk1fH8AMRhSG6QG8HWhx9eXBjck8/oKM7Oc+4xZT3oJfhYTuwdH+0wOsp7lt/kp
hkJZCp0TxfXiHt2UFcvyubZAxGBKbhiwUt64MvTlsIRLPRwAU57LRk+PyJGK8pUAFxxfL47yg2Yd
UZPhUHL13MzknplSh33myTDrKZyx/uyMOzYSb/aSdWDEox3ptqg7utQvE6vvD3hFIHGc8ib37DPD
vE9s1mFQGuJNKWQfx4DCENhTnuNHJ4NFrXvLr529mnAjfjyZ91EEo4BzTBCZbQ9549vjNVl0qouC
lIlhQLSA9ESy6H/7tXdb6A4N9WCJ2NyciZL0/U2JURE4fMi6OaLl0ahptXQcZV+ZcHcGCi45YLha
lcvVxNGlX2o0sduZSxpajVNmkb9whbaX7e86sKX3En3k7Yi0aJldfcf7soyFUkgO1rRAN9S9WJV6
D5yOXiK61j3z25/8MHhfAjsOr3rA7uXtkoGSkEl0NmQCdLreFDMvDtYEnPPjD/M+wmKJwKsEpMTp
qph6O0rlaFwjopFJDZkHBB9DYpfkPvC7c1nLiQO7usmDVQnzRtSwb8dxfclqpWsEokkxEFnSbD95
9rT9eDanIpCHFADWOSjKsXZvR1kKm06it0qQh9oiHHxcU5Pbd5u2ld+HwvnzLBo1I2iiuDLwjrd9
XKEGXe4NIFyVqB3Tn+vamdy7rUz69PGsTh0eiIe8VYOLwuB4G08tVBJLg8Mjczf4VM4ELbbU/Ylm
S7M1wg1+jFIVe6CF7Zmr6lTMAyPWQV7NTxQ9gE7tjDkD1EWC3nS19bwUYquKR1UsnxGuz4x2asOj
7KHY7Kgs34FkEnP0PdWWiRKq3FXQwN6OtLDijxeTnNojWEQfMnbCQHM+iqu8p1PvAnJPgn60H/PM
brYWGMdhWrBBojfnjw8FCZqob7rhRs91ee1Kn+2yAJzOZVYeGsuFiolO+40cA/Ax+r44V92Skyvv
o8LGyYSE7DjxMWlru2NV4baZHLQJOv1MOt5EYJW1+9wPnvoJ6ISvMjQxapY/luPQ7lPefMvA6Fg8
1R3UWDl7oEg89GZLhTzDPD5eyBPriJ42UlCo5QAuHl+I0sfvAMFLk4z18lMtpNvaCmTKVIK/Mj9/
PNaJ5cA7ezjY7grUIut+e64pmW3bCTqk9in5aQNwgLbMfsbbOnUCQUOxAVTenckwThw6mLkQDxkN
bqx3sP5g5DwZ0WB6hfsFlqZWRMHaQR8DAh1GZ/2gzahjsDGG5M/nuvrErIgUEsTjSOlYHHTDoG0S
1GrX2hsNUGl5CzRehNBwPc6BK/48b8OAKwxA4Y6CUHa0uh66ja2jm8SyhY5mMoCVULPudtS8SioP
hfTHMzxx52A85FDrc1VIFo9OYJUaB25yWNppEOhcOGaMbd3omIER+58MhcdMVz2nDZz/6EJQvpN3
VY0SjfCm/uRKvYQGGr2LvCfkTPg6tUcZDtSqQ1iR/qM9OoASVy9ABpK26u/7rPnluvpetvh+udC3
QV93f1wcIYBBdEHhbon2yfEBJBN6bbRd6mShCzh+/nhnehMr4ABnBjoRmAGp2zCUB/IMGcf6PV+B
OAqqRxApUAJK4T5BBbQLFn1/Zksw/IyjhP7NGEd7gltFWTgOxgChn4SQWKpD67buHe2h8kvl2GIV
VxnYaFTceoV4aEbjgyyEXm0fmBLgXw82ZJ2j0+tMYMAxQjZjMMskZ505LI6T3VIupqieh/Rrqux6
V7UgZ6G6nSPQYNN95gZoUtjT9MklBlzdAu37u4VXIFvVpC23TdWanT1oqEJHUEdvCmkjO2zyPKzL
3Nxkk5/tiGnnvXRB0RxYVl0NlhmSoOT3eVO2EVa43FbAikyYgSiYgJxYhc24qE3aZy7IwuV42Tgs
j8a86LcfL++pvYlb3CfYJ5AMH8dPT7e6mz3sTdCEn/XUPQeZunGYtWUVhGXW2PwHxw45N5I9wPdo
CB2dBTebaw2JYp1AS7hiTtcjLfdjV59JXt9DfvCsRNcQwB8wAo8fDeNMZcbMxOsEJPJbvOMFve0Y
/NDlA5rQVyCkRL1LvwlTnymZVlPld5sVTyz4HlYUxfVxQsZVpSs1usBEmnn5kk2QJgbGsW4hdLHl
BpwZ1DjardJNVw46ljVIglYPHamn6bB3wfJ3i9HaM7u3tqRz6igFMRQbTu3Q70QHmxffXTKgUJ9A
BSz9RcS8Ix6wF3+JBUk/Q24LTfHi6rDsCqcMu0WJTYHfJ+6k+gXNB/lUBHLZqWnUWyi68O+rxY2y
tis2vuXTR83cc5/iVEz3GPYYRxsOH2RdslcxIrdbt6rLoU7s7nlGOzKcR3tXkm44s7NOxaJX4xwn
RpBDVrLhY50ErrSjGnhDVGXZ5uPjciq18ZiPahWG2sQLjm4NW1PVaMfUCZpOQTS7dYhi/KkpIevN
2vmM6OzkYMArUbPAeeld2usZBKNa4qxYmVehEl12g6O2YICCS93lZ5bvVCDAA+BAMFbJ3rvkV84z
8wqwqBJTmFva+l5E0vmpkeZXl4OzkHlnVpKc2hdrzxsFLCgE8El8uy+WVkmsL/K0YpIZVF6UHILF
jHsKLD5umJUljtJdNCnO7nI7hcpaQNQg4LhwFYig3PLGmeEoMONEtalwljPrcfLXQ0AEjAT8Fi+i
vf31xiltrTJDmjNq9Ytx8ZjR4bNk4JF8vKNOjgOLaQhdQNp4lxy0gzVnCny8BJWoAprTPdezNcZ4
dujMRXoqbQU4BdIGnj7k+OvthNjIoeAA9zLpoBnJWlBcx/rWNO6hCMiNbPR9JfkZoOLUBn415HHC
WiyOBEfPrhJrnHaib35xR4Lc7h1MM5ypOdip/YuKFE0ypI+ohY9ghG4MHLVMfoUwQ+dvXaZ+jzn3
okGSIAJ8KyLorPOoQkTe5HrVGlhkZWYakP740D45AFWeUh20SU+hWICqDTqjrDOfxcKbOKilhDVD
G2wnfwweAxdRM/TqFoQpq53ipVyhzYb+tkcKOUsTxJOyv0HUfw0qjtp0SPnyYBjDamb5pq9m+lmB
dI3LnrpndtOpVeCrUhcQB/btcQNWStW2NfQJyaKWPVTa0KnbzpOr3Atgpk9wthjPDHjqE6/KLBBl
fICtx8uuCiJmjWQoyTW3wIvrjdouqH5jJlKZhu3KSf/4wLxwJ44SQjBmYNNCcVxQZh59aWHNEl1S
WSVetfAoG3vvs5OR1XRkdi+yRspHRasgLhwwJ1/kAkHWyceqX7pNB0rfzhpHMNc//qVOrDuSjVUC
zSEMfFfycm8Oqo4ymZRcwHHDzN5VnSFtnIumfSoMWRLwIr9/PCY5AWKClQDUZ43a/rvaV0zuotIB
J7pdUlBZmXC2IKSybZvCOYb7HguxU8CcdOWGC5PBraQtobxwSPzxL8JOxLBVFw46BkGZ4xxDhTao
EV7V5RV0ywVDa2TVNeRMLrfgVtfuBVbG33cF2MiQWLWhkACRiVWhj5qbbPg0stHeznNqf8kcJN60
W+wvSIvrXTZiS0ExVW5B6nN3oOT/mkHGRsgeNo5XZBtwhZ3YwGwiyTztb6as9+NAXNCmZJ9LVk83
OLYQoc04CE9Z0PODtP2vdj+XZwrzU/NHBwwadH/t0B8DR4DbCtl2DPOX5fQ5Ay0tmbwpf8qJlW0/
XutTQ4F4Da4B1Oi4No5uTTSdtK7Wa4k3LIuVDlY136TKA8+kePp4rJfvdnzSVvSXoXrFNXhc/teW
J/uxylEcDG4ahB0axhB7LQ7ZpaoZ4tqX5II0dvqpm+h4Taklbmln8chhUu1UbZv9yy/0t0HCp7+G
/stH6bWBwms/hf/373kz/BsmD/+b7BtwThF4/9UjemffkOAN7zz/xyftxb/hrz/yjx2WC5Pb1dIK
kCGiFGDDf/k3AMf6L7is4uSChIEYzhBl/jZwoBTO4auDFnwa4GSHLPRfBg4E1o82X42rAEMS/D/k
jwwc3uYmq2/DasaFX8uDwSg4bOuuf1UjIEmUS+EK+rltlepDtVRQag4EvyfU1hW/VI4wtxk4zD+U
X9L7LCutO8r1vKsdC0Y+Mg/cSLbQjIQ2EIHY8gj0Z5bauNMAsvSLjsqDf4MIraGB5ZbBgQkt5bJ9
k03ltsdD0BtFCn5JLXv6BGL2GOdFOUP/PZd3SwFxIRd+C12H1f+qF2tBne6Mzo015dnNVMscTb62
G5+5UPOzzzKYKogMyxZlYoA60pQG6ldpa4jGLfW9p1nxDHOq+ZMFwB7N5GL+OpvFRFyJ0keza+l+
DUaQkCrp7AUYNLci825JZwFRaGRLH6BTXspzMRw74FXl+vIJPIRwfFV7pUqub829/gQVgJDCSlvv
82IYxLysx81BJxhJ8WayIGagkFSFOa34p8ZX9LJGppNDUxI0bpSX9rBbMhgQoLPd7PnSDyCMQNBF
e6f5SfLSeqq1295lMwhgbl4UV73bkSx8uZelTIOdyJA29C1rbiDLeugklDWuGi99MdJ7mtGdn/Gf
hfb0mRsUNiNHk3YAouNLIIEBgOUeBziFRFKktqo/O02VfiXr1wewS74AgJ0+WT4CWF9AsFoVY7dx
shqq4Mrqlm0LPfPV1E/2d1USLAN3x+lG1JCUjg1zP6cz/knjjeVfqBbJhbDoeANOBrlkQgNECtJH
4Ux0x/NcPpb1CFlpKe0kr8F7ySxj7coBNl0zLOs2i11hT7POHi7shf2svf4S/DqSdH3qJnNg2i50
UhYDbC83kwt/DZimZVs3/yoVmoKO04w/8gxiP9mx8YeCTHbvz9IkpoNWPs0ySNKHftvl8PnBoSyv
/cHCYQJxIynZT7vKCwATqfHauCwW9yKAg0OUwyKrj3NI18LGRzJlL4ZG4PIHsV/X090Eia4Ouzov
rqqM6cs5kPRphp74VyA1hIv1aFr0SeC9kUyLT7Z11rYJn1R+IbvOvkoziOiDmgxXbqkxOQr9Hqgz
2VIks8lgk7c4UE1beQdRdkewoDQX23xBojW669m0ILqthhHpfNZCaSZKcemsUmEb2OSZgsN9G7PQ
fwdzGiQDIBroxQBmXXHLVzGLCpiOiMG37rLOhiXCKt22SAtZ+YTs1/g9rkG+7h0DrRHcJJao7SBE
jZxxzn4WqpmulUdhddTZ+snXjoplJu0duDpfJu6UMZqv1UOl8VPKwYDAUAxwEZD49pdNComZ3Yll
07oAyeeqoXeTbaDL9GdMde4tKD4zKJsRrubtAIL7GlCb8mBc1ZGN21kUXiy9xs+cBkhm4VVx+7Jt
VaF59CJQN9oll0Q16e9GBvaXAOYCT7wg7VNtLfo6b3NThJWC0iyGWUL+vbbLnW6MVUX9xJFas773
ds68lP6mDDLY2QHDnzev7re/M4HXDoovhcWr3ATLD3/GABAi+kxrKrQe7VfLP2rSWmIx6R01yrPQ
bgE4PBttfS4WPl8ZUsAYD+imdV/MOfTkLnAEdTWZOgNIDfu0OYSJClaGSvANA5B8nsvBA1WJ61GJ
SEHZ+9U4cDcLbfhq7GGZZ51J5E5NwFmvV9SsuJepe7R/6qVsYcEo/DvpoTKZCgJTRyXEVnupNGFb
I86kekS8AAsRUPKq6feCWj3bqe1ekNFLf+PsIcWnc/PMgOxdeuNUHjIKIdBWyyC9l76uUljoCbgg
fLz4L/fx0eLDBNNHI4qi4HGOf3e4L+ZmcUb3rukh3w7Htk1/YzenQWJaIx8h5F2uiqmdbqS/CpOr
ADOgde3tA5UPh2a1DxjByAMiPpr9i1FA51V8x0eng4RR9/UNeib5pU8x/xGWNDTs2rH9PeCawCfK
ne8tHJn2NpznhqjU0Gr3zljCjWDwTaQKd4HviUEY6vv0iWYEiorACg5trukGrnveVrYM3Wr4JX41
Xr3szDik+xx+KCB++HUQdZROv8iL0JpWq5NeqyjZLEzxLWvK76QySZuxGuqBUqk93NnSr/Xqa4Cc
YPr0cvRSbomfJrWyYeOV+Jd9XaaQWBt6J2k793GFjnLEqc5+2gq+eoWdpV+x84ZfjkRbYcZvv5eF
nx76vF6uHHvB8kEPRu8AZNvhTKvy3lZra8fRXg6FVfGDNVWz1yKb9iXIdpExdIgsR9LLbBrbGByL
6bogC+6SjzcCksQ3NyiiIJpayBnw9iaeGUQ6eJQ2IFZXfQss+y6TBEqt2cYBgyMpYrMcJ72bUyiy
fZh8wMtxycQWqZh69lDi3S5o6peQirb7zNJ+nEnoJHSOrlg4V3ZeRoNVoHQToobrYLkeVxD0vgM6
lg8I/913OjrDrz73HSsGt6Ty4zYLQASskY5dwbvR3UDHCGbP5NRMhpLJVG4lgWchOKZVnwTCmuJ5
Uf5+cqqHaWwIw2+JrnFk0Xy3Wkzcotyex7jt7f6ndnGtYH9lsWnQC4VYsoUuGuYYvszXlHP9rrDg
6Z5gsJe4VjnM8UTzZcPZ/ESUqmPWBAxWIXNWhW2BAwGMAJu1gNIzgirH/wEOVhWbYSgPQKrsZOES
dpseW/Ru0TRrriikCDxSfZk94h7IH1urkBKuGyMLwiaviqcW+CKE3qX2RAKyrT1FFUM0CFu4T/20
ULXeWcO4Jjhmag52MOGqaisvNssAR0CWgQfTTVllY7olQp5sWiwU+pP4Z/ix4NqeM7qkUQCLEyeW
CwHZErSmPUwacOsspGDfoV3K50gQT5UXFrwvkP7w+VYAOgabSmj7O7B5xNVOA5iZEdntyKphByLc
sTzM2AjByiNuLixnBk0B3Gb2BRJd8EdnGz5lRc1TEFtAdr8zyC2TbnXBhCfPsvymXhnsYQFrbWRf
QZwbeClBx9Ms4wYUXHiEtF6eRZ5J/XA0FnZhrpFlhpMwccfd0gpdldpxzhb520ebtGu0hLMJ0tY0
HEu/juRYVte+X2Wf4N41RrgMOFYGUp7bl4P0R5Xtv1Gz/nvF7/+iyhbl45qU/8+V7fpOdfJcqTbL
za/XBe7ff/LvAte3YdyNogW9fKQD/ypu8aC5izYgIDmgM9Bo2Kii/y5uHfe/QLFd33zxGUHuv9a9
/7gT4o017uI/B5P6hZbI/qS4XRGZV3flX+6E6PuvPDDUGcdUMMfyJqEDf0nK2s0itqBrTT3x+GpR
TqRDa4H8bhAoosBPxjzf9Tu7Bpk7HrmBrV9JYRXmwyw4w20YwZioO5N5rX2C46HQXIXTI4ontP7X
QvJV4oVCadKFQE08DTksTWReXoAknoakURW8JvIugWbK2k2L68DTa27ODP9uOcFERKGGmLUSUwBl
vB2eyiVwR4/qpKjHexzKpwD+Vh8v5voj3sxwHcIF6ZHD2fA9q84Ya+7tlOjEJeP95LJHWAuB9QUe
HHTQ+tfHg4FM+344EJUBgKD989IHejsjFIWON3HUQc7I9EGUFVEwLrKqQ+mm1UEOzoOTjroKHYFi
AaL9poDpCOw1TFjB5NvAGBsuND4VBF54RQDzjtHnVTTA5VFHk5QCHY6WF3VINVHoQWQ8NAWne1pU
7Dstxp0Y2u537aw5mulsCl8sriJr5n0FY8SaXWeoQmKWlSzu7Xl6nIvUXOaeGHFzvKirYfELpbgL
+DGffdiFQyJzm4rGvXG7urzzVqvvwYEbeS86cd0PsFEUFU/jJujR7rZdvYWp97IvA3HVFxY8eKvq
t+PLuyZ3fnhLcNsZ+DhDQV0dlD19EwOsu3lVeHBFws+sUInHpcJNWWoXqWNNIPYuxl8m43C0LbIb
kF6sOOeN2Ti06jdjM3rX08TgP2h56YEK9uhbJD0UWd5FuvXV6rbxi3kWv5/qNo9nUhTXC9fivvMc
CTZyGcEJXMR+I6DnH9MB8iWZbgp7yq7q1o36DObZaTCPF66wvXKDS6fDvTjOMEjrgqKftnnj83vt
D0GcQe8V0SD3L9WLhL9WJEVFPBnjPTi1bz1lKP1u6obg5wTTRO9B9BwupMn7BAx40F6MgXMb1W52
AVc+cwWveHcDZxxwSUaOLVLp4pNuYM9TjDDlGOaebodc2o8Ortt4HvQUWVlO+699bmsi4EpBLi1I
cu7zTC+bOocNVOpVTgyDvxb2Yjnh+8Uy6SXKT3Orltp8qkx7mfKZfQWbv7t3egZSopWRKzIxD2o4
7AW9wKez7+ppV1fsa1YaF24ieS+2hc+mxGlzDh8hUewspsxqVdV86uUc07afr8TUKA1MTNpbuHjo
r43nwignh313SCY33xnu9Bd5OpZhumRwQvfbLTwvmwoZCypBTsS3AvnSHn/sCWSyg1OlGl258VbN
JVic7QoFFtbOqWqYd7YeXFayoYUKWYy3VgrfDcpyNABtJZO5goTHVa2+mAF1y9AWbnNTzaCzY0dD
2R3Cf8K+Zamen1ursSOJQ3MJYyMLpqAe3bGJZ7Bst8DBKMCD2JYpsl1ta4wmytUFiFsw92iQ4m1T
lc2HyQrSr0HZgfsRCLQp03S8mIqigMkmPMI9ONzs2gEONVVZwQ/HgR+0k/bI99ySo90jx8OCigc2
JyzYpoXHH8GmK6KqzGFz4GfPLGVPnCzzRgBuuQNuZCd0YN/g2nMJAZ6AcSVcvYmPlWaQp3VO08OS
rzThAoOVOB1hoaThdxXBQ/DKarUCRz+Vca2Xn7kI2iCElHwOA8Ai+9QSPZo89u00A2GaYP0AdRi8
z2EKuVtK/Fi0gfWDIZaPnBiEHLQyDLx5aMOe2wEitSZT3qadtiiJ2b3rKh7VpDT1vvaH9lNvKfa8
Ysn7vBrZziaZjKYho5ss6/GFXHSCr1NZdhTOI2p+aEggLxGQlj2Z+Bgq6n41DXhjlAdWOAZpE0mV
0ri1s0sBT7sMF0BYDfbQofxABS0rUl+3VbCXA30oK5jG0pTUkQjMwYHTU7wsVhqnpRVcwbcNJBsO
10/dbvyeOs/wXFTfi54NN8ppKx66EmcPIcG7yediugTAJPdeBWU8C2CKAs7X+AW22/Csyw1Gtnkx
w3jRwwGCZ8VU/OaFJZ/IqO371F+cW7bAfJFJTiIiq6KFA7hkO19m3carsb8ImlA/q2q2bkrw67HM
dVQav3h0MxCUZp43MtIwJ4EP2+REBdQAGxlouesX37mULB9R4KpluKlgfpmAt7+6nPo/QE2GzdfA
8d116hb7oAh8kBlh3Fu7ebUx1Jkjf5jzBFwkuiEezyBFQ2rfgFuduJ3r3ng5COvw1RPfApRpIp93
EvVF3A7Z9EAQuWIKtHqLRZL3LBAkcm2iZGh1JYWbvLfxwH5+gvjM+TbhXYdrz3jLU1uzuClz2AoU
ypjrnqhuW1Ygy3WzXyROCUBFethkuDx/12VLw1SbcuuJtN3jfhz3A3zKAP1MoJlfdAQNeoiwZdv/
lVf8/yT/fla//u//efOczetUHbkUksj/OcePnmX+uwEF8/n9n/qngYXXUsF4dlyk9yvctz459uo9
F+xNiCygoPdg8YBE/p8cH09ikZUNYq+PsEIsAwz37xyfoTJY7T38f0qDP2pgHbfiIZTxCAUfDEoM
mzlAxN7mcN3CcFvBAPe6HhncAMc0UzBnK/wSLL1xuPXgWnUA3FqXG3A9u68dBKIP4OpNGsVkrZ9e
rd6JYuBYI7D+NtC+g34PfhUei16f0nmdojv1rEqe9cM11TW5FuXy3+yd13bcSpamX2VeALXgzS2Q
jplk0ooSdYNFGcIGPCIAPH1/oM6ZlsjT0lTNbV909apuSUACgYi9//2bKg5H/D2xb5ZDHYRS2eOT
JyHEhJ3wSWbAXA0gIF56z44ovatvAcfDNf9GOvIhlMaHxdF8rLldJ/5uzJrxJ3XOK9nrp5L79Y6x
c2CuTeMFsv6G02FnXsq7nYezNXHMb9xpKT/IdWi1G7y5dvC0nox8k3lMoRfPZQo9F7q1R3jKBK3D
jepbOvU9/mkM9Tbk4SBJHtioZeh1TpFskzpPbwrm/6IP0n4DbSZ47NP2VJTKmbYZQRdXKxPhT448
bwp7fhTaOfRTSARYGzhV/PoayExJlNaU/bkaYg7ihLYjxO2bpdFUI8Dm1AX3TWyUn37/+te19vOz
9FY6L3wQ5vb6+h/rbf3UoDn6hKlLn1Tnyl+Ms1Gk47nquyjz4/QPXefbEch6JWjmTId91wjQiP16
JQSk89J2aX32G91+blXdlfsYty0zLJp0q7djiXhPx0wgyi1Hid3vf+c7BJ1faeqYLhD+gnAMcemv
l0d9kqVJJbKz1xbOM9u981yU6z04zI+3LkEV4azz6veqbJWJqWbtfR/KoL9QwWxfTq7V6ZGl8rqI
cq8SJHg0pkVVPs/fG002G13D5ROb+NrGx97C7uRP4On7FwXYzLZh0a+vVKa10/7pRenu6FSOE2tX
xhiL56wbqEoNjdLPxnRzrpKjSrPiS+IHzeW0tOnOhcCeRSbRNy+DtyyIfhgfRHaN9XHWWd436TS4
GP7+ISOQ5y5+WU6oFlhEa9oqejbHezOnwPgo07t0sK5yu21iDBSGIF322L1YwW6Q44jGv9VvcSB0
xpAYJS/q8F7umcrsS7sxI0wrsBAoHYEjf6mSjyoHqZ573Bcap20+0Fv4m7itcDbHShp8brByPFTz
vjqrRuuvW40AlYTeNg+1Ja5EZMpUHBD1lHdmntzAJMdApBy99jzE7cNgCs3auJJJv5HNJnuDTW8Z
6srPL0t4/E+xPtrH1MUIcEkm8EGlY8QV8TiyC4y6ZhGq2V82BtPEDTLLr1T9wz1e8njaKYGlaNy3
44Udm+ZDmxqq2Mc0jzBi0iL+gl6rkzi8ttrnUXhigx7UvChIY7kw2qD8lsmGFKHGEsV9FkDEDmVr
J8cuxm905jnscYUNrlslpq2tunZnGJMhtyXErySSCm+bSJoptrm91W3GJrgGUU/0jYGx0oGjxlQR
rtygnyg1P01CT0/Y6zX3jjU4+5Ga0dxhXbo8+y5tMBE1mHFL2u0dETn6s9mX6qVHvupEOF3oI06o
pkx2ZAHVfBxKbWck6f6uq+MU/zk4ThV/NOQA6moetJBemPd5rkXYNnh4SDvTEtpDGUcWKK3Yd/Su
iT3O+q0ChdtkPdbfYc5KGnYWDvf9frK86dItlqWMb0fVDgK6VgbnufuWxin2+0/0BrA68Ybo2Mrr
r1iW5oNFShTDnUY/D8UgiukYZC3kaNxCY+atKESwNi3re5yVrYt8tqwxGnkHcUh8QDDxuoSPs2Uc
cx4OZaFaZjS4CUVdORjxddrqq1VIMWNTtZknXC4vXbhdrCgV1wa29yNn4c7V0jy+lqvgJ4kY2vos
OGTzYgcbhEyCsuXwircgZG6k/Qhvg99W2VHdx0JEaTCqeKdKj+F2H1MV7JwqEcvK3GfHrKicV+56
Ry6Q7Oekv+kzTYhtnWT454/Sy/SNXpvDPrP90T+v/ofxsforQKea+pY8nV5nd0u3ZF1hIxrj3A3d
vyP2bTeXrpgPet8TjeBg2YwB9uTM5b7L2kyLeK3mR60R5PhYlltg6loIXbsuc10jzWeoqo+5EIG4
sLpgKLdFOrh3yzhY1i7XatM4pQpecRV6qZlic9FJiBUcxtYxTxYTmk3DHWxr3BGXrW9McDehvjTq
SvgzS1vjU+k2sWGMx85ynBLHXCsZYRVIXifdPfVJtVJxvpf4xrgbTFtLsbFmwuouDD2zD0nmFW5k
FkULH6LO4s0yxoUTaqprgps8VrkdWVmb42KCRlU70cnbO6OJsXaDXOI1W2NOl/oizQyVbIvATukT
+XO4oGZBxfJJLMA0lWlLOEyZ9rmr5poZTcZ3hJckKWaoM3xpa9YDNk7meHabYK5xT22HKwd9R7lP
eshzGsiVxdOKs9SonhajrNJjO4ty2vXKWbKTMSTgKLnpPDtTTP/nGyze3VhNHqFuLkPVUIxkqG2g
oSMbwn0D7+asfSqVorLIseC77x1XfWm61DpITyUkVuCfZ4YVNkvWzinrfNpVnSSNCam1fYtXmPEA
r4g/gY17z+DTmDEMlKbIs0M3mcR0VV7Sm9eZ5gWPld6uizPP254es0/7m2nGKifSW8W7SRUG6fiJ
s+meOMGCR+SLrG7BLtltcGYjBGzogxiDzw65/J3pVwHGKHauxqthGtbic6V+MJFxsYFTgkvX9bJI
BrliWPZ64a0/fr11fNbX+1ozpWyn4leMq54GAWSNN2hQSD6dpkyK7LbqPD75bqQqSPj/saeaQ5Ve
t4Y9d3BqsL3jdatuDajS0gY4DU7EtJtWFt0WdMxcNw0+pohfxAYyBXgXR+1QiccYacjRl1lGuEAK
TyWa5sR9VpXFbUxdPt9ZGIP2p4QyNz/VTVXk9z6nxb6vdOPcBkn7hA0ILJkUraN5rEF5xlOc1onc
zJ3XKgrc2do3Jo810r12/lqUhXMzjb1eH1odF+uPyhUY9olYEy8zs0L2kKwt0w19gG9tM3PGFLlh
nP5R02MBFtgkbejZbHNzp9K7rB76UyAKwgMcszMTtj3H5jhKzeCxA39NMC2q+EwANeCBERZktN8F
G/J8xDmTb0OtO/Y2d2CC7Ca5yC2HjGpPWP6bbhQH5SA5aS2pU3q3+ecukMGDNlOmH5dg6IxvQ1/N
mFFDpCY4UZn8U5MwsMy2VeImFw2vRUVaEbg7DHnlcDXNXnmfS9hGvgdALiZcrhfg/zHCU7dHyFQW
xJFV7mRfajDd623a4il7SmbVpETX9SJ9oBLpv+lBxTbC1tnLsCC8pA8DJf2WU2Bu78ukNbJ14Gj5
knEmtLwPzWCR/JYSPNJtU08rkqMWN+pLmujQAUoPwPAiQ9FxO/VaDIFgbPuMzIaRRZph+WTdTPg1
OmfhNsxpMWfX3SscUOwJknau+q1KG96a8qsMt+rFE+wdqD+24KZTt5Gl6Xf7xW9Z/XAHEm8zx7NO
NmHTu+1H5WAukqcrOsRJFzyy1kV/UwWgY6BnsL52PlodFU7jU4L/s2aGbmmQ0gkurDbKSQb7yiag
Td61cR90HO6s6G3DALTd0TjM0yWqyKK+9Lo19cWc9NK9iKea4XI2TVpyVXRaozaij9kzqMbG4Qr+
HvffBfhJMYInp1NNun4xtzbfPYJTD+ZCnHpXr1Xp/yIpf0BS8LOxqb//Zyjl6rnvn7+mY/99GPqf
0ZS//uZfcIob/AudAhNT/E8slIo/57mtMeG45TooaTCRfZ2L/jecAhsBLjh/DVwBWdr/hVOIx0Xo
j0oN6faKwTBo/TvN7i/A4nfxuG8aI/7p1W0JrrLBpI+7ezNihDeBJXejNQc/K1/YGdFs+EzkM1//
k3zln65kwv2kTadBfyd/LSvc4JbJ4Eom0Q14yH9uqnqi1EvH6Kf38A+gzD9diWvQBiCmf09xTgY2
iq4pGvwwizGKR/26lyIP3Xb5Q1P+DxeCTg3yvyoR9He6Ogkpn3HX0hzmvnjh7HiBfPOS87//7d/D
ZRzfXhW2MIDevCPM4TCZg1V3QCQcbAO/BcrC7igqpuw/eHQrvsAkfZ3Kv3MFSBpd2MQqNITvie5y
0kdmPrXpX3ZV/ocf5f7a664LzwdgBDQJLLgEb+WdhPH62hCo5pAqBkvuON/NyfQIj/KRaFb/D2Pm
N431j4tZeN7g00Z3/XaSrRlOzbdZN4eg7aHPkutxyP02Dmste9b9lWtLZFBozARm/fuvDvMgB2O6
VT/19tUBjIxmmVbNoWmz+n7sCBBxAkJ2MMi0/oBxrBDXT+DBj98IA4NdAVSNr/pXiGMZ83HG/a7B
qoo0QDE28xZiZnz/H/ygn67yBgjy0SRJbSy5SjAR/tRNj1Ko6lh1/9mj++lKb1Y9bKC0lhVXSstx
BqbMn5eagLz/h89Lf/8dY3Xjg3oGXoAA4a3LVx0LxxdwKhDfmPWm0Yn1DudmmG4WW8zbINbrjRF0
hC7DCTnoELs2eQn2bLV2dZQtnj+RqimvfGyPoq6ucG1PMxG95u6uGZe70SteZt+2LhLClK8ar6dY
bhbY2WZQt2Hd8Efoy8RWh1EYjZwYB29qxS0cY/Nj4Zn1hRPn8WcQgHkDbOEcmEgxtpsJQFI567nw
JlpjyI6aCItq8jeyTeyLYcCxaizKaosmrLonJ8Y+EmahvrYxu7wxuNw7iRu3c27XJ+X3Mo9Sz0/r
7WyX+peclB58eLgfDbXSM0yUelPIodnVSC+uE3OpNwMWkKg+rTjOQ2Msafdbawj20NibXavjiZy3
cNW1rtEiQXm8XQQbl8BlPvKGyoxij82FwGwCVkhVIMBnMnZoSeshkvgnMEWW2R6fl/pk6AOyUEGI
jR8I0I8SGXiSSuc0JUb+OfHr8tFVBc6EvdU8tYz4Psb8dhLbldE8NQJYinuSDCtTrwmGyLJmvvXJ
tYHkNRsKba+IMfNh6d3CWhs+xzwa4lva5tod8xfd4J2OxBh8hEn7MvUqvh9cule1bo0w6uvTTCB1
setKrL35toMyJanOne6wi7Uv2NGHKJYi28uktELKgGyNnhurY5bgqhvaY5KdE9iu17mbVC9wIUCR
iZLcu2PJFNvUlA8Kvy77sic4kKQ6/zJ1eWRFxkPAsoL5p53OkWB2++Avq04k8bLic0DGUChAiTdo
Q9YuljShhYCpzi33WWXqDTiobIKNm8byUxo3FOBgnbSlFaO9JXT1qrvElX356OPfDz2jEC+ml8Jn
LJKZrF12TghY7cHODcB2mqEHi6TTPCJKYGWG2A7e9Aw0JFPmCUkRGiALQwWTVzDEE0jBZDZQZQjG
0bDyYXDeM5DeNCv5NoJzEmwXwpP2g9WsMRsEPqSP2F4lEo+RKn8OUMPsqMHlFdgRBMQskCVj+ni6
U3RAn5ZuKfb4Eg/4gmidme1yjMiX7QJbpw27PlFj6E6F8QWXuf6bufBtkYPMZIPxRP9BekPzlOS2
c3rVboip5ma7UbOOrm5nM8FOADdGwZtw0qT43CZmdSSnvtp2Uw/82uUvpp8GlzETiiM3YuwIrps3
2tzTEKSCCSoRatN2TMo1T4c3NFocfVgol1Hqd/6GPNqYDoyunSjTKf1eNYFzqApXhrObusulbYyf
mn6WewxDYIoGUJa3C60NCRbZS09kYNjSmUW9Ue7Jx/o+jB1k3366r1rzAG3ty4hc6igq19yOceOe
OAq923TkozQqbks3Snklhy7YJgXfOU5PsOfQgH30jWY5gebtSIUvowRAY4iEKmCqFBkwsjWULGp2
ReRcZTNvqjEPri2Kyl2r8dUXK81EyoYA9h7ZEjx65yDUIPfGeu42jPU3gCDPTIZQL2Dz9FxOpK9Z
cjBQdCsaMFQ3x2lkRWHlG38emYZHegniI/GZ2RJjzmck/DbAGm01Sdc6BtBJz56TEtZ6a7iQ0229
fHYcNsquY/8gZ867XTIou2bXzZvYAxGH6jX6t8RodZeGwh6f+AGW4Rh0LRnqYtzkM7CrMEdwWMWl
GXd0h4xkECYEhvrKjP+iqcqKMJ+e+CEgh22XlddWQwRSqsigTIEAr/t2ratrsz6VRsNiUm06ZrTn
NnNLnk4WB3R77mgwJGPXZR7xNBS+8V1X7FZyXSOOzoypiIfsnDtTspMzThieopIINW1wyHZ1dj2Z
gtDR0Ak51sKOOJAqLxe3/pBNPKHFi6sNqEsX2aSCwrAa2LlLvetwTnSrB9kkK/G4qo7xMorbfmTv
0RJ2D2Y4W2xFBM88qMedlTuEUAAWnq3Y1L8ExjicpOZQj9bjtV/05YHsdLnPU6T/Iki0q6HLrq3M
kp+0PO+v5ykdruJ8+UhAmfroF7O/gbqY7e3FAHAIIHNXaSuuGwhQN2Xx5LUEXmVW+gINDFf4IfvA
9/zYST05mHiBElMq2mjQLax05t7EPXFO9mzuXzSnRnLiceitOvELLUvLR6KmqmNXsePowjceMtgO
q1ObmpsfmyyZg0jqeQc7ei8VFi7JvZzbVYRj/DQe8BCwu30Fq880Uvh9oGxw/eZX3l9Ok9eyRHL4
gEaiFxcV1JGANDG68uqVOwjQBY+wbCy49hARV37hK9ewEeaHXpjiqFpLHGtv0OEkQtg7WistYvxB
kYh/ECZmZU5i4fApO/Y/aNLxXWsqQmj0Iie8zc4kmfYqDywC5Igclf7RlmNdwS4b0atG1OIIxsMl
6LyXfs5TUDVZiO+Ng62ZkSVQ9H2vMSI1A2BT3Tj6tu0n9vXZX+XI0dANw03leiApuU3MXtT7SY7Q
P+3sDVHHhhTsPf1nv2DuTqR9ea9yayINy4B3thbXNipGb5bHqsyLTdboXwDVDw2EKyK+LUiXDhJu
0+X7YuOQt46TM66zKi3fDB4jLc025z3fqWmFdY5KYSz94WC2EOqnNn4ugAeJvDaLrUnw3Aahi/EJ
Mfx0HjmjjZWFrm8q2xwB3ktrOfO5Jl+T0sPFsUDdFJbeFFBaatpFNjm6v/OAeorQBsAn34fqhG4J
MqQiGMdh3JR2h2KEGxP5syP3vy+w3yvBUYXS+zMYh/DLpOZNhQ3VnilOr5eHlgN045pKXmFEr3u4
G1EnkAecnWcsW9LQXKgrioAAbT5458TAKMkA0f/UqL0ZrcP/5X5W5rYHQkGz+3a0jpaXb4D76YRB
2PN8QmTbhsrLnqtyvItnjrnfP4F3nSFo3so9sW0G3eAcazP306y2t6UjEgUdULYUYRWJtRxQSCmr
Kn2VLdQXv7/ee3uc9YKes3prwEN/Z/ZXdRQ4NsJQNhSCgtdAuprxWcVcOu/E80DCwbZA3nHtOr66
eT12FFmd7j41lbFLjVKLSFl3nolelHuUWH8CTt57PnB/2MtZDlZX8OjfWvU1mJqThjPC5BLCPo6y
Fy+1ReZXqAbV6yh3bIrtsiz5kNLcGM7SpdaEjNBcNwaFNvy2Z0qZ6uibLWxUk86zzxrmu+U8Oieb
7MHLCieiy8Ltg+0gW9DbV9Frstp9W2Rh11vbE/G9BQPm2XIxjggD/mPva4Z3O8cg4WHM9O5Rz7L8
8+upWFXoniO1QMD4Q5P7PvZifRZUlHCQ3FUG9WZxJEzzck6v4jDgPxc6Wl8zJcJyRln2pzYj1wt+
KwlTeWrunC5wIqzg/zSmf9tnBwy9fBMvY14Jy/TNHUAoVC6eMtkhoN/eO1pSnxpb/WkbeIdYcBWA
CnzXSW6AZLJ+JD99BGM2ytit6oxsCIpnFz9dTJNdiNMm8G/oFiiN55zmIS0oen//PZgrUvALkhBQ
olgr/oP/5ftcitkobNmVCleonsHWobTr4FKL4+CzGCmN+xpg/DrQHOZU9vxYBHP7AhdIbYdZEiE/
1FWarfttN0CdHxmTJENDOQlIjWIxCS7zuuq/tbERDxerCD75gbj8L179J7waFI2j4n/Gq1d5z1Pd
Fb9A1T/+0l9QtWf8Cx48St8VaWSNr9k4fzH/vOBfnosx+erBiv7QdiHQ/A1VOzD/oAnyRUJIhZYH
UPO3ukf/1xol5tCvI7oILP7B/x+o2sFzzoNKiFIB/c1bMyJDuq3U9aS+kL5WZFFRJc611anm/GqC
9NOj+QcI+d0ZxLVw2sC+azXZeWfrKXsYSdCvqwvPUsxw5Wyc89EKHmeewGWLC9P299d797kzANBX
6AmCF/p2/w1412noOxpf53qC/jJUesPUKZ8o+IcJ3AhWm2ttrYmilTAT8+H3F393wjuES+EoxAEI
QIqv0K97Tavp/VT3ML4XCrxvmAWBTJWG9C9nY8FnIF4CBrH6n37yPzxi1IVEB4HU/4NV64ARYqd8
T1xQV0w3pMIO3yQMswXRcYc3hD7/2xdEgsb8gUUEiM7U5c2WCrFiasy+CyBEx/XJg0mywZc+2Arf
0j5bsXSffv9Y33JDAdHx9H89KiBzMAR6UznNvaEvSTzJA7nUWOdhosqAf1layJK+sjmA5zEzzj6T
EbwiCuOulU71COcH9WMKT4d+0uu9u2E2Ec930hllSOnZXxpTMH2aTf8Pq8B51fH/su97zup3TKHH
23yfQkAqJfW8GMYDzLTEftDod+JTn2CnsktqSgfRJoY6GnU6l2hCV0YD3+B8pwUUZ6aeuu6R098i
s7yBB2D1nRsypWAt9TFNr1h844yLCw2KRNsptq/sCGHqPAc4hdBgiGOlptG6DI7EbC7+rnEm46x1
ntZtR0/nmNXm6Q50brqJIXahyoWO6nzxpQXq4HYLUcyAPBABgBimG5ddwt3gBVcEhxxE92NeAq/c
tZ3ZseRi8HfYMz280ZpCOjWM76zSiSGxQRUzXQ12IO3bqZrVJVGzUHdc3EKh4uPMG75uBBDY+E4n
2WNeokCKg6Lt/GiK2+ZpzM3mael068KVBUyGCfTjCeNyeQMXCIFV0C5sX5OeB9vc6Jxnv9OnO7iU
EEuEjJsnKx2mO63VjAdnAECF7wJJhVIBRcYcTE9uPTCTd22jJjghdqa70e74pcgPgfzwxkLJU2Xx
o5kXjIVHX4GojDxHf5E8t842HsaAl8bQO3hU7eI8u/BA7rKE2q+1lGPt6MWhmgQTTI3wFVf7sVZT
hIhjlKJVGK+yYuq/lTnTE5o2fqxJbnm/75WEtaLh25seiXfKxEXRaq0YQgzm/HE72Gb6MZUqePQb
9tPNUIxg5mK2WSeycu3nuvebpzRp+PhbUMMA+JuZu6DMs5ne5+HEnDKyESudOsJMS3glNXL/EV7T
Rromj5Svu3maJnhT0Q8aihxXrnWQGtYFUCl1rWrW37q2caGfgOG8Pn+bMM/IGn3M5Ahl36BUSfuo
rQL9/PpnhjiuIjHrOfvGkh40futt6g1yo5Ig2EFHYAGn6+fhDgXjLDIP4vhkIBxqItmrcVO0kx/c
MT40AHIGnM3GcMDqIz8PqL3g9/miMKf7xsXDC2pOPZH0CwlsDmNL4y9AcjP0C4Xgn5Y+ERo0ph6i
l7ZHrp2rTYtFX3yH8B3fkpSEWKIzUqh5lybOHE+Mo9Q3OWutJKm9X7IbNeOP87Hn8aNsqioJdzSt
YMHoBWisL7Wo1gtAcUc6POf+obHidDvh1gD/IJh3gYWIJW2nC7ST9q7xc+vs+KtqSaoD2rQJEVY9
PbhirKO0QSfpmtoMcQiqWE9M2yfcW1vyqWY3HGCYX2tuOtwpaB8JoLB0Pg82VDDWV6+sKAmy6SQ9
jbgVv06QM+pmjRqsXs5+NybfYIAYZ1dk3rHKUvfc6IjWw3Gx50ujUoIXPq1tATEJmBQ0y/AtQGaH
v4AG2L5hcQdHOx6masMkqw9QYHnxo1X1Q7UxNPvDkGIyn3Xtc4UI/oy/tGMfWmWxZTOcZdF1+qrj
nwun/5Ya/JeQfXm645hjLZukGlOwazGn9NJle6i3zZNDZsAjiaMosrzEF07oSDndLVMaP04ptUVj
M6VgfgxQQsDz8wRJ6TF3XDbM2iweck3PMTVc+LCCGROtWO+zfeZZFvYea9xzEADpcYzWqEKZsGR5
ten5GcnOsITvEBy86MFH/F+NzwJNPj6VqT36F5boFktFRoPqy+qMrji6GNN9WRLpuPh3F8cyaOJL
CPXJTdfn6QW86AePJOzHcuieZzGtu39mPKKyAhodeU4IsdjnncbIjkHdmJ9HLUZBV6ZKv2oC5d2j
3Su8TSbVBQCOJjeWao2I79I7YZ/e+eD5ZnU9raEQu8U2H0XqN5t66nGaBdAiYpmmlSjhksECMtQY
ur2n2V9Kw+LPN5xY3QegcxNisK+yLgQ1iOvdgkdFGZpJMQKw9oV2Kcps5NGJGLBvcJJPM1FCh8yu
/GsvtfRNzk/ae0aDjflsxv1TPfnUIs3g+JfWCvsXhuS1tgFMHqwzbDYLu0y6c+fjNg7VyD8TAA2t
SyAZ3milCw+qxOWM1HS2t8JdWDSraOWuh6u2SSZtXUpjgs9FktbGmbwj9tLWNdnT84B/R5rcjTsw
TAAMtqyoLAP2QTHm3JOH5jXMGpv/Q1pULMHJoq1yyyYTm8SEng84SJImIgukyU7SY1DpuP4l+k4t
yiF3wArmMBER6vbphlR0viVoZeX+deaBFRZNf7zYz8uMwWT0ugV6aP06XKsxeVotpRlxDaoisnBs
lH2pxlGHpegAC3SD1n+rLJCH0LBW9ylzaZ1nr+R87DNcxjaC9Aa4Sm0Nh64cYFUcs5kWZf/jtozK
gb7ZpjmVRKxpHF8es9ZTW4JQo6mdbgZJ7St8oHljKaHJmcrEGTYcZ2FPV6CMJoHvXVA/KbNt0mvT
kdx1JlaoQ8mFS1Ydsuk7uPVlz2nhorlERp8SQ1KGytel50XJZLvHsejzNspaZ76Ptdp5clODjXXu
tPxSNd2UkRA85j1HhpE8KG9B9ltD3rq0IbVBB/Q9476sNf3YjKn2MnQtKd+jYqbAPVPlvBI8zUmx
LHxMpsaoxVf8wepW2CVZkahd59nwK5MpW59oyxQuLJ2ZY31sfCQ0KIGH6j5e32ieW7ymUawDPkDO
s2asLkSDueiAnQ4zkAyVoRPrK6sCRzaeE6XlvWtl2ngvicx2myhTaZL6d0glA5ejqgkWq+FobGfo
y0WmJcaH3KdaBlJXA/Rdg3KDOHsHVys7LqK4FNlmUHA/lTube6EF1CCemerHwu7SsyVIlcq0dN7y
P0iCbQdb0HxpkE+n7V0NSHNRyFT7NGlBdtQGZN4SnktkY/B6QO6LydTkaTt8MV/Vku6mwpo6RAR0
AumPo1ZYt4nPlm51ybgz9AQJwmKIkEFUe1FLwoeToTTuKpstBoU2jv+M1gBICyqSwRXFi5bZzs6X
dXwIllpk4dCCt/IFKtgg1UvVAWuUAB2TrS5Y1xQGY6tfB0OjXztilhupi8jtZ3FAbdluqY3j+wka
yy7nEN3kbaq2k21f2zo0QNyvqlveNudyNZVHTj6BHBpLFFjzQ+QLd5sE5dWISi0E2Z2v9blJPjSa
OyKeNa1zDXsJhUCiU0Bi9FMGJQpjeWMJ447Kr9oyJtZfHDd2jpYlSW0IhRnk2OFXnrLxidLy5bvT
urwQe+QT3sFTg28vcMlfY+iQ30QaJ3AfzqNcd5B0VV5zXrEbIkw4ja2pXbjW3DZXfVGySEXKbpO5
HStyYapOMASm4v3NXKg8iyRl9+b3bdTaJf3SlQCG03AAfqLsgq37pjVeJDMVTjwoNM5r0S8nCJHd
Wvj+/jrvumBsZYG7VqgVi2Uat1+74CBOhzGvh+ZQVqsL2Ago99D2qzKAXOv65Npr6/K6Hf7+uu9a
f64L2g9LhM70fVwWLXlp5TXsrikvXdBmuEminyCqK8ycum0tqvkOhgR7cSvXKvf3V1+FT2+eLkpA
umI+cG7iLc449znoieGSsOOQxB4ufmc++Ouum7/qAAZSoDD5aTrakrXyJiKazf31Fv4XsfsTYufh
Qv/T23pnNXuX1t++/5+Lvnyuvv2C2v34i/+N2hkmbmB4IePT/cN452/UDkCPlhTPsL/hvL8xO9S6
jKbXPG+4dz98fP7G7Ix/GWh/DaZPWLP8O3gdWbj/sLggYVrcA/eF896vn1TLxtyJICDTyMO/Pcdw
6j4oqGy2FJTE4JrOJyWkvCq1BjX52Hwi2ka70JV3NuuxLCKB2mvT9La4DaSobsj1eOQ0Y8jVlG2+
q23MHxfIGRedAS/BnjVvl+MICcHbOzclhAFzIoODk/Y5sMSVq8orS1OIJpt4M3ROEDHBc8ISxVXI
ufCC+1h2FjzHqPUaSpsKZpau+fiaOSbllr6c6kC/cY0eKkunnrEOmEKngNZtk1ND0fTSr1NNQeDK
6kp/9qxprzJyfht4PUFRXSlD3sWTkxKrM+5ss7ga5+XGzueTnvCnkAOEU5o9wzqrN3W7fHUw9iql
8RWZ/Kd27nc1tmpRh9Enzvn2gWwqF5CQnh2V0xISwnk2ButTIctnD5YAwRXqDp9K3MyMm0EAIqDL
f8mbSov6ZMh31sqfsOBwYKuB3k4q+ZBY6s6vJjeCQJlcdGXwVcUFNLEUuU8ynwrsIi4WLL4jTaEQ
0HU9sp3saKajGU0FXV8636nG/pRaxTGZymcECczDnDOlNYUOc/WtzQ9aeSr1MN/YJe9qtgYIdQ3s
BSxcF5sp3zTg2laZtPpmzYMy047DxWGOwAZGgk0BeYvmoT4N0Ce2ibY+y1Q8jwblMAZ0RLAoSrH1
Wg1kna3WLjeMx24GU+3HdDm98k00qZ8ar4ZnVKQvVskfc4zsqiimk8nLOfh14Ib5q+Mqo40lhgJT
Dm6Jq42lbbDGAwLK/HyTMv+67Jz8SPLMY2dDh0qd6UHozmaaKwSCaYeDR82AFLQDjcf01a+XE0rJ
LEJOkJ2L1vuU4Wjrt9Z1gNtL5DJHnM3hsDhjd2gn+UDZfEBbN7BQrUMieEeaTmh3MWCUMY7Lya3n
dKsU7xNyrQXawkqYFoSerSmssOn1xyoxvgaWGkKBEWc4JOXR8ORD2/0Xe2e2ZLdxbulX6ReAA0Ni
ijjREQ3sedferJlF3iCqiiSAxAwkxqfvD5TUFilZOo6Oc2df2LKtUrFqA5n/sNa3+kcx5d8KXc6h
ziRp0xfToxVBCM5SRD9I2VBf4bgLDeZgYBP5vRulc/V98VI1pdw5wr7WmFh2av06fk6I6C6PouW8
pG47HxymxQGm9WttavVnGUEoBw00b9p1o2+tu/18QmWCZ8EOZ18Nh2YVBDSVPRyh5HnHadBAaDBg
3DZLXXwoCcvdMX8bTpjPutDUcutdITGYh9a5MbwMxUowVWkDmp6mQ278Akuamy3ja+RCSQ3i2szp
LggEg/4bPRcTNdVmEZ2/1kjM4JLoKsrsc2vNwC2nHKy9M4eLlW5qNbfbRkwJRSUXt8ST0cYnr1LI
yDHA5lpyW1Z4YEZNPFcaztEOOud2wADFzLB9L0tGtigX4ObjPvLcWcKFxWlTpIiJoIhGt4ayYZ6Q
xsmcwnyv0CYHXQNxPxlgqU6msbNcdBv8KdbJBo8hCzMd1KHwqCjdfj+ZPHRz5r64mnPtMTAdo6H9
hgPvzCL7bxaefxjUUyCQYoJG23SoxH4uEVLpCEZNWXVA+QuduicpBjLxNbUb0NOG80s1AFg+/lr9
yeblT7S4ps+Ftmaqw0n/udyjg+hLZ3bLQ8yrvsFrczJzKwHRyIH+u8v0T77THwsvtv3A1fhm+p8E
eIyuO1kSuv7BVNmrv+KN1uNYGuMcWoxWqyN/pe/++nv+sdzie65Z4Vjo/fU/f7wRY6v0E6+LYMIo
O0G9NjwyZwCFaYnDuEqo1p+XbPlz23G6/fW3tiz+2T+WenxvCJ06lavNkP+nNQ+F3LjI2Vuz8Vpr
I0HD3s4Yc9fj4iwrmR3Q+L2PCH522TgMJ6xgvLd+aQVtMr8nsPTicjmTms2ti4bPX7W4sm+3pjee
R4fjG7l/HWaCZ7WS+MTaXWEP91MRP+t2gr11EtfeYwQxVejCbLtCacmOJqSgnP+mY/iTR4gQLHAF
bET1PwalmHnqMzwT5SExu52oaJv85bZYUK389W/0O3v359/o9/xSF3MGj9JPv1F/NLyJ1RbPqg8/
vkMBORup2Oo5hzAqM7npvAzxDiLrfJhvUXYVd0nMHSqW+FszcC6vpQr0+ywwzAl4Obpwf+wfNd+5
Wu2wTzyOe5uxThiDpd83kzm9xDiJ9/Bp63Uwm557ve3uy2x6nla5aW+m4qRSD8Obo6ozY/NvUWo7
QZkhCGknr9pPmvwWVcuzR8u8KESrSHMPyWwfkqRMQ4zRyDTr6Zy56A3Nfrl1Z9QieMONHWPxz9jC
IQ4Zf6tw+ZMThs0uIqN14WrCtv3xrVhcrWow9BKlMxrfy4mJk82uTQdPsXX46w/tj+0kC2kANnxa
LiaXn0khrTmnbi5I+rKz4R4s2qmA1/033+JPTpaVNiHE+u9/XPwxbs5UruvlofKHetelkxmKaHlf
T/p0sea9aqNTZoqDr5nXMfKTrVvm5EpHH7H3v3nOAEAQ3grzIYm5GCB+kPicTvVcXAwj/oZg0dqy
XyGKGFQGwzykir2+dDcgcreDVz95KNQDB3HeUcygYpkejQGdL+IRv6l3OFHhhvuNue9R8ga6mX6z
Sx7BJs0uA1jrzI5nZKAkB8wG5kYbRCLKK1p7Xd1XpZlshbX8TXjVd2bPTy8SnwW2I6xoazqA+eMD
UJqYLaq5KA9GTqMAdiINU4XA3tQyfuaE30BKubXJZ+9a2IytIuAGAcOeD0ryLEdZuWUO0u/GCGeZ
coxq0yf6y4j0e+Pp7hJkg3ONenLWYPlfmRTLDYNGLawrBPKunJ91c3xfOh3ve/owWVSHfsMP3GrT
Pkv055lCLKhhP+ytfNz79Xgf204fyJbnU4AADzpnAJSoCbkpIqTdJvpUv0ag+ddP1Z+8JNwZ67+M
NXD0u27wd4qgMW4YpI6E+6H43lDiAPkY+eMI9klRHf/NJwLh84+3hcctzLHGThjz2U/vZCOsGcwO
WaCtCUrAcDo8GJE8RdxUvsHns1Q8kgsIj2AwOaakpAKM84uTUQD2VeQEVQnbMi2GZus7C/lDrCaD
cvbeusy40QbvQ+4XHXiGdbFXVtbGqrv3Qi73Uz6fEbZyGfOYxVb2Go1rlYokWi76BV75Rk4VYvtU
bQclvZ3iI/3eXi5iAkdAMkPorwsNTfEV9Tjs6qhXQb6oBHXrdPu9CYpK3Cwj5tsTmvHHVNFIehk+
jwUxbWAv42OrYuDfwg9Q0j6amXHbaCnDNao1wyWSoczmzfoXWsH/gnCAB7Luh50hkM2ur1E32dfK
HR+deG0gcNrzPrG7zBuqJT2SF9QAuNBq/u5Ws18aafOKwVS58e3pHQnGZuz5Bcs8vaQWGnl/ohQX
uXiRyXCPzs0Jrco+oJU4wVU8fXfVtDEvsFL5iaZ4T7RvSVDrwIPJ2+GMGIcN+3PSYdPKDPs6dOxf
zHYO18ZoWvdUI/YLIifsa67Ei8mM/G/uY+dPLmRqHdhkTLl4on5WdObsRxpT2KRnufN72Q33nc69
t1rNI1S+m7X++t5qV8rHA+RT6X1/58tE7eaxG4NG8mXMezfgDuTWz/yNN0DhYYVAVDIKvXJLSvp8
yFcl75BmBfJ0kW4B8cXvjZb7l7oFDLmwfduqhZVKydEULq51NTXOGKnm58Gi3NJbqw4dHU/lFKss
yD0q65jGkPswsSo+kJgy25X9owIQE7Smum9BY4R+Dwa97++Fzci0yoEqpC0A12ZczuyuHmUEh7sw
oFnY1fzudEu9a2t179IdHLLUuQ5cIjSZ/aOFrmGt5pX72/36nwnb30zYKLM5Rf+1JA7aUNW+fql+
P1z75Wt+na1RRP6D+RVua6hTWJZX7tVvLDzd/wePs3Bsxmi+iVryn4o4A0UcAkpAdd/92YzRflPE
Wc4/OL/RO9BJ/WIH/3cmbOKnAdsqT8Opi23R49sJ7s8f7029SGo90mCsYOVopL/j/vDm/qVFqFK2
J6kXLqagDN1XIvdup5zUvrGgWIyEAfjCdqkuq1nUIFv9yMusS6nBOXNmAJDQFySLIAi4RDtnUk3R
PvNSO01v7HgcmiRY+F+j/hA1C9/rSbcHtCRsXPqin5IbnAD2OpBB3qUFiafBmRgI1ChOiF2ZY2fW
yOSFljYa9E/md+to5ai2nh9ks1CobIm/Gd07L5n6xP+QctKPygelgM/H1IoQygvanbxvF20OIL+x
iIITCxnol/L+P2/N37w1jH7/Ukj6f9rstexeu9+/Nb98za9vjef/g/ra0fHTip8m0r4AHs+c2oHC
9p0tSXn+60yaV4O6nFEDIRcmt4T7u7fG4oUi98KHE88kYqUh/Ds6Um8tJ39XbhoG/zR9DbKHa76a
VNce4XelVEM6iajNHtZw7nlhb2vDtS2xpC1RMp1AlOBD0iomZNU4zl/sqnNv7Ew0MZAgY7yvql4P
erarr0Cl9EvGe3mF+mg9OkDVkGaj5NnEnXCvjK26+1kO6WPR2fk+Y712LGLH+FzVkbcldESiyHeQ
TZOfNFD5H+ARs6BMJbTCoOvr5V2vKR1SEh9xy04wWdsuJX0Qp9k5ci3osYwprEmVl8pmmAV1C+WB
ZElloDs6lmnB/r/QHAsbaeyeCDgC7Rrl04eq9nJoLp5/M3fxgCyFedPdpPX+FeuofjHmVL/MFovB
YMBmsDNd/IRGZcYvK6DpCrPl1mDReYlM43HRmegZTsSwqxG+FuhNbX0DqLcy3GZmycaA/6AtWnXr
zwa0YwldyRL21AXtqsYgPbr+MiInQoVirR0I63/MF9lTIyRzsykXcl8Xkzz43VoVibHY6O5M4Jxh
9h8rL40+qD4Z7xQ78nd/HueXsu1ZCmfefLBm2V4dS053ROGlpElgBQWi25/1yWneCqufMBDG7q4e
8gHZR8aPEU8TzMgS3wmJayAMRU+eh7V2HgyE/PpsljRUEblqPWjvINMrtDZ2dCmyuoBopx3zzM02
cVMtH5HPN/sGOee32Jcw4aVKz0DNx72j+9HRLJLi1ljcxdz5miRHiG22tgUw3GMkmOVzPKc+tjen
2GIkrk9YNceHmvP10cdBdVl0R78w156GoG+tFK+z6G4ky1yC1US9L5ji+cHYVPrBnnJXolWwrLtl
dtNLTHLzbnZdODkaKoV7MD3GEODmRWPYWQOhRql+i3HUPVX4ASPqbZG/99NUXyPHAc499dbZUXW+
L2on/dR7bvqCzMK4lnFt3xVknR8mwFJXsD3W2Rzt6tD2VfwBkUX3KBfLD6eiy4+F1uOVjEYmHaXt
XRFqmJ9K33AuWNYB/Rj4/aXMBbh5jIS7UST2h7wez2YyCh5HwAaarrZ9EqvXpPdQyc2YebdmHbmv
qBdZc0/FMZ5rZEJzYR+rJhJY+Vahr1uaz5bI3ufRIhxFi4X5yfXKx2qwlmeSEOf9opf6XYWItWQR
E2knrCWrvgqp9jUZmKeFo+Y0r0CK5K0bZ0R6CYZt72S0Jfty4Iti6PRP8BvR3CDc2yITK84y5kMc
LSs94ucGpEbk0INrdeqNioP+XmXGI3YJggdH51SNzb4sPSdcHLegfmebdGcZBjyhKD8486hOTrSU
R5Fhw+xq6taewxK6rZ8eXahcuzm1GsgWCu8q+Op7hnri6zI16AawBoZLQoMgazt7cZFBP7llrd3V
ZlGFfKCuzoQvMzeNY9S3xNZAy3Oac9MOngxRONpKFvuoQ8oF/AF5Tn5HGhtezojmOXMs407qsXUo
oVZ3ZLjowxVJUvtuIfILIqFvRn1y95UxAjvLjR6/pmt5L5BmGxCN+pKnOMkIriiXOf6wdFW21yYF
4G2ebeiWw+RArtPGKoijeduXS9dh1OzZZ/n+8BQvs8C/mvkEurVxwzHXofginIZVnTY1l7mM9K1h
aC/SzFpSb2Lwlmnuu3j/G50msXTCXEs/Zt6oH3O907eVjpcW3Wz1loNcOUdV4t/Zheccu86eigBo
vrpLlZZtXOJq7LLuXh3pTnup296t3jmFCuvC0q+DB5rei4oF+ZmXO9vCqvxnjLP6Fa9+8rH1RHpT
LAMmfeUcuBGXcJbdcMXgj15xGOVNJ50yVLPm32C4aW+VjJqL1MfmWYvS/NplRb0Fj4jGz6/iDQx6
wje7xvqYwXI7OPCRt23k4TyepPmVkIH+Mtp+/SqsZr1ckEm+JEjhnhSG/zxw2Kph6PVjUORJtsU8
S61mRMkt+x8OcYrEYIib6UHv+dUTjLZs5lnV224yPTpGn+Ztyqvkg+XKkQfNGMl6ELiDa7KE9jOC
4X2ZTuqY+Uv9lPfRPjVquc3maLkleFFsIb3oCKsI9ZNs9mCxkrK3cxoSy40hNk8kC2Sfx8bMNui8
2NIaXLdsHaYzgvL64DJ8rQJk1/6nzHHSTVGO+ksetdGBkyk5RsrczKZj3wJG0d5r4SLIUp62KxDV
fzDSMj/aOP9ZaMXdXT6P3lMMnh4ZUaM/JEOq8+3cSAvnWXN2VuIi9Jubt7Jb5nd96Tn++1YtXZBP
AmkUFhFG4h6D0k4726W+zkOQmkGc7vFKkR1glL3Oxglowx3635a7X8r4sbcpRNh7N3SjpeWruyZu
8kOV8EoHE8Z7xitdO6JSj7zmmw/Q6DjkCVjjadRuUrPYMsovbgeQlgdl95/s1kYoXXXU5l4/9m+Z
cj7ZaUKGXf/NzZdPXjXdl8ZShNoyMm6wGlTwpTtvEZ49mk1cnwDaunjAM/M5I8XifZXDf2wjvhBx
tsajns6KuQrBqdD7TnXTNYPa0+2SO3Gh1CpjfMVmBtg+NSsltk6VJjcTbdOmH6feu21UMzsvHVF6
PZI/75AP4Bo+adDo650G2y4kMGzfz1Q9e5qa6pLWjVZ9qjlAqb38YWNMUbZrsjkuTrh/SGIZpbmh
yMvOpKKXp75N3U/2bDefdTeK5W00JfnZTWyjfWT3m0T7fAETV4ZTNy5oLGNlyy/0F532ZDcsfrdG
MkTligPKyHZzU2tTavq8R0tY7gan+9gRj8oAPc43+swnqWLxcUJKfXDSGoc4lokrf+e083OXcjJP
TmkrbnoGw0hnEBAGGRk+z5o7aAdqkadySfJtgtOKiZKvPSRaGt9MoKTCuDTm64Ae8dryaZ4WxTAz
ScdXlNHzqfUdLeiE1u+NcpqDsl/LLWthz0jv2p7T9JhFu8x1gC1UkTp4uYXutfHSfcdGKMR8fYec
okOYpsVHoj3VsY+i6NSyBj0pPb4hHQGuAvrXmyRy1GaO3eZzT8hF6MEs3afNAElDsWWGhRutdANW
n5GoJ8IjiKxQAPNCm4/50Os1AYK5WextwhO/sdWnjAbFlaKaBDFufKENdLyPnd6XbvfeixUn/YSi
gYoDwSUJ4vl/mrivpUrV/DdNnIlxnLbnX88+LmlZfu0q9fr7Nu7Xr/pnHyc8i0aMFgYV7kqa+236
4bvfIXREbDlsag1q6P/Xxwn/H8D+sY8yxoeJ/n0w8pu2yPr/8QMyh/5ppbkKmwhCdFka8QdkJv7T
kJqkJL9QotTPJe8Z4UmhIcggmowyOqTKmOptJiwFmtwa6nY3aWgltk6trK8TpTFozCUtg7qfO9iX
pP6hErXk8hEevhDPBpgA7p3OAApuxk/F1LthGjv2x0EIdWn0WN0uo88FklakafMaaO6FyYgQSCAn
v96z+88OrZLlmSy95QC16S5vlfWmIclE89NhCgEvYKqbQTKrebIy9hM33dIsOgeIwwA4EDQpX+Qy
k+RrdlMYOWuiooRPMXfjhkTTGeGrbsFssvpPo7RHwiD7odAumZWSygk1w605D2z7IUamy8zYhO2z
rfMofTJQ4wYxGNklbFM5OEeGXN0Xt62aB1b95rFzVbI3J/klbyB/sBRJw05vUrKlBtPcSzN9nDMr
u6X4ieSBv8W6EP1B8wmnPD2o0kJq28IS2CpDe53gaga4XYrx2HauFi6lb20bsgkAk3jJsFkSt7G3
C5bue0PP7cvADHxrqN41jr3vN4h9Fj96XgrPfahdO2Iyj/MN/xbQUCT7tZ2fEeODjiVWR75wpyTb
1UoZZo7r8jugEWj6qTw5fpUjG3L5XbJKICDVAasZZDPhUapXsUdDAEXfTZ3lvimpw/R9FKPDzAyH
sXrL+sxU42GW41JuUN8PCes8FGjeHEUHNOTmS81WjwKx05ZH7oBccEMASDiIVbXzjFirL59i1pGu
ThErzEljoAUcv9ubvYQ3ekxiu6TjkbmdGq9xt7Qxn1xuBLCZsScSXUmbJK4LvJDtpEcAs+AfHdNh
ufc4rLc+ToQwy6pRhqmNh0hUDY4kx1c4DBRJQfmiWWnQIWPb5ks0hCyCsQlp7mM22SjyzSMqvYs9
ezJYRtwFaXUVzYLc3M72Yiqik5uVu9LJuidNS+4mOBEB11O8i5cJddEwfzL0kdB1NyVVaZgfsD10
R5IKEnREjbxpCk0/ohjKWNQ0lHRaqYIMSsi2A+sdoNtPT6LPqx0WlvSM3no56g2vpunk5pM/m59L
5YmQzCzY54nC/qXksKtKV6kTRmF57NLxrcU7d2pTEZ8bh6XMshT6lmHivkJ81LGg24kFXUKmNZsU
/1QYNxpXJxn0SRgnyVd7aV5Aj8nAj9Dg0BlgQBVtBmxZeCOa7zm+Ke2pBJkw13ug1g+Yr8j7qVKD
xZcdhaKVxi1/enmWZM63qKEVHHpA6F/rlYbkJRa/HF62A2xaSG2Y+ct4UYeqaUDE2A+Nld8zWb1Z
jGjvt70eSnN5TB21r1D3nSg77hErHculMFllonqT/PZjaOoQsJ+6ptl783SRpjZRBZB41tY5azHC
RWiYxDOxprRXZdFtjCL/mgu9JRl4dIDXJf1DqpUXrzGw4SinCxplcwim3kXUkKVkwSgEKIhBA2OK
O72HJLfqyELXH0aerbozkHMiSTA7dngajPWD1+bv0JQxseAtPTkcl9RkRBVOkSVZuSp5AAUAsdZN
jbs4ae4G2W01jx9qqcrr5AmJa4XTLOsjguE8SSFd16a4T82G1rhWScgH1u7qqV5HI8kLkPQBkNr0
LVGFcaCkB0ZD/RDAZZ5DGw78CTgDJG+O9TtljVgrFsc/ZtK9j5z2bhyUvuOY8M6V1EY37DJHfeRc
QZtF1Y/N1lJ4v8x+gEKdqb3OB7XTq6a/2rGd3FvT5F/aSb9fSJzbCFl86mKTZaPfwzYCS99Qgk+y
doOl7O47h5TjldYChlTupJVZ/PEq8ZoIdIBWwu3QREgeDH+fSvWYQ/vamagwHsZsvNRa04aToeST
q8knG1dckGvDa7f4L3hdjmaPtKM2+npX5PkUJOa469aMZ0fuWXGjx5GNuJpG3OxHD0ka1fHWbpfu
oCvzkYFJxgOcgcopmFOe7WZkzmFY9z0JGBDHn53MXEjsXrZ6JWZyB+otcLrPwh/xvaDdy9aztNa8
W6+z9h2O2fuJj64IarrFkGPU+5xFsfGS2x7Rt5bLq6YhDDLd4YLebzs02YmVhtrZQ2OeW0d6QTPU
aQPUukrCbM69Pbyl5ZiQuaBqeRrSKNujqECh4mtrbqC24zLLwyWim8ee6hdBJXrxLjQ+r0BBS7nO
iy7ukkJoML7b5pL3WLjmcai2ZFYnb/XkiBB4/M2UNtwJY/5kiOFQRtXFHxYuVukDxGvVwzB3V6gi
xfswlQdWKy/EDOXbgZ8HiBxhJuxQ0vMwW0cDE/uOPGrPZBdhL9fJFvkQ2NiBNzTWxtlO7Xg3a9bM
YDe2PkVVX99jRchK/M6qrDEuczINhVXeInuDPFS1iRMq7rU6HRGLVTTarPDrXdnX/Y0Zk+GRmvTA
/tpXYhR9SrRxvZ7HeFM5Pl5O+zrqrvmsMSv+oMf1MOGhywXS6Zkx430pNe/od9lymgbrSUx6/aa1
gxYfoqLsMYi44zpZzo2xDYSo5uHAPWuybvffC224NRIXFpQY1X1nl7eIUDUM3Nrd6nH8AJL2Y9da
7a6fnOpEb/jR60T+ODG3NjVDbQ1+vI1Z5vRpwkPzBhXqVS5Gu8V+0B4tmqqtrIZk7+QOpG6vRgSO
ogwQ5fDJj+NuW+qedomHMXsG5YjoYui8b2S7xJseuVBgJ1b+WiG3fHCZ1gVZ732yMpbrhVe4z667
pBstcvQQlKF8LONSDyY01HufbIjAspAETGJ9ifjAJHN1i36TeR7vNX+8uO0g7Msv2APfZkJK7n2/
HD5a3bDV/T65An+0yXnkynZlbcCFogFk6Fa3glFIm5+BOlUH2fdEOHdlfDHM/KAy9laaTRxC3/vV
vVfQhHPcJv2d1tAfE73UfNQW/4BeenocGA4x7kl9xvyYx29KOA1oCN45nXNE1I6/6duof0qlcXYY
JexrH7KdPWIAY3rMBZES46BMgtATG8N9yHLDvJbMJcPKtJsbCd6dFXQ33xTQFw9jZUwbN2ne4Z0b
YT/hQL6t68F44IDspq3VW6TcO2pM8r0oYxR2hci4vDqt/NS4vnWOndne5dSCzyu7ji2Kl3srvmu2
HtCvG29lbjtvIi0TMitV7BNHgAbcyCkYen7nJuDIYEG9RQE8nNyeYIi0h91lmR8QC5BPFI5M+aNT
4uebgsoDdGI6xElYREYxJue2H91dVgzxg4+3qjUuFFohyZPPrb8cgWl9QZri7DujefOFD45U1czz
2bAco7LC/jLZJIoIfc8nd7KlQHqegoHKCXYk37z/PCgB82+p2XfUkbUh5gGSa4QyWUMem4iSYVa0
ioU8Iz9YyhRB0kp4Z/q4jVrrKhNpPaXCafd57XhnWAjYbNC8AwD0H+Yl2eVD0963ySD2uvHGHIGi
SUbVVhbRkxETwZo35ibSBLE7SV2zfEAiNkiaeGcut26THxYi4sMCGGXAxtoIK61EgSOGjZczi6ra
1A5whAwIjQFQLFnyeVwTVyjyd7rHr7nw6ycwUdUWYHgdkDCIrBMtiDS8YkO7wqhVkXMPlKLmXswr
UiPEvT8WYu/E1nte9k9VPdv4upc7VdCrmMqed9NIEgt6hw2bDVRntd1emDAPO3a35nM+th3DgoJY
eNURN2RKrrtZEwG2fC2wyEyUCRnvjGSr6iYrlicwp9Ou6qjrUoJ4v2StwVzIJeA+5UnHz0gGFZsD
Z/KiJ5ZWNwAWxbUVq22gKb9RAHdrIMHWkOQ5JVpm8pEOH6akS3YLU+OnVsh0k4Nk3cH19bdCUPBA
zLKDmQz4S4aWHPNrVuxQuTRXx4ve9K6NN342QQIbs+mumXEr+p1jhHPuUvkY4Nr0Wl4Z1/RXU6/C
omrGkJke4Fihz1d8bSeNsTkT/8oK3WEgQ813xxu85F8qeo7c0D6Z3vIa1w4bqq6/odWd1/k0A/rl
yMJ+2C6ats+Tb5rXENrudPqN0cn60GTtbZNa53JKOCKThpkUE81dXdPiDmZr7S12nVgsjMCS8uwZ
Fpeo1IG7ek82ho2APNLXye3foz5+q6qM56ey7np1cavoqRoWLAhTGX/WNHMIe5EfVbpgV7Xcm8X3
XrwaPCaWn33GBYn92mN7FJlgPUrduBGCGNORCk3rpB6qfunw0nqxDtWyGinRtNsexo8XZMW0cC3I
iB+X26BhilYnu9nzumPLE/x5bpOvVgaqzYrGOUgsqC6w+YDc4sMoPpG9UlTbNDWKK9cWHvKpsnKK
vAocKp6S8m5UeC0GVgQrfTbbS3yubVibrZ6EVabAWYwG3oBxgP1q183TiGz5OAzJcKSyzo6+m5R7
4ZcgEOYlPo967+zasn+cWwQQTeV/AHYhb8tUM77ZadeflyR1TrXlwUjJ5+yENm7e2aNoH8kORFPX
mq/08fKSlWRWEG8LICYewqGr4htrgtnY49K6GAhacURM095CL76RAx3T4AoNsZQL1pS1c2SV5X4g
pGU1l9NYrXi4tFPxhvmGFpSW/gGqoBc6tbS2ZpJHHxxAKgc3n9+8oveDwnRf3TjnN0Zheyn7HN2f
nI92OyxBOzKPL1g1VB2RY0Xmf4YYmG4IWkdFXiQD20S7pBRql82Y8Y/vfNiivDsxZhAe12LE7gSX
QKGCraZJ7hLc0kdqR1hHpcTZXgy7VWCz5UQnsriwy20OzVmCr6Oh8u4Z34s97TBTF2uSn+C5+FTT
Qs8uXNfcRCMdw5Ug7XPZlV5QZ1JszMi1gz5j1g2dOqgMswHo2+lg1PL00GXCCNu2ZjWqUL6rrFGn
rrK+NUt/mUHZBGt/YS7p1eB0x1UTF2uQznmpMqxB2Ne2TEpZkoyaETDkVvA9PO08CnnLTJ40vqq4
xI77XHkkblFjg3+pefzRhu9KQ9/HIzMPnO/0M3Yy73qCVEPN680AlcvXparv8ORc5hq/SDuTqxRb
WyYN9FqmBYNEYy84KtJnopyRjdWFOjse9IV6dEiqvN0uGTgRa5pPI28qWle8uXqvOCMZg28oAt8G
V76lrn30RHM7qWo6poQIbWgjzxzRz3U0lDvRT1vaLZ5kAopChZIg4G1gdWX05t6bRkYpCxevUNax
rQ3kDRqxtP12GZwsbBpAwjQ7S/kROTejk3EcvZ2ZG4+cnffmHM/8RIPaZs5I9+WNwPloCQlFCpal
RlJh0KhG6XhKPJyotijfStabdzJG80NFu2/GhnjnyVqeYFjduoTcbKbaMDdWp+9UZ7uBaFvphBTL
GinQ7oxm15WPRZR89Yzm2i3mOfOcV1yPuzp/JXp23yvvWzvMNa0uRjCWIzIEabFpZBkaEjcRPMdv
NUsP1oTZ56TREhxBGPaRfoSZSeJhvqB+dRe2Z5uyZB6QGAulC5Bi3BS3LQktA7ag1pnCWhfuh6If
zJNGXV9Dx8thHA005kMzt6t3iGaKhXHg63WzLbupbDeJclnjO+e6MM5gtUNHTgXFGOiBHZOc+MSV
xWJhMdyGG3puenjdS7sXIHB9FB2iPaZ5E916nGoqqDo4QwXlcQPydd3YqEcNtmm3K7xOm3etlo1t
aBkJ4zaHPmHm+DB7Bv7CNxoirfgd2VAzcHNqs37Tg49DxDu5mYJ07XdMLf5nZvb7r9X1tfja/deq
6HqnuOCcS9T//vG/koXyq+Brtdf+8F8AlTNHv+u/tvP9167P+dJfXErr3/nf/T//139rGo9EcBW9
/utp/BHrJDTHHzVVv3zRb8N4l9m5S/KLAU5vtfPyz/tViugbKKcAPqAa+EWJiHzrn0bfVVSFod1w
cPzwnP0gRXRcBIS/2YbNf0dUxTbgR1EV6TEmQagQ1nykXci0Vn/970RVqZMKiQI3OU2N4TJ3qll8
2XLmCW5cJmYwf8QGI5n/f9k7k+3GkSzb/tBDLjMAhmZKgq2ojpJcLk2w5JI7esDQN19fG54Z70VG
VWa9mtcgV0zSI+QUCd577jn7POmsRqnBt52EWzF4asIu1VX1sZFFCIAaC+15WVw73OVA6zmBCTE9
9hZbxgH/0Gw8Zn7avNYlovV20FYEnjgEZcFk09KHNRZevckx+lAZX4jFhqjUOxc/BRa/QR2BgCOX
zt6U6Rp0zF2r2Q0ynWL6F6vw3LYhirHtGWwH6ex+ejlP687zqbVdBJ5DuqS6FhqyMhV2odE2L77J
87j1C+d2JJeHHNpf2xxAvdvS3Q0aehBsCY5MnsAcz49TLLq7JjKLawH/nZl9qohapvRGqE2pRMRa
leprrjR09IgWMQlb5BiNjn82dZPcyNg7TInJbBxXSUWRIfEps42hl3SAj2UwoTfs7c41X3O+pzaJ
1eRPBIt+K8TvEQ+6e+yeflAulvXQM2yfBtyfQSzNB+jybaBAO++MOXG4Phv5g0UG6M4qx6sSiD4q
zxtQzpMbfzpc3w+2y8zauCX316IgIMsh+Lp6snnZ4yS6bfvWvhvj0uJn65f+wgZU88i8C3VT/OLk
4O+HzJ73rUo8vgXc9kpty6cKQ2xYkEG3JFDrjUNvMAPd8urbfNc2TAvUzanzMMJQc6kKfEqb1kKN
86cbC7DJQ8KR4lFn8Q++LeMPVTmcSfBvg3BiF+4bkptmaG8anPiPQzUVT3nDhEA0qr0zQdZgh2f9
CP3sscnTDpoP1UGUG7Yv2UQoiufqdDcnLWWj5MF3UvGTQvCPAjGE0fOCz5XtzOOpuU3LCgQ43X14
gLSWN1Zci/Ms+q+c//99xMD86FJrElN4GfpXFyzOI1s8ZWgcMMKNjpbljihUR3ZhMA6ZmKrDYvTl
VZi8o12n7y5UVtpr6cRGNxaiAG/724ovxbehcVWyM6i+ONspuVVN5rtG1xjsoM4yMtBpSA9p3d84
lt+ewfXdDjjwUSkdCutraCx0RE7G0SrX6HzLexBUPEeNPjS6rbN03wwj38ctN4eEVGQIuWmAadPW
5fd5ZN6Nrebe6PJvEmpbQBruKmuR70pPf7badU8ATL7NVoxt12zfC7fJ91lidhRXJOaNskeCj+tv
av4yIr5oKtnBaOrFK5BxzkSzHx4Jchi3Iz7tXdjrKEiF/cbDsL03sQfujbaptnkWKbrQWvsbJ8Bx
O6VuSxyHmBD3ID5WxtkNY7UJE/MNibcGKFiwhru1eUpbLu3JpSs6BIlu2cxlcleGbCb2qqQ1dhHg
QMTGNeqEYGQ6be0sba/UPOaP2lMRhfa8zLidrZOPZeKxmPLlUHb4qbTWlMuxHt7azXCeG4sT2Aw2
JxjpNn0c7e4b0XWAxfWMWkdnHd2VfFPbo3hCn7NzBhHZmCkZzdEqLmOl7orG+1GRlaYwZfGfU2sG
q2uWbJM4IR8wVST3Km4/SltjbK0JQSxckxw9EDSOmQLeW4yYh9UyHnAmMG+ivCz2wlS8pUWUIz7a
+S6f4/xh5rFLrHv1WFdNVW3dcn5fesRnfF/hduh5DybzNL+DfGPxKBJRP9UNLRMCy2aEJ+W+KmKi
M4Of9/ohAitysjRtpQf0fLT9XFFY2C5pddLZAJknKbs8oLrRv3ap+0tXgrEQbMF+jL2c+g+P1s2N
4XRM9k5ZMNbaRKinaFv1Ku03OnGMPVPXskdNLijRqSc+4qUekY+/xTkETvs4D2VH64WA4k5fQP2Z
GWnF0mjjmdyxIJvOfdaAsdvAYPGOSIbpcplgEj5OfGE/Wag77iZjjvVPTTeo761MmnO8FDQr4rRS
Pzre/clW0lpKZt4IXXsDHdq91vl63CCz3ZwrU3hUj4brspaWaKx1d+I2Ed3Ta5Q/eUbK+o346h6o
NuaNS0NP/KY9KAaDaRdHsPzxBwQZugQKr0nTbTR39iWC2pZsXFuTHVnGPjwNGl10tFYNwZoWvH08
2n9BNafFzbLN8ZZBvn2YSY2LAIsI/uJFljoiO9jT6WxPS/8qQqv+qBuRvPGdHLFoFP1tay3FPXA+
/5eY4n4J2ButqzFkw6uBm+auEO7JlU7+sygs50uVvsJgFltoEb0acphGdnJS1XAqeNpuW+aHOZjz
xmPMDXkViYzF3ree2fICLi3/MlKBllX0JjINgO3xEVuI843vEX+n2cL2/TybEApdyjLoYJFxdMJi
NX1mSeLbPIyi8BuYjeFhcjnOY/+MjQeS663emFbRvKVzmN1ZuY4i3sWd7W5Nnx4FiE7Zl93V2VWP
5VOvFsSYmLclOSkKeSGo82HVVVffL7XFmYYuSw9Fok2oNZlNH7YdhLs3Nc7jT2yg9btn28M+geXG
FdAvUDanejbOjUyHh1LxvKEBpTE+kX4owWhK0AWW4bXH3p11c3SNUb/70cS1aF5CPLKSs1WQJmk9
b3y3SF/Rom17gxLTXalE6fHwThYyFH7cE5+5JD30ptDzdrYnQmpZTDuV24i30O9Ce1cmIpsCSUnH
oc/t5Br6WhxqiwWv7Psy3dTc3w48nrnDKLIbOPlM94LltD7LuHMCh2oe1O2+DXKTN5yb62U7eQ2K
BEoYi4nZ7VRMyexGtvpR9m2HNKn8C7cqbAxuCGViQhbHVoCiBqK0bN6oymG9SSJ2Pnaatvqezaam
qMoGJk4ZcL38dBigbkMxarJqqMVR7L+guxQfVdRWGPLyIQ94xHNxoqW1MrYjobBnalFmcUpc4d76
i+2+D6Q8jzrWc7Q1IwVPF1e79cPFJHDThdL65ncxqHLIrJONVwACFhJwdYw8qK5sVn3mHVMLromX
hRA0JzOWH4M/mFtgm/o9giH5qPyOxuJ0MsVbvzBA7iIx9ryXRNtvvNKVX6Rs63QXFk5kAI9Iw++J
35UvM8bPdm+V8XTTt/18GFIu68HScO4pXCs7pVH2gMsQe3Xp3kWgxqq4QBLysA14fbwt585/tDv4
pL1rR0Hkk/IJsHia907ObOhxLD/URH3QcJvB/uFjNCeoWulo5bWzFqPIcBaTuGHmrWzxOvh5FN21
cON2o7ngT0+xxC+26oJFW/m+F6K/SJZfB5jPz5izaLNNesf96aRJAzymBWLI/bR5iZQb/nDsKtwP
Fca8Db/Npd2ipPe3sTll2Jyp7d6EocLzmTTULG2izOakInwCz3Q34cUx4pxHizXeVmEdv+aQxZ4T
JeKDSJTBfhD2l0bDmuQNjn6ewRbaRoIZsWAf9pbCaPdQ27hFJ+R3cc1E2XcqjmSzicNxiDdxorpw
x1nZ2dXhstxkhtTnEZDuhb9hfjEhp32GS9JB6ei6I9HOYR/5Vnmq84gMRba8auhCWIxM2YA3rt0H
q66NnzRiN6ffq9//Bo/+G8+atF2Jw+vfbMlfH/E/hfX+8Sf+SOtJgndcgIA/EDJ1+M393xVZytWw
Zkllm6zOa7TojwWZFB8rKwSQv3Pt17X6D7eaJKtHiE+QrYOvTBn1/2RB9tZV+8+pI+JGZI74sVaf
I9QI7y9mtUyGdc9HxLlTsW2cImz69Q0O3NnECCFnRa0ODdyZRaWY8J38aUkA3v1g6f4ZQ1J6st3M
UltZkTNy5EQtoJHcsIbjwaHEGKVP46vkm3VpfTYTa5m7q5Gb1FHH0TjWL6KsQ2TgIcmt4ibzSfUN
Ay7kO2CNXMHGOvf2SRuXpyKcOUXgSYZ4LJG1itzm8OypPW3tJrdZv38EErmyFMUYXnJL60vbm91h
dob6zBff+EXV+rtddN6X7beCvvTKPQid6PemyFZmVOEAE2yRvFO62ybYH+SPTB7IyxxPR6ErmwYg
z7hjAg45QrrDPhaebMItVYjR0GxdTSHSsFctidmNmYzpPd4K83WgTdnuLR3IZNI4QWJxnduyunYc
fgLMHq84q/yXie+H+6mc1spv/3WaPHAJYt6G1lA82qlBn13fmHdNUTQnzCqIEyl5x2KooNY6cXLr
G/mH39WKsZOLvdJOdlOjhh+AfQ4IYm54mkP42VkpmYjyBD02pb/LIl1fbz1WlKNvJj/73mx2QJ+m
70p6mLujBIxrrb0InmXuvYN6z3YKZBKvTfUKLugV2TG5LWu9bEQ8Dm9hZ6idRd3ezs4Sd6v0GhZx
x5KvLIT09aQD/OTJXSbb2YQi1qf1HflSD62z9xBXVx9Knh1ds68T+hBdLNzV4OJ2HgbrIAYITYHO
ecptnExGV5s56GGe2+U+HGNGo8WuL7FFzgIe2qT4r1jVzndd+4Dy06Aa4jN7GpnlLqrQ8wXUs3UL
HgNqFA/gh7Gpm33ZttMnli7K0jBvc5jLDP0LJxyzPHqKPBQECS7NEibHSZXtpQvxB5HXGKOv2ITY
kGsNqkR2JdpKr90bTmwxK0TnCsrqZwR+rryAdWk4LLe1M/jsI23/DUm8HzF3zuYe32I9byfBN6ZJ
h+SeLnbMLEbByQQfn38DMxdJvdOAD7ZDXTV7f6Snu+aHIpClz/j/2xf0Ctx6A+U2v6p+qXael/tH
onMOSDDjy1mU2FhxvLZacVfeWI1Bmmw9I2wtbem9m0JkTgbiOCzsNzosk4eCfO4e9p34QSFnvjcT
6XxmfEWdl6nAa+gMOK1GSAGbRnbjd7+yrQcjC91AuCQWejTyCBljnG8qaFTgRL2wOntOxuhEb328
m3sTjosCVrXUTCuOA/oapyY2T2Ix0FyVOnj52H9TsaoeE87yTAjhyib1Ixx5GsuKohgAT4PPX8mp
EBnxBfkto8rIiok2jEw1pIepI6KTjN7yMkz1tCGvRjeSAnYc+zO/ks4Ob2OvbB4cp0bj8ZrnJDOc
q2/1x6a0lvuxZ/GrJveMcpeMmxRv14k5ezx6o1M9pIVp7CR7M15S7c1PZMP0bdEO5rPJgPWeCFkH
HBxgZY3NePLmJA5PdBC5T1Naw4OoMC1NWtwWrrETZTU+RnbdXGY0/i0PT3HXMgVvK1UyWxW4xgZR
+wFAPHFaavklR+VA6a7LE4kZ81S0NKglknv1VGozW3/Jh8YM4yBM9LPh6hkul2l1T4sfzz9pudbb
xXBnzKOF/UjqCc5sQ9ggsCyThTHBY+mCYQkSbIMbYS4droB+eilzYe9rXUZbxxucWzGVxqaqeBD5
OAkDwHwYWyoRH2HfA4+acIk2NoEhHLHKeeNLcDnSy8Jsgtsfj0tsbWeMvb/AseHtVEl1bcl60b1Y
4JWqxUe0FNGu5qwF/Xag12loDe6hTGBv5hJ1l6bIry2pVywX5JIsTmc3Zh7hfy4Vvs3JWx6ETPz7
Nm6o2Oz6cNnZER4HiqSTrUlnSdBm3hD0bmz/JKox7EZ3+sTcAHGNZyaR1GyMt42jjEts2NgUtBpf
GfJAXtA7eXWgPQedVTkEDmM+G5ajA9wh+UlSQnAL7N7ggUU4Y1SJ/Z7lDJGeW3O7CzmHLqKSHwDh
7YBM2UvY80g3aZY4KogdBTflUD1xJZ7QPxbvVPj5dRHyxPSAz7rBD7/LxMwvuKQKKnCT4XGEoPVq
TKoAe1UgaDslVa95O+PhqqPxm4ic+uwzF54jGKlIuVnoH3luwlzsxAXvs3Vdlv4BCP1ajCTym54X
bKt47z2nM/V/AAM3fCTIgPmyvDhLFJ9gLl2zGTlxGpvKQ8tbGxDLyDsmBHD3kdflu9bqi63wwkua
6exQOW0PI549rlw40Y66QArqzXjfF3R5RQBugWLm9Q6HRHGJVMPjewzHjzgRONYH4dwsQ+t+SiKi
PxrOXHeqbR5bq1BPi2e/iNlu7zIfTsk4Wi5yiLEcvN7td7VyByoM4/6snGK923enOHWxUWRJdRj6
OTv2SO3IykbUnhMz7Hd2Etmg0MvqAdJhRrnvoAb0gEcZEQc1xnK8+HwrYxiR4fAKidA45sugLoVO
0rOZqH0FUIRMr7jPHPvbhKeeE16R75KSc68bDfkzTSZ6ve/V99rrYEq12tqLOvwJ5oVHIL7fg9di
ckGWoq2yypdLbNvjDfnI6Pvgo/25LfA5veR1wJlh+aXq/DkuSvwgWEifMqBa+05ScsjPNyMuWreY
/ssdYdj3kIjOpqjs+D7VFecIY76dnOlCTZr9ktdZea6Bdu9s7HYHtid/Tw9p+N7084TXOmneJ6N0
qBHtAXuC1Tm5Y9rvUUfeV6Mc10FMhoQMNpkdFbu8jz+MHm27mS0BFD5dzr4PECGL8pupu3ErxyYs
VhXDnZ1XETYpHCixcPOXFFbSE0NVdlPWHl/1Sobs4mPmpfdV1Un8cJG+yzGcFY6lufmKBmXJLoNy
UsYhTm1Uw9iMLm6KSQaBsj9GYYq1iOSi81ArPZ3wo8v95PWQ3tNUbcltv7cE/9Bu8FMcxlEu93p0
022mGnnmalnuKdabPnov9HIUZY6oYUZqiehyxO3bARYZqGqZPksYj+8OqEZ4bu0HAksY8IP8Kvqi
3qdF6VfbuTSaE5d+b1ukmXGMlob2CTJGBSsj0e5bPZkZ6obt7Li+1vGWpoSvsGvMwC4XjhyFA9AS
is10zbL0nrl32yWCFLLpLHsBKXC3jKE8LzwHtnwJ6yBGlztivxS/PNdTm457z6aHQooJs4t2MkHy
YfRodm2ePSo6uyneE/RkhCE1sXVppifBr/p9zXIezSkMdy72TqzbtEGcGy4o+NONFpBMjm+wdkP3
ex2Dt9/LHndDsohHl/z22pUTpXdy7OQnocH8HpMID4TBzLdWmJn7sISUL5+8KUT/D0IyF9Vn0heD
Y2+KEgTTszvFWWafQ+Ul2U1HVUn1PM4Dr1rVfU0GhA2/ZFLepI0jF05auXSHbUneBMUhodNhjqMy
gB+edgRF5+mndnT8Nfr8hMwI6jt/pno3opF8sjnoUziHaI9y8KZAtF5y7gevvq0JdiB8O9WbxSfP
ymaiOhNyJkaPOugjwPJ4FjQZYD2VX00o5G2VTB5mPolrYGSZu3N753mJAVPXjXK+7FwD0iNfr29C
5Y87Rd/ptYEMukmdojkDbSoexRjjJbDIuxLdGfsj5iGcJDGhGqY+M6hsRhhzbOlWjOCsOU1u79xc
mTeibO1zIxpGACUAleTxxH1vhvfnGvz3RKarlykZ7NdWZorzSKILd9NKA56AgGiMkzwF4eSpbZJ3
8xum1/so9XhZBfXpT9OIk2CgtiRcvVFAGHSErbxrWyzUq4OvxU0N7CvSNCX/NrAwafXcLzgTblpa
Ds5TkabPkZd3bx2jJzsTseK5XKKnQi0tqHte7LAABWNQOUB5IiCCO7isuHwJLw7oO1qciCLXT2FY
iC5IKv6v/eKrU0Y52BWrJs3Ktay/NXEjv0vt1d/LKvoWFq642KYmVrMQwzpapl79kVgZyCOJG9cv
9NNA1LIMwlCX7m0/xfYjFb8f7tLkUO2WKQJvG4tlSxCbr/2E/lOAvnmIMJ/P+WuKh+7FS8fw4AEO
jSjNkiaGu6F7yTB7fg2GtDBvkf5oi0gH/ETlPm1SPoQEFjAvOdgQN6wezDor9yPgCjT+WJj6mPgN
BYiimuaH2vUy6iH8PLk2EcEZUa+0yCHtzV1LzeXOxG1yGjP07HhZ0osiIXwqLN+9yxWbgzs5vJmE
8SOH8/sSIw0qgggOfzlONNVOQE0kZU6QjXf+iN0vdZd7Y66WgANJeOjMIb+W65xkLbyvmgXXKcez
6Bz+7jRi8t0icVfHMg3lNmUtq9g/10FWquaiLIbrpIQ8zBMs2iGfQo3nbZcW9fcKrllxL7lWWRx2
HJaxmguyAKPQxlgCY/yC0M5sZ/kyZiyqDxIaxdGJ6cRIysGYX7ty0tPzMhop369Gx8LbPfSi5caL
Zdk1ueX4VjONN7wkjeftq6jGs261sgJO8H8Kmy4HuzOmO26wh9Bw62ecXtO3P8k//wXCVa6Aoz+R
XIQnMBxQPkgEUKDu/LXTTdfTmOaWHO8io1WB4QPmkiY+SjAQhucFYfRuFhYCq3m2MrU37GavYrnz
3PBW98uOeOSOv+rBX1JsXMnh3/9wf6Ge/f1nc0xB5tAFhWP+hTJTyKGmscIc77gD3rmaWZFU4nD3
P/+PSBvSJN4OX7h/fQEUaCaW3mG8S0z4hfzP4UxbutX+93/mfyXJ/0aSNCVY0j/9Rv4To/+2KruP
8i8h2t9/5g9RUtiw9i36FUxaHlas/p9ESQe9Eu3RcoRcix//KUT7L2VJ+28WeCXftUx2898q5x/G
pX98YvA8/Uvcsm0hiv7TR2gFNcmVbmYpwEqkLv7Zt6MxNpphOMf3LgZhiddtFUPGVRdRtZPNR7dC
k8SpGNGghqdE30a/lRjukl/tb3mGrmzAv57g+MrjsUaPgpjkfC6NSXixTDx7Y69yUIUtOX9NVg2p
ahfxlVIoQf1Wn039hmIKdw4Il6BCJQZ99QT8XBSK2gdETJKgGW8b7r+7uMuI4s0YaQlvOtmtlnSG
yT5kapuNi6DghvV6FdNkWi4QTebmfVgFNxPL68keMDTA2kCUIxLf4+um5RCubRibu3As8WTaq8yH
62g89XnvHo2mXz0yRYr3LSmnx6E2Dsy7jAfIh+OqI8ZG3uG4j6r1pyJa8zqpVm9JSBD7QZKMfe6c
xzXfIiXeWCpvg77KU/z5GI84y0tuFDic86ZFJAgx8234zfMqc/yR2EkThZNjaR9azWh9M0pXffKK
AOOndz5snhdHL6eusVvDvnGbaMp2aSM32h6dSR8aT0MZMCduv1Vq54mdr2ZfKUW5J51VDPBsgJF0
1jFNJtrrJjJweujdmwVvNyIahyHi2NNujLMe7OTGj5qJfUQWJNWGm3z0QRN1WNwRuznseAZX2UCb
yn4bLFNe23aeHsgVGNOXX7o6/eUTMfk1h3BWrTuzbFUhnyjiknunS1xwDHodbpEy1jm38IfLGGUQ
PH8Pw26ThTGG+j49JZiuYZswS0tZ4a5Zx+swzsb7dp271/ZpBEJc58G8DuiGKeXZA+ayiyKx7Jck
yQ4ZqBKZ6OnaOb2dEKXITdD+TVyC5uw4IXmda29ti1d7a6ZeeAQJhF01t2Z1KliD9su6d1Smzj/N
rpbW3v+9pjTrxtL9Xl4oV1g7+1pfnluLfJJtAd5Puc7Ko1327yxPQwc51VYPBq8gUy/wvfeoscUN
57BiT0rcOABGIWW8bl35un/JRU6P5bqXETJgRbPXba34vbhlpshu1oAf8gfmNximTnliwlB3CQM5
omOX2xdnXQzLcMFkS6tgkLE18jMSXl6XyT6P7py47bOgt52LcN32e7wupPG6mlZAag74xe1dti6u
vXT1S9oud6p01eP6zr4PZYufAGfczqnlLXMNvopEI0FammalBEs9r4AWvyo5i/tqXa4jnQA3r+3x
Ug0UrrercQ/HWXRI0yE7hAmDO5m59sscMwwjfLM9RTbCp2N55sXL3G8LO3+5Lv8uSa5LtooC5AYN
mFHt+Krqaow3aTaN5Pos8w0I4UQofl6qaDPmwrpCpet3smytX4brxcW249XYZ6te0Xf5pwPQhkB8
2HqB0c+1v2KD7SdtjdgDTXeoPm1vjp5JBcGGrbIG78cqqpSo1/w7NPwvLze3lqVpkO+H/DTSr3DO
JrLYHriXXTiklO2t4s1EVRP2yJKgQ+/gh6eMTvJE6IGEST/un7tVF0KWz55pe0KRTUmHmfPFX6Uk
tYpKhrvqS94qNXmNkUCptXPva1r1KD/3kiO2mvLLTYQf5L8VLF1wBNjNlQ3TFoUrdNJrh5foBBZh
CjLe3U/SqFDE4N2bRAqRyUb0MiZkiUlNEb12V0mNqzBP9l5Y79UquCH3QFoYJdTjSTjqjRXeD6xV
sqt+i3duM76Stik3inajWzPX3H4HlD98jwRAUUh/RSQ40ADqZUcfWHuYbNP6bpJ0vl9WOXFYhcV5
lRjlKjaaq+yIP0Y8cdBdsm1bozbuq6qNmOLQMD2N3GBPfYU7wqg6sp6onnHaGxtbdtEv9HdxLIfS
fbPMbjGChbfWblnV05jacqrYVl21XBVWD6UdNQXV1YRoueUTae3tSJovEWUlN96o4nMFjOeBWRpv
aC0GXtlV6k1m8qKK+Gu6rVc5mE0fX1i8CsXhVDsbuYrHSzPP/dY2aywzCM1yqvyNpczqlrxwSgsA
qvSy6tM58z26mX9bkzFHjfotaFuOkd3Gq9RNoCF9z1f5O12FcHeVxMVvdZxWTf9q+xP5Fq+bTrSJ
JvamCu1xOyDy3TfwfV4Lv6pfMWo1D+Q8wm8aOeumXzX7eFXvZWPPu1hUGEJWbT+keW4jaNmLA4wy
SEhTZ4ruVKLHEap2+xfqh8CwJTb7nZGQA3HWS0MtYvFQQ80BVL6eI8rfl4liPVJgCS4yGjalufPW
S0a93jTsCQlArXcOEtScPAhFL2e53kFM/v24ftYzSdTFI24Tzifzoogx2wtf9F7J7X7TRm2yh2Xl
XNxE6+fQHeAgGKohgxCFGGcC9KVLv95z2t+nnf8djv+/GDN8Ijli/+t7/X2c/NO53vz7H/jD0S7+
puQ6/prsLetg/P/O9Z79N0+60Dldj1Yr+Zs888fBnqu8q7ADW9J1+Mc6T//jYG95f2PnFhL6jOnw
x7nl/2US/neTsfzL/mYD1pWeqRSmBLxp/2kwDkcjGuJSqRNzI51RZrpk1zjX4Vnh89ry2GxffYAx
e6zZy16OU3hGedFvnL2nF4Xz9c120vaVb8f2NZqEufvTK/lfrL5/2XzXn84U/PX5Adku6Bn457Hd
770mlADaTulgVx9YCqYHPnXlCqtYq0STfAZVL0ig6Cqz/x7Q+JdLg2XyIv95aVixQFgv0b4djoyO
ba0/3Z/M/ozMRFj7pD6FUfi9qENyavggfTS7ploNY8q9YHuEsGfNjnsz2T7UmbRJ3qelXL7cngQq
6vpsnaOcUHcGHZF4f8Ppu6kr59GNPZxsEzLnKRyL7iI1d1NbaNLTJH83BGHYU9AXivvYnKlZdiXj
rPBqrHIMyRDHevyZUNBio95YncMxMnXMN5545OqpsyWD7dH/Trvsrqny/hoTHNvjhC9JsnWWl+15
0vvxlkLAdGsltng1msbYMX089+DSaRpbajrxXEeXhEuniHJLA02+qazhOBtFyDl5QWpcun5GhASW
zCMIYIeOOS8W5gSkNF1rgA2GxIsaEWWdZu5ePWJs61kdguJGyBi6J78A5+ghh2KFpcRowj2AXo0o
yePYrK9+b6SPouWAFQAmx2lRCSeAjCIamCOTvxt7q0n2A7oST2c+Stcp9KKJ6ap2aE634+5Z9lVM
DMYdew5NeMACSni765RwaNtKa2QUSxwp9oXMQu5JYZdRDUr5gjS47y1rurRBP0IfhZmP33AtRFjI
Gmu8y1zYTNMgSO2Qy1TqOx0L3i5WTvmQlfAl26hmMuxVvGzsFZG0iQSGX4Flft90o3rA3G4ckOho
eo5N2mhEsve7YQj4pPrIvm5xXWgcp0y76uHfpxRyeapzPyjl1kfgL8vOz3V3nJOmWvZEPSNCWqkJ
jrYe7KnjrF+2B68jKh8a3nT2sUV8s3C1cWmOR/zJrop/YsIe7iU5eIT20i1+Ai1e06zYQDe1Srj+
I0RioJiHRVkUQkGwCPjsPdEdnVp3hPp6zHcQkQC3AobAkoJ8X1Yw7qywjvALhqXkjt1lX2Uah4m3
6Zr0YIpq/MqyoVixHDFfgqvLZBC3bHxN8oFxBzIqzAHbvG9b6kOWfrGgVlrp8H2trYflyxjxAemn
6wkx9BNWGVkb3WeJ7p+TyO24dtAJAxa/I5tp7KrQm2+pYS9n2E5uJ3f9YCzJ04wkzrEaLEe/NcKS
OtmqbIooaECu6hX/gUcdVIUqN9RRl802GjNxXDA/81XQlZcmHhMd1MKqPtrKtU6ymXPe6pOoTjMl
zFdW2PVhGPP3z4Bv3adLT9lfX9XEBnHkEqZf/25zzGUW9KAkNKLasN2QiG9fu8TBMtgkAz/9FLnL
sa4AayXVqN/aUFH6O5h+CwZnILlAY4jl7aDMTcamF1P/QxDhFHAQGiXuqHoCQq5NXX00be6rgLTL
Qrs5j3KfvzkywKr70i3BczQzuuGOzM3yLW8tI6m22WjB3jpMISHMJeCbQM4fqu8boc8eIWv+kUVg
sXkf4Z8CT1rJZRy+k27Ik3ZjGKr86OcOEwBp4famahbnruY2RptsNVTGfmQJSDdcB/Wh9sz8fi5j
at+JmeKJbskpPfZJZN7bVcUHC/Rsft+onAUD+GKlAsBUw2mq3M7csLbGxaUwGgDAnNsAqJoFqYCS
kxbnwLrB44J5PeyDsm3cdwPgMaYPagv8bR4BEQgqz8FN08ezh3mydse3ig3hLna4RQdUw1SbEDkS
Q+dk7jIuMD9a2b1Y0+icBt9P1UF2/vjYO7mVBwb4DiwFsVdjD/aoA0Hv8HHxqxTYZk+IN7aGEIc/
EvQlBghA2wbokA2N0+pTQZ6EakIwcU/ZyC41K2P5D/bOZLluJMu2v/LszRHm6B2DN7n9vewbUaQm
MKoh+tbR+te/BUVkhkipqIoc56DSqqxSxAXg8Oacvddek2WB1isnmTaMhxg3IrpZSvsoAqZG1u5W
Ti2mG+oyx4DcIn/FADLu6YkyC2g7mDdQH8i9JSnZt9irKvhYfWXh0J07fA77crRnZr/BS9sN83i0
hvjj7GBPEnle2OrjfzeO/5uNI/uVpcz4P28cPybqS1WqpPwRTvjXv/rX7tH7Q7LQuSY7ILqrwY9w
QusPonw9i+8MEqHPJuVvuaf/h5Dk1gA1kI7l+zY/46/do2NhsLRhW7g0xoFb8Qv/we6RS/ywQXKW
xAjftYXlULH7ns36eoNkmYLKmRt7Z0FUtQfoQNO1a5btQc8z4d5dq1xqyv9+QL/YD/7qgj7pyIFj
ukJ65psybsZdM6UV7hnnSYnWf0z2mnXg2sOWdqClbP6jxsOfN+jT2RDET9gg+d+oWXFUIjVlXURo
EHvPacAFoEmY98odftdIeb3V/X4pXjXvmnK3WPKhXj9LFpU46jPTOcuK0X1O/LQ9uECiobVZkXnZ
aR08+FlqXv4vQqFfnwH+vLTpuYwGSe0eM8vrS49NNoD7aZ0zZaXMnxK/OefKEmrWEBEr//4rNF+X
4r9fjRFoAjvwSD6Ub0vxU5Wrwp8S52ys2PCv/LoVw2pMBZFxQ+cjFKX0Vccn6GwKmwigGPXomBRP
gDCDtxJWGZy//4t+vn1PMJg8NLY+/mFyF15t81MzRi4KSo66h8PtEq+Z7IUBneE/vBYybY6BDGEG
zpsBFaW2yON5ds5sNZqXvWOApOyKCf6DVT+9f1vLgPm7a7g8ZxouHOg429E8JCLw9W2RdEpuetU7
Z0MYvygLrG1vkWb4/kV+9eyYhIhc4WLMUm9GrRhSh6U4d87YL8D5kQP6BLnEQJk6Y2fx/sW+k07f
3pJNFIPl2aA1l6PvqzeFHdEcNK3wM/CceJdsACJnZmgosoVaVT9JOLvPjjfzkSbBdDtT+T+SEGX/
6Vz4Hw+GvxjBHgp8TvTLp0pD683PIBOCXpKXOWeT7Jaea2lSDQ0DeV4bihHaBEWxzTKLPvesyZfb
fP943VrB+whUe3j/ofzqDThL+jSYche45psRleX4MUln4OMdwulWCI4rI/ESZ05N8e+fX4oOuqRP
xdJivR1RUy1b8DKNfZa4PN4gWFIeDZoRiBo83sT7F3s91TN9U/Oi10uq9tKe/Gn41nFX5U1TG6dw
Filxu2wXn3Ba1096JOFsKGdmh/ev+LbPziWpxFDJx72wvOC3beY6085ScglOIiQwzJGlQdGtVdOt
NxrTLWV73qvt6uk6lql1n0R8UgWEkTMfBNW4kYnXcEpg+fs+g3ROhsxp1laiaeAY2twkZvW7h0RA
06uvnBBiD9qYz0AketymVPTm9ZdySuGX2s5J5QLN2uISrRa/KNX2rF9VopjxkeZ52uIqrdJ69rB1
u94Nh/0cf1+KimgVEuiXrEM36r5qu0AQhWTaA6mk+a4sosXijcDIAOjPHNkhmjgen5tYTrcEKLQH
kfLPWuHZRx8dKchyfOnH0Uqbp27wCVyLHPsEsASM0Zyl83WU5ORGeNgHH0gpM1Ky8cLGPJiKvslK
+XE7boogBrNCKFNoE7WU2N4+LxuuIXnSuOXRsTRSiJXDKTFe9cR7XKq4YoTUSGmfZk4Gem+E5BCf
xtquzqADFUj0WrOMT1ked18znMxPfk0a46kwk/nWlOxaDKsjCWbRvCWfzDnglSH794DTj5QsHthL
M/a6zHvGz81od1LLfZ6hgnzlVLOs0MPgPhdzZn2pdWgdhsZvbpHkgAcffZo4yEA5EKgA1NIYwMBd
m7Qo76mD85FOUp7jljaQbjs80TAJH2bHSvahbauvrero0lQWARra4vkgY/VpO0b6wRpgGdcBDt4V
5+/gwZxa9TUjMRUXuN1R9FdY/9YSm/pDX8/8twwsL8cgLPkrRTqTadPx3ByELovClBWVTA65qxWn
mdVcwHM7RFQR8hVBKoxsJ/ZgchXlrP1TvGxMjNSfriO6mOcitdARVjOBcLkwDA++Qm5Ck2wYNRnE
/Gffy3iaSCTpmA2VnHEciNCHFbXMl8bgN2qvnKHJ9xyz+DEQt7Nii+pWffXATeMVF9EcbQstzcvY
KHJepYvvBpC+bMaNPzusN0AGUVibpc1YxmUYPCgBrY7qBxEa4LCn69pcTrk027NpN+esy6uupN64
hquhLzS5AbTSk8J9HqrGffbiPrBWiv5wvnFns70Da28dtB4jwFqR53wqSSO4lzqZL/IGg2ajpspc
pUZuyh0MofYENn44RpyM+Sv5NEHyI81jI1ToIQ7SyP7hjVOk8+kRXAJUEWeFEwPlxWQD8c1V9tKN
cRB56vk+g8K2pYBVc+AWYGdLxiSVPaHKm65WEmRS2BffKrftXqSjq6Nr+UD6PReh/zyl4YTzhJlp
raHPbUdBCXfVGXP9iGirVWApZu/LpH1zo7qyRK4g4B0LW/rg1Po62ZhpBWyr6qvLIB0IvSCYJP4U
2TQqUU3WF7NHI6Mp5/DM5FQJo1eN3hMxvqQZlrX+5EVjdYJnEs2raXT0J2iYeH5cS6+VOfAaZegu
2vix/ERTyO825QC3PxOtv182o3QKp0ZZm7YtjC2cZVKa2LxA8rGAFcagKspKhLd9poxjmTX1MW1j
tZvdfv4WRtW4jY3EuJmDqnhMssFZ5zM85rpMCIdpFtlz1j77ncP3kdAkCxEIrvuhNXdFXfGH8GWR
iC6Y/u0Q/FEGvcnceH5u02/LGgQrOFQ8X0bV8uZrLDNEYB8sG2/bpkyISHVCQmtXkA3CDZS9+Cgr
YgMgquB9rWZjaxVV/6HOvKZeD6XawZ8mFyMWX0C1V49I8yCaBCbVQwPyIv4BfKthV9ywKpE0p5ne
zz2HTngdCd6oH1npeeUH5bXooBCQPcqgNjx2ZM9z2JmXhpXyScB7gTYOXthKz4CVscHGr9A1a2bb
7mvUCiakSgfm/Sw0Q1Z0Q/DQYteItrKfXLHNkhjdx2KhIG8IK4NeW7B9n5B6o36YGmPtY3c/dCpg
PZa9G4LvtZyKqk++/DXw9GpPjClTELMxG7O6YradOEdhh2IL5w3avB9qh0+/j13MaZOTTgfXzOqn
umbYIqdGyYdIusyfrKqJ2M/F2JxMGxMz33ys6uKTi8W+fiEPyVmpwcf9mvsdENXUGb8VcqQWSTap
+zHwQugGcaAOOYJYnLNTlPQofdP4sxq657SG5e4i2Y/W6Hcb9QhQvDfuEl1X9kFasbwc2jRZe3mS
bWPMhgcE5gRNybL+oIMI/WvgO+MHzNjFrRfVL0CFHyfLMa8yarMH5lWfqOmgxRTQ19ZXmnzRV8Qa
413U+7w5vvh02wwU1VZO5MMnp4+ZkR2YK//kwddD5jnmNXgBj3kcfLSKxkMXTOLMaar5olGdfevp
KTFW+A97iG28hXTNZieAjQvUdwteOb+Y2ta50onOrxrT6W+LBMdeW5nqC4n3+bYC9PC5CrzhrENx
A5kstGDkKAk+NUMosRrxfkNnaHKmiyB0YeJJ5wRr+HNYG+Pd2EUIVnqqj+Cr3E/Z6CFOafM4YK0s
gTg0qJAuA4KaQUq79skIxsCj4BmpZ3xQNVG4doB/n+Ay08OxsnIgZbZ7kylvh0+iB9KCL5NKvRP6
0y7OS+yhWV0fIAHquxob1LmYe4CcNHSB5UbjExispt8KpZzkNMFPcIFiCFi5MhxldulNYqz3iBDU
gVOucY5StfqAwdmiPpv1KLsswxfYORg8lyMr/AsaR3XR1wCLJhbCszJVwIAw5VG0rUyOFzGT254S
IEDFmp2FsY4Gf7iJrGFEJpOGlMkVU95TNnUElFMrRrhhMY3aYoba2dQUJjdWQdNnnePNv+h8Or+r
OWhMifQa32HG7PutskifJ0qt0buojpyj4zTW1s49fVC9n9yqwmw+QFpRDzKfne0woR7QKXkkhKUg
TRNxbGLPS/2NjSkBlEeo46+i6FiHOoHXIDSovW8cHtX1AK9yT+fbb9cu/NEr+prTB9GOxoWbdIi4
E7uxd9KwWx8ESenuaIC7mNqsBBRgz9h9CZGLf6yl3X1B+e1/HT0SOXeCRppaK+qa8E6r3EfUJO3q
RXe6STZtrOf+QGPjxY2n6Fqlhc0qB9jxtMhSKkxhZbOJoVjPK8dv23XG6nxl5GO6tYSH3CyI2LNH
etHBiLhCGuz2Tod1vqdnbzj+8EhNt+rXfqTTK5JzfEGWdJlfoYTOyTCyJuMmNmze2p8olQLBxNQ/
TCj9wKx8P2L8V2H6O4WpBYDth9PYTwrTy2+f22eVUQ78EzV3/Pr//i8H6+Uf/VUKDdw/cJQ7jutQ
uxQotvl//TulFvUpVQ42TuTRchr6uxJKpqagsUsSLaw2Dq4cn/5VCRX/pPJJBMDrgxewOXB0WPDp
xdvIPd7W63K7N8RMdf7cLnQwxBc6ay0LKYbtEORcng9+4sxkJiZUX76hIpJE1CbZeO/Klqg13YV3
eSFJES/5+RfQU7wrq1Xe+ZQisQYXbNRAz7APsla3cOB10j86qiguW+k36YYmUE+3UCaX1iTJEyCp
gg3OoK1tzZK4BoJvX3LucdeM9WYnBllcZ5kor7sRckdQenQCkjnKHgj9GE80YmS/mlqvfBQNp51e
xIuTQ1bBbR7L4pYM6AdPZvoI3GaC0etH117j6lth5u3tFNnhzqZOeqXDbtoao92d8M6DThntbD14
5rR1Ymdp+pImeN/D0H/2/aI5sKaF0crRxEFzyFfXiMvjjxjN+3mNKgceSjRYuyD2kVC6TXzrTl6K
YxUAzsoQ5XTeRiNSuUZ9wILecSal1IYKD1nmWti1vi+7HhuKOX3OJg5GK3vIUNIwxZ03SZlidqxd
9SnBDAULi3f4Ic/S4lKOQ7wjE1if2mI5IsQsWZt8kD6wM3wNbLWN5JrmW3ow8ugKBmyKy3nKyHZx
IWoijT+IsUKTF5f9eWmYCUEDBXluXTHOd8iL+l02Bdm68zILX8ukDrPVlBd+I8ZzVEXzgVK//Zw6
dnUCxd7deTTGJjC0RrblpArvv40t7Jvoei40voldY/rGpgzz8sbohH3XzU73RE5R/jJbStxbQ59s
PFTEV4SyGlTD/F3kiu6RZ4XmoJnKAN2SLB5pnhPoLmtsbwietmOZ6T3KSoN4mXb62oxKXUEpq87T
qZvWgT1AqUoZOJxEjSD4QjQJlJSmNeGQoAYo8/UEzXvrING7If9cZCsvaLrtTEjgqhAVAFxFM1xS
PsD1J89Y1ymy2G596bQ4XvpSQEC1dL+OFQF5k2kEpCmiID2vteMc8qiWBzHAYQIvlV6LOiA+Mov0
VeamNX1oNzS+wA2CDhFGygxWzegRFwEkoz8rE89n/opJLEOcvbKLMN1wXnMfE7MQH2kTTudekIlt
7Kj+IvFrLE1V3Qw3rRHppyZH8bsycvLRazeJ7gMnc6+WPh/a42g/DH55nQjV3VqY7LeZa3czhiAN
5dQ0S/py5GmAGevIoPEU50/ojKUxrhLphUcaCWBoArM9uviR8hU5JQ6lIjRqgAnasHhgGqkRBxI5
WqJ92A59Qe6cgcPbj80S1N2A7RrNoty2RB1dFVERXbWxY228xrM/5YRAcgyBQ/5RhfGC3ZD9fOd5
mR3B9skNuA1mfECkWZx6PZQgiwx/BHxmNO6wK2ukrCnVVhN4f5kVlwYA6wffhNCAJKQK67XTNCEz
SVLrjS6qr7lJhR2hZzFd2NpHl5JkbpJt0nkwHiKoXME2hfjJBseIpo2dcLRkd1I2Fh64RhOoIevp
xsqF+bFVYdmvMci2dYMntHLFdGHCyZ8IvbQjoGjWDnkfwd405WdPRkQF9UrchSB+Z+9D5Bd1d9vZ
cT+QPUMdvzzp2iKwaN1J4l7qjTNY2XjXplMkvzgRouuSaKlcjO6HYkjHxt/SXDWynQH+Lf064xUw
sz0JMW37Zx/rv/uA3+0DGDIQY/7d8vvFPmD8P6dvrfo2v9oJ/PnP/toJ+PYfhGdT96Ts/a/1/q+d
gO/+AcWGGgW7UqxS1g87ARNDCbootG407GiJ0qn4W1EX8OewWCE2c0zBJuEf9ERt+w0CB7Gfi9ZP
cu6XdHhg27/uUlhNW5Jq5lIHHozEXpetzSRIgzQ7i8HMnSF6b4a7iJb9qRJJ3B+HpOxu4toYij0N
vjlbt+1AWAexb8nax9APzQSup1VTyI1oUyU3BIIIsNsl9dEAJa7GG34ZAYuzNxiow/vJKt1Hrxye
c9hX+MSL+4FQ6Lsuq/SNaoN7IFkgIcoaxVzl5RxiqPdjEUQactGPDqoXiXvkFqsq4qO6E49BxvaE
Anxi3ZblmJ1Ui1+gKiSn4Zp/OHroeMmImS6LqQJubZjmbahBWRRkGNB4aolJ4BA9jauh0C0H+BRL
gzNl9bM9mB1uYxWstaNSEMw8qEyT1Nz68WfeP90FQ/GvR3NgksxaLfdoGHFAp0V/1DDQ177d8w+V
O1Irspi1YHcUQRF8HFLkOusyl+LRLzp9ASAyWLtWQEadQE/TjQrPi9FzdVOOI4c0ANEq6YL1mFR2
z4QdtMRIJFR7VyN8QDDxsi82Vh0ZT31vu3coqwoyGHrbPG+lCsR+dM38Yc6IxtwMUW8+tsV3Yc0k
+Gt5EU9Xss6NFx2PwXqCsnfK4in+auRquqyZ3fbffx/kvfbIyAYyk/KfRwuEerkqMSis6QKU4060
fbnve85rlaw1oXw8ZGB92Pv00Mcrv0us80iavUddvKO2dg4LNo4PYW5m+sD609rASnwamzaG5Yod
DXkYpVFlJ+1UxwG4BoXRdOh3Hfqbx5pYN29n1rMkKCQDttF3BWNB1tkp7XHrcnVyWggNTrYO/Yk7
jBT5Q2vY+V1ct/MjodnqXBLTQiz2IHexbbXehinZPpVuH52BPYw/pnNt46CeXQgsvGw0N9Dns86l
EUwezzrV7ERcbaly76IIWKGix21C5BuQhbTWTxpBz146CjhRbtkvo0cE1jqEbITyxdZTvKE8lmS7
IBVdfJkR5olHus/rnVd51mhhgRl4wwBqKj/dUr9Qt2ERzBeJHnHPV1my0Z0g+NxD2ramqCAXwY+5
o6hhP+S9zPaFnAzqg2jRofR1SSH3mSnUHfKzR7fLCbJwxUfaMzPo5qFZLBukvOgthpCLIgp1Rx3U
83aJ1OiEfKxlyITKEzpuhwogslcSEvLqWnm6uFGG7e3GeS6uwX+Ypz4qcZQRpLMtONsvGTrd1goc
fYqdBkpyhv1oPeau/QHjkgBrM0sEka3HhzqN/cpRVGbQQCYMqpG02bIbpu0SZpuvRJhqFK7K2De1
TcGDbf0VxwsICgZ6RQwcpCPFA10B4SM6W0VFHqYraQTOeR40Sb8ZIQ490p9NLkLTjL7MgDw57FXw
YHn1ug6yTenZHtgbE881LQEb0Irg3zyD7OGjN9KW/KmoKpq7JsAODb3AjElBH+xkZWSl/jC5s2Db
0sSXg123Jy3q6sHw3HlvNT7KY3vGEgG/vRbGllaFCSw774hJQPlKnE/pmnzK7miuetSnm8Hz5rMR
2sFNPGkkzty/Te69ntJjXVRQdUGTtCeCXcEnzB57uIzKEUmApctGRDR9T9i4X5lgY+uWQpcV33s+
Dix2wNharLZIz4YupbQ7tNCoaJIQ9ATURa1xsU77WMDnGGc4j1o05MzO1hEUoH9ZzT0qrgwL8Qqc
CUK9cUoBlZUIrtdQ+NvrVmIZ8/HUbKqRydzy2BNuFIWhp+8zS5N14UtAN/iUV3yhoANMkp2Wr6j2
mLQmqGUP7VjIjWcIptVhiR3BdsEKg5653E+QJIitp3zL5zBat6a7XAijzoRoVvFLYCbri1GMmCLi
0QjKS5bt+ZKol2reVJXutor08osWuPufveD/bpd+s13CqWhTd/ift0s74MTJ11dVk7/+zb8EZOIP
/gSFCiZrZ4mpRY3z115J+n/QZ/VcDAAItV6VTWyTsgkKFewHwhYQ7//eLFnOH4sUf5EKcSa30Ob/
k83SopT4W9BBKYdxt5AMXZekbaLgliLLDwr7iClDE6bTHyyrJxyZmHtK/vR1gwV0h9DVd9vyHOV8
Um6CmNH4w7P6hZrstXTCdRGuYQZGySA4B3o/6TiaJqJyo6duP/bWsPXnguZ4YuWb2U+Kf6TS+OtS
gcTH7zvAw7w3khE2V4NpFm63d0ykBbllgixWZNpjymj+g7viUQa2hzkE18IbNZc22VrN5PfuaT4m
5LbrZtN2HaUH0o6O7z9ASm4/vr7vD9DmnhyB3g6p/pu7mgbqLLnLAwySEBb2bN2Ube+9TIO3Ib0v
Ba9iL8oYMuBq4VS/kWswBn9xcRsFxGKEoSj4eux0UxyGdt11e5ImcZ6Rb0C6Cb7r92/x5zHiWoxL
EiQcjzqi/+YqKpLk3zVhv28DhP6MzVLhw54af9imdfFbddybswNP1LXQNeGlh5hI3tFy0z98EC5W
OPqNXb+PZqzHxI5/wyH/QreRgkJenHkhNu33b/Dnx+haloUaD7koh5+3AhK8xelIKb7fp8id1mUY
5LysoNq+f5XlMf3woX+/L4xRQQDCAqGSvTzmH+6LiHSTRm3W722ogCChjXNYFlf0yC04hRhF3r/a
r57ij1d789KI9YiayM17KG8s+AtzLBoKKqTgw1ZVAPqkzbLP71/SYiL96Q6R6HouxWaOk2+nsjmG
1juOfHYmagnU607+EAmg5V6l5aGvItzHza0/zJJYOQd1QwcwvXbtQx+1Cz8sGLYUN0ZyqPz6yzTZ
xhGaXbCywq65w1CJYyNGpZA1+jcT03fJ7Js3YwsHQxkCUKS1b0ecVJHH9o/PKBl7Z6kYjZm/omU2
bA0D5FaiSHeqZTWSF5rVW6qSziehkX/01A0vEdvYVGui4MoE8PObD9z9xdC0EWXayxfu8j9vPoY0
yL1Mu3kHdjHecpRxN0kbT+tGsuNVTaSAENnpWhAdAlw/1zBly7Q9R6Y1ZMQZEJQ2iBKMGCfEBvbL
yjYxuIUlcBiIBPNZ1FvtpeVpg6MkIJ1m6LrNCIOJONxFNjMmxkM3yJC6J5mtrWP4O3CGnBfsVqLJ
mE4dIorVaOT9mpQXMOi5exY72Yd+lADkyIGEvKCzXWtTih2N7qoCUX0gZhUxDHtNIoNz2pbxvBiv
mmFPjdlAgjW/ZLN920kKvgDKskPnxd0Vf7ncvT9af/5AJGuSbfHVswb7/pt1d1KR27vj8tIVdCQM
4utECmiD032vwyWsE4POf3DFRa5G18Rf5pvXE0BAHqIk1bPbt2F4NJWzzTkikC933tqEJ2aB9/j+
9X6et+HlMNuYwaJNRev++noqArXNu+n26ZyDxx+c8YgyBJiVRWjo+5f6eZhKoCIwcCjyLyK8N8M0
IgcgJXSXVVBS3iF9wTxWY+//5gH+8ioOdX8LWyIyqDcPsBChUXQjD9DwWjKuGz8wDgQyyOv3b8b8
eR7jbiQeGXaLpv+TyDNLkCp6Nc3caTJhvJG1uENgGlG/LivELcpnS8HAF74dnVr5sbWifQWl93fT
kv3TdCop5HnUdk2UvphjX7+/pqkcnQy+ghiY+9uxCfJdOKbdzhk70nRsRztHs8QB2IrqW16N/m3W
peOeLsdwUWhtn9yM1NL3H81bPyiLGL+J2iFCeTv4mcMEpMEwwthW+zLqy6No3W0gEKPosmsuQ1XT
uUDM8ZQjNwG1YcxXqKjmtZcIaxPIstpwkPuWm9NwmUGGQ1D2idA/a90g1L6byz5Z1V3iHlw8+qdy
zi8NAXTlP7mBwISCw5ae73959z+swqHZBpQDRh4qxP+o9esdBb/oA4c5Fv3GTzeh4sRIWaFjxWoL
PGr6WSb+vWq94AjGixBv2Q6LcT64qbRf3aM6+6bdsDzZEpbGWBN+R2fMYK3o8l2bIHJ6/w7eKMCX
fTSv4Ic7ePMVjF3OD65mtSeuFHiYDspT58L6TQ2x6ZKWSb73KJ+l4ojHb/EFg399/yfYvxyZARJT
wsiQJr/93DGgOSNSM7VPjZgInz6X7me2Vdc+fTyqWeJrlQ/TR98y4y+qXXf9gBmyshY5ZFyCD1Q7
SyDoaZFprcbEHAmPsPp6IVeK/eSSfeKkkfltxsXGVOnfEZWwdUVacWYPUFUgvjQHV5wb1BsPuqqe
/UHceTMXihwTv98Ij/A3z/znrZvEH0HrnR0CIv/lQPrjoEGp7WchwvV9k+Yfy3DvkwW0MbSIVxDb
7d/sE38xbYOi52DIvp4/vOTJ/XgxGJJeuYiS9nVUvgSJJD7EHDALTvp3YvblL73e93BbFsCqwHEo
/r/d2DdhBFs7dBlJbXSfEWT2Mc01OtJi5jThUsqlzuMZ8hR6ZvybIfSL1XfxDXi+bbMwsfF+fZNd
BKIvTMWil5lhncvrCcGwcMIXhGufOfJ6v1mgvu89f7pXyttUxzlwe2+F+/Qh1JQkDFmO4eUtnulL
a0ZfuBgv1/agv4mwuK+SnIy6uWZz41DaH1TUbgS7lfe/nl8OJrxnrCw27pe3y3LSEy8UEzi/HyWJ
KaIGmEugPP3jBHqrG6cv71/uF4sm4C9iNoEcLE2Z5ef8MOF5QZotTUNe8txO+6gmdU3j/P7NGfGX
z9ekksFI4vH+BFEAThlVpoPSkTNyu5YDteehTIO1F0rjSAOBr3Nw+o0xN/l2DIGkUw3It9NgnGn4
Vr/5Xn8+lEsaXeyWBd+QdN9+r+PcuzpW2HftoaOpHcEoVq2+mAcSYsg6N9a1Kso9PnILwA/xUO8/
8bdAiWWGZl7Ewuayb0ck82a66DDcWHYp2v1sOvHn2m9Ruo3oU65UYhLPCejc89bEFRIkaMwBuuzB
a3J3I9KaNL+i8eNsDU94vBhim/Agq+t6c/Gnqq/v/85fTDQy8LBo8umzz1mEQT+OjNgg4Y0swGaP
JLbd9Y4etohQg+2S2PibR/KLSwXMnz5uFspwPJ3Xl4KLpeoG38y+02Hx4pBIdKPLmCaY4Yn/4LbY
g7qwRJaS2k+zGm56lP3SafaulbQ3AYIooA9+eJa23fP7D/AXkxhXoizCFpH0g7fnRjJ0ohR3WbNP
bBFtwq6s7wqQB0jyFCkOU4HqsIKy//5Ff/koOV87kEVNxw3evDUgZ2UXoBPez5Y5rAuXpiIUUHTi
wlK/udR3xsrbFYKdBtbPRToGiOXNSJaZU/URapu957TIqLx57ggFip0RS3wRInfxWtqOHnvyfN3Y
w2jsODmSLKxJtC5uCunycSVYDIIj8oT8waoHTBEtYqIemntOR6CDPv9cjS4UYExXahfFOYHWCsEs
8mRuidq/VwH4xDkykhVnCxuykBEH+2RufYBSTksfJcpi894j/sAk1p3Yxl1qFqRh2kEdW48BscbF
N8KrHBh8NSeY+GyKWzskTTtr4w8qB1p2BJ0cuHuyTwpna4jaPBXglY09wLRBXbpF2csLp+vn8Ia4
qrzc8X8b464YW+JxV71DHtmmRGUfXUifALBN79pViq69ye9Q73jhCRBDdQDEXZIZELUwMYI4eSgU
Fr/V1DtVevSjMQKt2JPCvpsz9EVbSIple54OHCdpMgcIMvdKkX61mQZoZ5tqgLJ3RhJSKKg7FDUp
hAXZXKshoSP/7KuQeomPHI2miVO1d+h2CJ6rOoX/CAfNcFcmTktL3kDNfytoZEdbeqpRf2QTO+0a
CdlrB4AeaBvgOlLfUaoH+xIGWbXNw6X8J8A4ZKtGufJDGjeL7KkgJ1Q58YARpCa8o5D9DXXeXT+4
9cewtvJHkvLEbVd6I24rBO4Gzqut3QRXfT7vykbtptgvb0OfIqoTRzTBy2RvOdm4yYKs2EX9cLKH
eVxbtXqmR+ogcLXCTZ9O9q6w7a+ObYzbxRHHb8BA4alRbIml8whwB5rMjlmvwJjDDnbq6bPfYZxx
elrlpT/QevPcw0Ca3mqYyMBI8oeFouYZXnPtBkW7BaWYXJNVRWNQJOaZLPL4wh55H5wWEhC84cME
Y2HvGiYMN7w4MYGfxxCRFNmUWc+mQvnrnFVio5Svb7J8OjYd6N9EzwvdO7vKluzw0WlhyE3WRosM
bH+HSAtkCPYQvEBnI+nZCW/2mtbobWHE09YcSRLRutXr2eh6DByztddsXW/DKK8/lVKJ8zKmEY/q
zgPb1rUvntGUayAX9UZSsN77VeUe2zzA5VWG09EWCRTO2UdINQ0nC/cFsWLmLnPnx0L08J+T8OC7
zl3Sz48uWBOsNAGFuh4mkGdE4KKzQh7BSpY71FPkmbs08QBunlRoo8KLKrkV4Np4Dw0omDQgYZBz
w23SGsN1E7XyVvUT66JNEMwM9TCfNOAMo/ymmrEGjdMliCWL4lAWcnhxFIlAczJqKlzZkHR6XsMV
IeuWozmSgSjcVoSv3WeVRGlnMXg+FpawyRhqOEewmDJJpFE/4tPR2WUzMsrIDETwkZlHAYR8Swe1
2sFAl2f8LxUJCjzuEDbBTC9/HqNRPc0xQbZEgZIyOyJ+RN7xhCEXrk0k0WZa/Oa9b1jVlwnDSn2w
s9zqN2Q6+sNqrvB5nuMR6wil9yXssnweXPydFQI6irRNcmhbnhR+rjLfLPjO+5iq/rWVY7YMizJL
jjAr2y1I9gYUvAWMGb+NJn+QYlycKPHZW5xlK+q79dbXZE/ULLJfOiUjDzR0hGyE/Az7HF+5d+cM
Ga1Sivv9ml0AqBJy4cVG0yv/QJ+peGlr9LBY4ZT5qZz8dsMRzb0KkGI+kck7bhQQ9X3HjuVezk76
NBBQwWDMsdl0VnPSFefpZCqdI+QE9ZEqHG2QFPHjrhuwfK9iO2ge40g2Xxrya3fZZDSPfmMlh7QN
u/yIOyfbkT+rPiIfJJzWr8Zx44X43ja9VnwckIPI8xFOtok88qFTNlzHviFiAtsOOVuLeoUMIDIO
yXfDh7NCzzE8NOEY6a10E1MCOh3DZF0JByRNQWuQrm9M03lkHjlFQRrfEaCK9c5ve2uneJzGA8GH
3KJfZ0F8Flman+plw/9n70yWIzeyLv0qbb2HDDPgi94EEDOnIJlMMjcw5oTRMU+Op+8PTOmXmKpS
dvW6TGYyWSrJiEA4HNfvPec7T6M5D9N1HEXxLW4ShsV6vVxXvY+nMbH5rVaNwlNP3YexN51lQyXS
nEDnExsxdfUnWncmQ/7KuY1bbtVtiYRkt5D+vpuq2ZZ7z/PiW4hAoxfU5PbcchM13FR8uzThm1Mu
hX3rAcT/3I5xe7GX1njsUq53yuB9vyhAJ37CRQVsoM4aS/NSO2392VlPmEHpLvBo8iZL91zZ9ODM
kl+rgZIwWrs51UYmrpaxqz/35FY+Q3Y3t4vnNV8qI4aZvpBqQpww5KBTTDdiP4i++yqQF9yCzULf
OZJWdDunDt7QyZVSfV0AjCLDqNFmILSwJhI1rgwey3U4iQyMK+QYCFplkpXsUAOSrKbSjccaU9lt
igvjQ+0mMEydocJX5+ZhPyTQWE1tieAo+RSRzmCZ25gkEBJ49SiMtWE8t5IPT9r6/IH4VfbFmLwp
izyvEIFEfDuIxkWZ6jtU4CVi91vbaoojHFr4RIBt8ixErR6dEtnzF6JR+ECwpqIPMwxRw2bhPqeN
BfRNKZrWvjfCMYhtBOeRIrWGICRW+ZCAyK/xyj6kMhmf7KofvGCqeJOFo+f3ft8iAcsS90ETC1np
dTklt8qVYJM6u2yfiwanNcby4Umv5/w+Xb9us438KyczovvGHnmhHN0WHTug8xQZya3dcdX8DI+w
Hmvqu76ALtXmVdJG0z66NyV4izd+HFIhfmMF646Sff4gdCYyIIxs7bS0tMS3mkzUd6+mzRdEQ0KA
L/2Wrt2UhC4Df9Qqr2QnJ4sxgOMc3dtwfPAfA3xTRzmOyK+SgZW0aDCIQhpIrDT2rOQWnTmSEUmS
wZ1mZTRxR7XK7/TOT8YjOQ1+iaCq/175IJSYXUggm3JqvmtVZjzZMUbcETvSNxdi/xBw6zUXdovl
e4XLrw1cs1yVg5kzfDP9AQNRhAPhoNU1l8XlSd7tddjMLfIpvMcLcOt70evsZp47fsPY31z6iLy3
oTHrm35U9Qv20eZi9H58G7nwMHqBmTbFDkYSQyLarfK5v0st7j82pGnpaKX9jj2+yqVzrBSxvFTU
3jVn4mhXD2iykA2bHn3THj0cID3/E3i6/iaSq4a6KMaD7RLi0/DYvLJaG+M6QYHpnWt39a4u7e5D
W49gs5bkex9X/FFX1zUxH7X12RGxs7NrXIm1raoQZ2MZOCOecUJ2cNo6jh3mfct92FtS3Ruyne8o
QlD82Vn0RMAT5lCteuiFfU1gdsoskkAhslLacBpEdtPQ/9FRIEE3rlteNndv9UniRPYk+4a1MF7X
U+16drX6tlRO9EBqfHUU0OViNl1k70bJsLGBZXPEPHUalSJEnnvzWo+n9qqMPRRfSak2lPqUgILx
Hy3UV+EkzTH3ytVYPVpfx8I+NalusKX5/Mvqmm3pGjWMUgAUuP8/Um+vzNu5+iymdc5U9buEzvKx
iSqPaVlCQTqSBv3RJ8r9Xi+TaefN9cEFrxCKSSPdOm0quHDLK/0/+ZJLD6CUV3GRTJJj2Og54WDy
xGodZHneHXNNt8gX1sglkna964bBOctomEO7MOWF//BoyoOjGhocdxZpH/dDx4tgDfXuBh3ZPo1p
hbM8sl9FKtwnhInFIU29pznTJar2GKesTilH6LbC+5VOyXUKvi6oDPMYWYvxOdGjaTf6mr7vkTjB
XRiscBq5GTugEZspp1UYK+WeKS7sj5nt7KFFVjtuJzbgCrbzJnYbQR6sEN/HfDA/zpADboQUC6oF
aT/WyZwFxNbbO4e9i4/WFU8wPL0LNL5u54zwincedeGm7dt4G89z/W1h1ERkbtynNw1OhIe0LGJE
a2Snsa3VKoENn3XBXGctvLmE/MreDAbPpaC34+w1U3N+iqfy0OORyTaOrV1VCgzaopsf+1STO25F
EpcRzG+Y6lGQYfKWtrP6VirKDOKYc7bADBV9n977eruEubT8c6dSdi89gUlISEcOi/1W1g5R54hQ
DYYWxXJUqhqvCSXjsYNeNeeGc8tTHc/ZbUEocLVpsoXQzZYY52xTaBm3ETO08RpLcvYsTdvdQzwt
eeSg+900S01LY0i1+Y5Yq+YKqHLGqc4bcUOjX85P5EHq945Hsgz0gEMEI3z0u/y64Fs+d+VEgoyN
pVcx4NmUUwcQc8yIncJvY8yaeBbMTDnnvLYV/gCZOAvGSReNqFcm/mYce+N5VnZ7rEzvs7G436K2
aj5RsRYQhCW27q7TPpBto+2scYi3vTfIi3KpWArIEAy9Rb8E8RwlNeXQfBhNOaYnzaomOxw9vfMO
Xo7FiE3DrW41uO0wipRX3dK+QUZn+hlpJUOBuZ816mSfpMzKi9n42LZT+shYrdhAM2h9X4vO1D+X
0Dm/NpG+YPEC0HPboAI4OW1WPUB+8KfnloqH7y3lkCMTt+ApoUHXKGqoJ4uY6xeelvTOFuzVGCVo
SKIdTM1H6mNOpjmh9Kc4n7uvMifaqBs6mgidGuT33C7pKqzGs096lxmfMfWu3EMbhn2H0fET7A4O
4XaUaiKAYtF91Zxak9AgR+Ftl9wpH4oGWMCmS+ap2nlxP1Y7W0x0NIY5YXkk5kCBU5VF9ZC4Q+5Q
Y1bRJ8Bm/IyokUWGXibyNcFFZxmVlurzELgp5PrMQS4Vlqi0PA4xMy+apXbZndPF6Tk36iUy0GAi
eSfeUbzymxeIltXRnmg/hglh2tpeU2sJ0DMhJRwRcOpVlujw5d0WHX5Axg7fEtxHz4WcP0SfxnZM
khUtIhDGxo78bg4Drzo0FqyeCcffpx8X0xm1eIBQauHrXTodZZpnLHMFRtut9pZw4sBq3C4P6AVx
6TEvlg8O+rFyX6QZ7R6UBbAGynzOD7VBF+jWbBwIoL2zOGcw2tUDXNS85itk3hpMUcPnyz2Hfkhb
63lG0A8R9HupEH5ci7Efv48uvVGEoU6dXLuakTzmajT35VCWH6UhvEvuCeLb69rXH6ek7tRhpg0f
3doDH/pgjpiUaLXbvOu0jPjyXEXeIvO/Ckcu3wn3Lr3/RIX0ZbiKo9bz9xd0n19TTi/phjcLfrMb
u29p1mXFXgwtjI1BrKHsOliUOSh07h9AXo6OYYn+32lKO03fsA6p6ED31iSBuS1NlJbZCnTFJoVb
wT3FgZuHMM+vQA56hDvPH5BVmcuMUx3xLyFiawlZeCXshwJtIIxd1L4wWfQTM+n2MMnBusjYn6/Q
MqVPC1LYD5MJvPit9fhfDeovNKgob9ZB+L/XoN59K8s1fOK1TGkh/8W+++MH/zDt2L8hi1oJaz6y
jFV2+acQdUVkU3aimlr1pCjf/vTvmr/xRy6zTwRxYnX7/OnaEb95AMdWkaOBeHQduvwHrh0GFHTh
/zIjs3162MzFDUShnmEwuXjfpS+k1S2y1tXB4Z5V4WBUQIedYs3yiCDYb4n4BakD0b6Vu6mnggDp
07ZH26/ABy9NO8EyAoEjAnAMzDMSBIvaBrH9ELbiSz320e3kojkncVrHaD/MPIJpERv47roOd5yy
wfUXZr3RCJfS6F+out+YScQRuc0SkEaGWT21nWpPalXAgwfXt6SxkfhpEkgMb8RLtu2bbJ5sq+Yh
zlcxPSgynnHGm8b+TW6fv0nvqzcZPhZKZFLDTCMxKQ8Ik9JvWHfiL9Oq4J/5mWdHVdkQilXhn7yJ
/fEJIfwH1oBdcVj9ANXqDCCGsjiPq1uAMLX+mkOKtjdWL0GkR5x2q9VhAEYp3xGXmY2BszoQ5tWL
oK2uBCAf7MOijhCkr64Fv+UyG5rHgxMRvH4q3XjYlpyi0AjjeTAFV95efRDTIuRdv3oj+tUloa9+
iWx1TiRvJgr8p+UJGU0dZKvHgvxVb4csSe+D1pfXpWfE+lZRgyWIAeslC0rsGvjH+qsBA0cHDOvB
6LoSx1GLJDI0kRvA6Fl9H0hcrae5IHYwGyx/zxEmwyCyRNG1vbpGyKnkkVAhhHeoFe/XDn62dWky
nOiu6N87cim3tjSQAt6RxlqG3cQMhbSNO3sYQO92lWndGFo3vBgk433gCTbfjh0BkwJ1ssahKXBw
BYOOBS9llXNxEkUbXYmakgOHr32d2+bHdLLdMK/0PMS6sPaX4+iBqWBDg8ORhwmfLZmx0GzwMN9H
Q6PfDlrnhdG8aqR4tOUZWGFpT1OQDHoVRkslU7gaVXTIIH/sBlfm38U0fTEioe0q2+Z4nPSFcc8i
h+GFoxN/uyGpUAThD75DE5thZeiWzqVitQUA1s7Qe5KN9OnPakn3vMiUp/rsabsEYSXDd5932SVO
EA+MAI3BSE/FmGjPNg2hY10kzb1DRva1YkB08vyuQf2RqG2LtCYomIncWGPDumHZTpvZpTlMBU5d
UCZpmDFlR4zsDiB0DQdE4NRz0o5Tu4qZ8kgVGx/8qJhTul7GtJLAjcV2hzCDzZn495M7E+VCo0/4
w4Np5s704HQrq2DjNExhnjjuxtlWd7L07La6d+l9RtsfZ3tBezoYRLjtiO/kWcrsR/H6Y3ojfGXC
168pUIrMaMegjayk3cK71JznWVhldpzQjgBarpaMT5Ppi13u24pk1YcxTe0JV98bhzt+g3JD3Bqz
l5wT71KG9IhL5veJ05mBql36zmMHmT1kmcXxC+yzGBRHYqR8P1olWZ5Thb9mxjkTky+Xznx8f1Ie
Jvis9P1tI60+jw+q9+2XoSqn/ouXCyN3X7hGYhg3aO2qE3hsC/t0GeW9NSNvkcSTkrCdskL0oY8e
yxx5DoREFN2B2ZMozY0FIuC/T+r/F+AwsM+VUvHvn9TH8mv6U4zb7z/zh1vE/s0TDp0ZlBmW/QbS
+MMs4v8GLRglJY/IFUP83lnrIYvD2eDBw/ihfvjDWev9xsmTCaprAddf7Sf/yTOavL+fn9GGZaxc
U4oE800J+f4ZPZhdki7JrK19AHzkTVG8gtgGJDEgsmP4tAAW2KhOMbMbtHEK8tg0rlxOOteLG9lz
gCc/33K0Gr96g0EETzSXn4Se0WaIBei/DT8lw7mK+p0sl/KTdID76Ei9b9t0Qo6fja11jYnKXwKI
EaQTdyiU96nrPxDgVdy38zDe6uOrrFqA4l2SP/Wj3r7wUBi1YBmLctnntDJfO+LUZoTVmgJracXc
BDOZX/PG6pH8YtVq8s+Jhk+fpqXkZKVoem4rU6VHcpZIVYsKMVyTQhtZO+rlhdjgFrLltqh8zwpa
HsMMIf3M2jeA0pINLonkysq80d8iPEgRXZSFCzJEy6svax/tper15WbolB4MVtGdY9FNX5i9lC82
csSCMzpS6XTKm4uqs/jVTEAMpkDKkWoMO+xndcDsWQ/mFFjSQp/lzrEUeT+TPzecKOTkYUNJ8xvf
kvMF3TNBIqoPVVcdPW+iS4YlAA7aQF/SVvvJTL07o4G4vMks+WUGF7SxZunfuY5BrG6f9Q+WmrCe
dpRMiPCsQ7TURkHvd33U9wD6MoCrZ/pcaXRcEK6fxgUixUaPaROSZdt4VwSCmWXQaszjLVkPD0je
W5yZBnMkxt3Gc4rW7bnX6vlYTzwwy1JoV9MCL6WHIoHgTdkBGSjL1RIbw8ciV3UTrHPSqylqmzNJ
yeN3QbAcU3nVa3nYFURkj3ZZbOtGlFlYToKsZyzy43WhzeTYCY7Kr806DI5pKzn7OJU4PUzGI5+y
jI7Cei6EuZA3VnxX+qI0DpS06X1S59ZHM5ZYwReHV7N0r30wapO5e5PYZ8PMRp0edJUciEqIoZBW
dWj2Y3OYlDHexxRzgUs77EUrMTlauhTfJnwH7c7VyZHfGNbkp9upacT9CsCeAhialfacxZZ7l9gp
zChk8RrhCN2Sf7Gxdgsg+ma+xf8oQ+GQRN5Io3zke8w/TEaX3Hlz1l13hkpOXmuOYmtUU3OVRKUd
aq6KZchyRUpqUYgwCMJCrjX8f6OKbZKh7KHaUtHWNxl5n6QLTJK7/HkujYzcgeJHCkE+46WpT+JH
NEFVGnFPbJ8YVebedxWctOKq1PUZCCAsiB4P+IRqNxrpMlIAjJY6JSjPDs3k3hlk6YW17S2BZdGz
pKMkHuaCu2fbzUPxEkVkjxtFBPbRQ/nQBXltVkEJZOWBLuiwprxRV/W2aoKkTPUbu5bzVe+4yR4o
kLPpqq6g6kLgIKIx3zJ8ZClyv9xHHeX2Jh3H4sNMboO8codez+68tKOICu16GfQHe+kmydTJo5C6
MQ3i4KahfbKLZLpA51i1Ea01Ha12PAHtdq+rum73ss/NsJiLZV8PUl2ayjePJGU0m8p34qOvuuIy
tVZ7D0prDuw8S3eRJYqtV/NF4gHc0PtMN+BdbiR81UH2WFn79GrMTnRj+E2W1iBhjJqtSM0XF3/G
xsm0U0YoHylU+oaDW8ev0aYAlqP9xETQRgnTVoHBZdlxSuxuU91+ATYZh9MCAY7eonZNkGRE2Dq7
tRowUMOfoUkTcQ8oeKjjuV+4hlGvn7PU7FVgAG7Z6V3yYV7VtbQVnnxPeUfp118cvrEtpLV7HQwq
TX38OFZ7605Zdtc35TP5xaRfq7PHpHUHnoZ6ypIbOXt9MOlMXRmXjDAF8LzSUoI9A3QlD5RbciwZ
u4YGXOJeN6nRnVqrO/dZFO8U+v+9ias8NDqVNzSzPIIDRZ6c2tgjk4QQj+UlmbvuWiB52LmTsYHX
aZ9dvu0rHWkMwpKhvNcZaO9XMN3eVtjEezKUb1QbZRHrBwqvjzjh0igl7q2lJc85TvvikmvzxJin
/QqnXj/laWycFykaDgyTL5mezmiDx7Khy+Wz/B49pAIhvTlcLyiGtqDWJKPkWN0gPkClMxrth4WT
K/AXu7sxRXpxWg02q5UnQTsiCpJtLoNWFvJhLKLo4iAG2Ng0eeHdkL6IYe4sIp26Ei/bazFHr0mn
Nxez9qY7cxbzOW07695lkP5A+4mAQss9dZ4sCUNi6aDk/uh0SbNB6US0HDkyAURTRju592WaOVHh
OPdQcc5qZ6lF0MHyiu8u2JibZcKAvAxXU29bBfqMzr5hj4HvR/4mQKtErueGBGIrB/yzhTcxAHII
CHDuki92UXBviarrAi8f7lmExY2o9OKOdj7JjKXrbVOyAEL0YqvQ2w6habZHuVjWXYFZICRLsb5F
pfXJGVt32xha/iAFgkYie2jiV3az6yYzN1gZCQdb6gI3QDFY7lRqksQH9nlvgGc9a6MrTk43qUPp
p/PR7XlEwtd2j+BlXeOHLPi/Ha1fdLQsNKr/WCc/fWs5oPd/bWb9/jN/NLOM32zE25S1WEPfWlb/
08wCTsM+turJ0cvrBj2wP5tZzm/8gQlKzqPs/lFe/14o2+ZvHqgn4jgcDC+cGL3/qFB+XyabwnEw
PXmrvJxS3tZ/amVxshyWlC3+4Ps0cWXChIT0LGvzl7PD3Y/W2P8qB3lXwZ/p/s///klAb6Myxrnt
2qsZBo31z1L9aBgb06ri6DBkJR3eUUcj4M9R9WlFStxJ1O/HghCxNoQM8Ktsg/X7et+t48WRdPk6
+n26Mj+bMJiLFLPFYw9OtUA26LUd0/HZ4HVXaUFGs+w1FrIWqClTK+wWlX6bNTDHW7d1rbBoDWx4
A+IPHH4FbXyEJcOam9v5GfhOMswd9t223nYxhOih86J76RbTj/vv3+YI/MsPQd4EViKQQSykn4TB
emvX8NYXcUDpYG5nmyQvqTEHT71JfWg4yweRkXsWagSsLOgU6pdpHcM7Vax4f4wv7tzSnO+qDjyd
PjKNJtFtYTKaExMkxny3ul8fJZp7kMwLqiuNoOr9Py+CnwS5b4sAUzTyepTAzPB/sml1qIIG5U3i
kFroE1qacJt5bBUSu19J+Vdp77v+LN84xmi0zfjTHFrI789+zmh0siYLELVirNOGWEUJLlqStrea
i+4gqv/nT7beJD+/HgJq9M0scVP8LKM3ja4spVbwejFKanaUDtkPEWT//Cr/4vrZaMPx8/mk+1o/
29xEy3ZRTJp/aE2ybHyuWm2J9JB3/uM/v9BbKMVPnwdrOaf0N9vJ3zYFTEWmmFiDB5TCxXHxOnOb
CNaMUnxxSlo8/nAuQ7St+vweYZ5/VWO/De1VbJPA9ThLx2kurXJpYLng5zc1tHMstqB2DugugVkV
KK6wcagPI8IGFViLjgoozqYF3NOqXmHObtIQRJXUmW73cXKRkf3zh7Te2FrvPiWjAvxt9HWxYq/x
RO9XyRpYhjaqnQ9TZtFbZ1yNvDjqjkhx8l2Vdysfv/rOOFILnZzZKos3OxQy4yxr1P0ur9v2ps7T
CXF2aYWNW9IUNvP0xhHK/uRNUn50UKq1yA8fDGIeKDOmwghaNyoeyakWu4TAt7BHL/YhiUszLONU
7fN4Z2Rj/IntLD+4vYPejSneYUyJg+DpkqDSi8DXxC56nVKooHJSuU2AR+87NEGPBP5kx0zLZFhS
iiMniaMvCQ+eQNJIP3I4GG/rwpiazbh49hVN1WI/Rq6zrUfTDlwbW6I7IPYIekwqh7ytaEt0axY4
lWwplXbriFp9VUp1G598hG1M627vRHbWbTI3MQNknHRpvcW+OImlP6Jykh+9OMm/gxqt5k2uC6UC
Qbw4cc8VypCqTOZnD8J96EmTDCMhimOGnOEKyo97C3reDwGXgjCyZDrdDn3ZfC6zwnnVm26rzYIp
SpR/03LNv6ZToYV2nBI+6bUnKcEFFa7RbHNTHPHOlDeACHGIzPQiNzGBFhvNK/eAg67W64khHPkB
bSmGMNXUbQxpvZBUBZ8duPsRya4kd6FWH7QCQjf/lyaIMWj4v9QKctR5vkAZm6w9QW7+cVhs67WN
3O4u4zqVx14fmPN4nfWY27syqVkRIxoLJsjWa9W01S5PTEyQ9QyOsjLL9gPa7CGoyOzmqyGWjsiA
mLP4sEsS62JGctiyt43HHjI50t+591fc51er5TtvXaO+qLa4TiMHFtGE8HeMiyEcIhoXqPOGoNX1
E0f/mDaHbW8yMccPZRZfR7H7KZmVfkj6Hmm0saht1rofmbu/mrIsw6ntCGPOXPHUO5G/s9rWuPKQ
c8LnysWmgouCFoIm1JA12lqwRhscxwlb1DAFhixXn2I1nzU/Fvu8Q3WlND960epE8WbmiE5+bgdJ
vnLGME+MLK5x8kIeQ0hbY9/FsTmlaTgAH9i3iDPODmbGq16r9ABCuHqlA6KTA9h5hHIq3NdIpLL6
dmFuwDbVGc1ZYS8CvD0XB8NK9YNXcbu4mmLosRGNueTD1pzIB0k8DhFLn+Bc1bPyS4tP4TmLjOGr
63Xq2Rrb6STp2hzzEaHWGNf40XWNXEIyJTgd6ONxMLi/NAU4Aqm+ii1gTl5nHMsUOz8Z1Y0rt1KP
5WbWlvmDDXBgB1AnOep5XG/torKDTJHmKqAA7A23Ka/SVSsD6hSICMLtq6wc8jpM3bk5EWSbh241
KBzePnqaTs93UTaq72PfTtWNruIijGqKgoWABIhNJp0KE5hTGvPkMBbiS019qLf6OHGig9p08twe
fW2rchhYujqDM+s+LmJCRcmNeqNSMFZhHoEY2Oh1NX4junYKRcH0nrSO9kvizTGoNHRZb6GXWDuM
R02nviAMJbmFLkd1sspCiRPXNy6qYd4deQANkw7G87Pu5vfI65rnLLPQquvLFKYadSGyErUv8Fse
mXvlO9ARwxPWjOKIHAANppbohyKz2XtaPmSD/+LaLSqSQAGcHZSy6huL+IeT10HRURPj3ABHHqDR
CvGiaEc+OXkFt0KXU/imiW1ITgFOaMe3i1ejtQRkx8+YoiChc9VOD63FO8kHEH6IiFYQumug3bM8
MkH6PHPw0aA8NtgYgoUov33dmwuZN24RCG+ITtQqTlBHtEqoI9sTEg2f9hnaUWrg8SkdW/b1CkU4
EIIR3a9jm3tDl80+KjXn3DPHuVe8QBJqBU/eJfKwZjgqcT5NkYM+nkTd/l5HhrohmnG4b3UTlA99
iGfdd84dVEa8uPQKiNxZpg31onV2ZkRxDZuCwZASTFpj7+qkmY8yZ+AyFhkZk1aUbNFQPZKbZQZT
3yPtyCdn66X6XRuVYiTmNh73CC5Vsufye/mX1vab5KrtZIPeSjn9pp9LYn972epha9GdvhKRBHJv
z6pDGeWbdnIzT+Yslx+4of8eWH95YPVt5BL/frDz8ZXBB+LZ6n2UpPP2Y7+fWdE0/CbWQxOcF2Eh
fKU0+n24YwD18iwXm+w7YqoAAmbCB6HmBguDLuN/tBc2mFXbQXaBVoMDJtyg/+S4+r4G5hZB4IH+
A8+iwWCJo/H7mm2ploYB9OBeJKzSJSjTebi0hJmAeZya7tNfLswvT61vLwY/YB1XrSbCv+EtYmde
pRK9DfIflXNpV+ajWiNPfmSUcMCpX2IYXq9ixGr///HSFglseEC91Sj8/nOmWm6QFmbYlzcZXyla
TWxHNXnz1htc49HyZzSGnd6ukj3QnL9Kz3t/gFo/uWciplpDPwmzpEB8//ImDe2SXdq6FJJww8DX
RkJgCI5Z6hNKeF6OSYv/i+ONyRr5yynq9xdlqWD4pkGFK/n9i5IQEQ1xLUx6hKX5WFoIyE3pLiho
YUU91T3HDDtd9WWDMaBRT/qh/+quSXmFhiwpaHgA7WtkI/Oh01Z707Is9iujQfJiCBDSjfNYR6j2
0tVys+lqQ64xkaVl/eIw+H7w+ONjuMxDaeeA0vvbMc2f6NXPXmJeqBFZK0NhH+diIE7K72bj8U3C
Oue/9Ci/d3L//qqC28MDBQa3+KdvDEqjl81Oa1wyYzQeSySM2O7K5LuezYzj0CLeOzYxXnBwcHup
hBLjnxfs329Mj3nrCj3TBevmZys3Mccrs2s2LvgByb9bbxglMDbEY/OroNWfsDNvn9UyOG8Dx+MF
/4aSi5TXM6MZjIu9RjdSR5b5bkwNyr1ojUKbcxtsvO6ud+eqxKSXzM3ylkOW5cl/mmrJrWJZoKAt
x1ht7D+vWtPWKtHoERUoD9MmsIk9qq5M+LcjSen5r3oA/+omWTuC3Jf84/0tRNOoM1wE1mhe2o7A
t1IlKInteK7Og6dXZ9niWrHWqMumSVnloliMGzlS5wcqM3AbGdlSnTV3nO/jxiG3Kceif9VT0W6N
3iWsMBkpK0qVcZc5fjlPJ4EYo9j981p5M8z/efJ++wI9k++PbgbOc1bs+zs9I0F18JUwLhFoi2ZH
fkx7eFs3cy/rl5YgL4ygE1uu4gJKf0KkTxZRijpZNIdaSUTVaW5zeF2mBbWwEWFr8lt9vv/n9/kv
dkHYN7RfgRZ6MHB+epvabA4jWgDjgjCZC/J2mWm91y+GHhmPDZ3BX0QIr8qId1sgAiBWNc9cmr/Q
zH5+RdnHZqbnqrtMNXmETk/QXCTm9V8Wh7ZBJ6CutVyyFgn/i1rq94xJ1jQpgeE0Ryttlar/alXU
zqh/1mRaboIUO9mVva6Jt0vU8dQAgZjCzSQBqzorWmk4LVMMiB4fiHSdXwVP8gl+/lh8Er5nSmwb
xeTf9JKLnwuvwax9qVglAT2EpQ0zT8tuG6tQ/YE8NwQYTE6zPiQwrHCDdJRRQqZHTPh7we/Wyair
RWBmsDc5D3m7cYm1/kAPCuIDM1wIalrkREuoWyRskewzaR+QpMdgQzDwtpspplIOMLgRHKebOndG
1k3DlkcAzm1SHrHEkmxxGco+OfudzK44LFU3Y0aVHfpVi5ARY7b2bCgvvzUqVXzR8w4PPVllWOvU
gjxfzWPyVTmkG556lZRh2vP8PpGtLS3K7ay+w0vG/GpOsLlDO+j00PFw8m1Gz9Pqp6EsMqh5kec9
CNEknGayGL41E/CGJDUnbhfG/0Jh3epN/zM5m62/jpL7/ID0mZ4EkGEMDWajUvQusBuvzBhH3QYn
1Emn9fXA6JqpnkcmSnshd8Xg7O+Qa4j+1GROJ5O4ru88IM1tMAsYK6GfERQZk274VOesEU8N3HJu
pQTSrmSKt5QGYusZ/cK7qxzntcPFnQalz25DCchGPNY8BTosDQzGPcJpwsiiWe53UYGTH3kb6goc
2wNPZiMBDsiBaeDwcqJdm6lr2m7NFf0d39jFqpKoMup09o+0d8A556L/QsfIRYfDUXWvpwTTC0vG
N61pt7tWpJuqIYJz0vXl2ej89GSOILRWDslnhU85cFK06J4wo52JFfqTBIL0DHrU2TS4Tb+yUOZv
MSxnBO105UJ94OuhzdSjpItrJ5SGNwYsrLd2R1TOs08TRlMbCDVf7YZJ3UzwR/2oOX6an0f85bl9
KstCyEdvjCodontSkDsaSm810WzIYqE3iamEwIs1EMigEQFVMLdTRPuYQeBJyxDHtaiftWQkqoNB
YVYSbInX199p+lr8oKS5r/J8NZpoY3XWY3rH7PYayav+xESgK6aaRM44QjCgdXxjb3l/kgMyc14P
SymjTPaKVLEqMXkie4JowLgmYJhSvwjQDXAV6BlgTskqIov11seJim1gU8aEtnf5yJad2vFl8Hxm
0Ity7dfIgZQfpzr1al9gRqE95ryihRFPE83xr92S2Ec6jWw8NvuQZ0vScdukoZPBHeqjnLb49apx
1k6V5VRnyjrChlyovrmS1TkvcVM3urP+paoQV31PesKG7SyKkP0LCHSGsXpRYywY5Hyuua+mrvMH
HFGZAGFktV9bkyc16UkWf6NNjOxmILFEBEix/au4wRci8LXdo3jnof6jG7HukdRw/lVEA+rsZSTa
Ei3afW3EeilFaxuPXTfwn2/vVg4DgixO1QxdKDvROTipumveapG8ABNyW8q8PcTxSLb30hs3I6bE
szIZw4z/l73zaI8bSbP1f7l79ANvFrO46TOZdEmKIrnBQ1ESvImACQR+/X2R6umrqpmpnt53r1pV
YjENEPjMOe9BJbm17Vxfhox2w1lM7Ri3eTz3pEhu9FI9apvP3mImS2Ae9y82+RRfbdZwMeTL/2Ox
0nZM1Kk+zYLIWTYH6NKX8qgtedqKKBFvhCpS/U5Zpy/XQmEuyOg8TXnpf9hL2CxJM3y1gheDaCYH
HVESUZtRDh0bYZh3ZsotTcKLCdYbe9mZy4jv7mrBrxvBg6dr5GEJlLyYuUkR3jQwc65xjWSo8zQn
BJd83xjo1oePnh4jSUP22lF0klc+8jN4RBulp7MwJC6Pa4GD8CoCeZHjV7o2P85S+ug8YvpZesAy
166BUXsVINt1bxXqYNTonvuRBuws9jx2eIGMHFGohEZNJlxbWfG30kj55fX1FrIYoE+7cZJLGcST
p99I9Ri6qvteRgRR0kGEFHf8MUosHsC1i0pgQ5SQcyxSfJ6WxjHLMeAcfb7pu7pzgiNvp7lxMGZd
Mj1oUubSkldL6hJ2FMUTt18uz2sUrpkQNcTYCRPsNh/hprohE8HbViUGg/80pge0fIKckFDNIXhK
/ne2Y48L+FeAdI8g8mUagfDlBaP9bS9M8hvsBZyElsH7SCvFZzq1i0LneggUpYOuOav5VMoii86+
9pwjkeTccP7y6ytFfG6+3PVlb7VvwPibG7xa8kC5Lw54c/lWM7vDGseDnM9BUYIS9BO/oLGeHiad
+B8y7LlfzSVVlnRrQn8Tjzteyo5Xcr0S3Qnm0Q3y3+XawO23tUDkO9S0QFsfoim2FbGoyxeUC5ej
yYZ+f6ikFb1AtJiiVU872m1nv6cowsxMDWSrpHoiB9zDMJ5bz7YR0gNEOW0ICcrWsyIkjfGajbpt
xTkfMcXPovaNIE5udGEpLInLO+RJRI3c+ZxABJlj3l0a3lkZZIojPH1GN0WqN0c3iSO0tBhY+YfE
q/K19EuVNmNiKH9VjNfHpp5NrihyPZyFHMN7n72WJGWblUNOWu1GYgK/XD81pmlTxMTbKucNuyNu
ep93UWRYYNuh536tUzaLZYHl15w1eJ6AhI7dgP4xXHldwnGUFdxcthtyOqYdmrFVyiU/cIGT+Z5m
se8AUgjEQSPZrLYeMRfeZZJqAR0ol8RqQxLFzHyOq4a/Hb3UE0b5shzcYyEao9nCbVblqSJeq9qy
QLPFE0NcxSUSsyhZE+1m3WX59eyb7NzYN4nFIU8pQh7NdnZxoa9ZRTQ31w/g11m0NO4jgIO368GK
AIonzvXajZOJx9rUt/Iwob36xio+frxen649xHu0mMMeqZJb3AZDyCUSmoM8uF4xntJES4bc1wui
UlX4sw2wyK0rOUoSqesIyEfrfTDWtZ6vV4U/FdwUhR1bdz7ux70lausu95ZpA8HBeC18dAtE23os
etd6htoJhIMhhETAP69IMqarUhVXXyYRwkqXjQlQs5jmhN7TukPtLw9cctYzeyX4yFYJgIHAHsET
Bvqds2taLpohbzjtiby6Z2c5P9Kpc1GbuHnABisO7esJ6BY9WbhNHPBh42JcHt+kRyAADhS3zfIA
gkWSoH1d47HgIG0SOcY73Ok48WtkDPB9hp7bzCFn1SEfVE8XMIaSzF1atZdo0hR+XsL7hnME/ljZ
bm9scldiQpLUQvPTaCE3OsCqrNN7iK9mc6w5Ru+kSSYtTWPPb0iyhqvdJDlUPvfeQBGSGEX0YioY
H3U7Le83iBQuFjt4wgpa3duO95kasQHcN+8OXinMVYBT+IYQ+fxn4nQN4EsB39GnpSbwBcmWM/F4
xGXME2lh3Kx7Rp4RFYr2X8iO53POWr7QxlPztDeGHOpMDY1zlQhyP9JxImyxbfNbx+3ILeOpWR3p
7KdDbbVsozGM1Ldxw/I3mkrqBd8m6xQMJVcYFK8+3IKF6c2TWA7/E2o+BpEM5mm0QVTRwZA/fLwm
sddM2QYQ3rEynpLc5uuRAKiYVEUWH5LjwaxgAqhWoaM4cORy+IuRGqdaSjqRhpj6sYkjiiY5eRCK
e2ZplIuSU1Y5EbdqlApWqabk5cVzwLDJbqgP3FjxSqfrwyROObdnL2sKor8jjqQiaglYW57hlgHW
IA6XkOdrY5iQNNKesFuyQ5A9Z1rjT9DgmKdJBI1NdM4ismRVG1l3yeRFLxa2z+/2rIkIcQr3SA/G
97rkRU47mfNwG6qE02r2MRyP/Ob19dwEsrhYk3lgbrXAkGmXS715DXivZJhVbK0YX6nJbd+u7IWm
59yTgluoL7l4stgoTkbj7UCb8LrnueEJRG+XHmwvzX64o292N147cMf1BjZfrxDRGQLXUmEIZiSL
O7oq6tBFUo4z+kjDNhG5TH+zgqUiF/DXsMM4apNP3fUsmovZeoaA3NzwjjmVmPPwkQQExzNrim06
icrnweKP2gdAZBJdAzzpuGgo7+ScLMfBtWT2zOqnn9hY16K6MndslAFI+bq3d/zm9DmVw/RlSv35
nBJ7/KUdAMB33CGcznQ7MzlCNojowK9M3DluazxIvODTeiHaotSXznSwE8/4HFrH+55Hw/yjpKr8
2ZRTR7mtyoToLm3fWC2wK4uijAikUL0ufH/JapgI3pUQdS62sJHEyXOm7I5gw3CT5H72lYy85Anj
8kg+fFXqTdF55l6Hnr6LnDb+kuK9+wQ8xH/JwxjcUSkDD3uAcUDHWkKuIPWmNxF7kmXjv12nM//e
8PyTDY/Nco650f+84bn7MX78Mefl7z/yj+0OEbjMtZDioXtZdim/bXeYcdWN7NP/+D/oDFEAOQjm
bCoYZvK/+WlRJy5IY9YTy70AGfJf2elYf4Zls8yBz+RDenfQSdr/Bb3KimUaa9k6twHM8BdNRXXU
jmXIlTeX5kajxhUogpqTb5F0vWoswRRoTrqt8sNyPzDgP7N/H+xXLwVV1gSlTG/ENDouEDxEy5tB
uvoFrfX4yqNTbvpEY3VrNT70aAyJiW1xi2wmP63H/YDr4TLwwHmrx3i8n2UUT6w/ahyoxQxIESCN
VLuscotDgOSCnXAx4nLFqLL3I17iqkWFXJC917g5DFce6q7GObpLp1Alh8i15mFDqWF+y4eyI6lB
F8V3ERjiPku8EaqWqqb7OG7YjSLd4b1XbaWLFeHcRXBstHSBXllIzPdkWPJvnc5r7dMQJjSWkC71
MTFqL99AkZqMU8gLbG7IqULJTcBlhXqE+JzHCGb0Zc6L8V6UCuRSAKhJpYAN13HXEC6gZHBYzKZi
nSMyTA7Z1DN0hIVXbwyqgL69dQr7S9+2fTCDpIrNpheH2PKyYV/FduIE+5AY0GQXyMyczc1Egl9t
rjlzpzs25RCbUEuOxpEHbzMw2ElE6q9znGI1dqssLAGjfe1aUi+cC55EsmzhvmMu9LJ4nO4KPB5R
vCXIV0bwWRLs1cSBApMbHNfxgQIbaR7fx5Y2dkxbrE5hIO4dcJZiGHHrdqYxIoKnPwuag9lB1rqx
ZVrGG+F243LhkLpAqpc374wpV3BQKl+V46nvh6E17yxd5b0jKQE6UHIVKV+26qzXJMbmNL8ROgqH
8nuvRF9VPHeIZIsf/33g/W+8iraF4PWvDrxbTFzNILPfRdh//6G/H3kh+2mWY25AhhXbsX+cdwSF
B8z6WCr/HgRu/s23WIETZhVCErkyBv7TpOhz8LmsLvgLJlrmfw0kQNzLHwbjnonwmiU2aKkQIyW6
8T+tsyVcN0EwQ3qaPawcq7JM/BH0BsMevWp9d3xDLhTcGZ7XXDI4p9gWIkKSwspk6h0N+dZCivGU
9wWCLWlPxX1K2CRRykadkwki99BJnVNfD6gbGYKJjRdOIao7eEUpMhEV7JiKpzdjqRo8JYz7EKCV
5zaVxQOOB+zqZpTu4yAO9m5Ruj1EaCPegHr193OWymPBPYfgWYOxnDv2as4A9HZVqdC+0aXtf80G
u2HoXNkgkoIYAko6cL4Ydn8Y6ya+NMLFdJ0ZajoO5reimAHUF2VIOLoTkzI3hf2Wv5DQrPrTjt7V
v1fxBH/VIsLFZCTbEEKiYxeZom18qkYKIGxZdO/gQAZzU8kfyWTHmKtQAj+AGx32NM/ygh9DnfKC
RNiVplGo1k5u/6CJIfzOo2Foy9YRwKYT/w5+MBjUdjY+wQpAH7Haxr4zZlEfdSZe2amJS45Idl+k
4fglbfue0X0PnbM0ZvnNjYPkVRpFEa0Hz4VN5Cc5KLw6whsV1sfSLIIMDVYmjymFZbC2bUt+CA3p
gM5dfQV+YfNJ1+U3dgz9Ae1tv7NIoPyc2cadM1PeG3PinQrZtycZz/NNG5cjWIKg2wVTCGlYYhtH
q6UHW/KlJsUr+Cyit/mUBv5rcCR2dueULH+CeC2byueNoqdcdVY8UCN6xiH3zHQ/CbSqTU38ZtFn
C2y7bh17pSdwn5UPWm/D0sVkymA7BantXIBHIUkdx+42d8BGTTiijFkQ+C2SgTIBU7lWXZ1uytlB
OeVhbfqJP5RgcHrCGrZg2eE+Y6X1kPkYrlyhgzOJRyCU2Uqt7IXF0PYGyxnDIa22qBSaYahEATBa
cmpf4mC2QXoOiftNYJpisdN6/p5qgL/VmtVhbmdsn2PgJhvweay6Ki96TGINMSgk9jCtxnWqR0hA
3h2B2ONnDQf1aEo6DJUbBpj2Dr2di2QVEnvvd7s86usvUZPHr0blJ8BJhS3ybQQugjh0syMa1lTD
ZZxVE6PdKKy3PoIJvE5qMaANqMU7sjWbbZiyPgqcdeN61L2+dHiUwoPrFAhRZRg1h8xGbhvBdnBX
cZ+mNOax5VDOmBQ5Zup+G3xBdJHlctGuAzmXB+IQwvcc28lt4SHqRN9fRM84/BuDtUAQV6B9UJht
2qRrdmFaVx/kiERfGOF/M+jQN34rnVtr8PUPj3BWwTVhNfWWRrHG1jl01rqUeR/wZdXyrQ9cybgh
yNtjGNP7VgY2X6YkXnRO7anftL18ZAlDICvZ4z2sN492PZTuNizbeV3ZIFjnceg29HvZhlXAQMRv
D64T/OvJM+EBz06ao3AN3XzfDAPHmsSZvDbQP8ICdLOLPRreHihsMW2MiF6RfFlpvrHUipg1caKO
iHTYONYLeijo23JpUwWRS0ygWXs4/YWmEyUs05T8a5HlQq+E1TuKEy0ejoyfahpBQ7XvY6CZ4LiQ
Cw/CjCBNeKbu7t1OGp+NFwBE6pBtP7CW4TKAYhBhSrYj8NUuxDUjTMW7r7T6IXBgvmm3tm4dcMjV
lkFySMKZh2VvvYDQ7lMdxcUmtNtqA9djPA1BH5nYOVogLR1E4iJSNxIw0roqCwEmIzi5i0eaTPaS
cVFXbjAgxMe84NhEPCRADlbPCSG6+06qeMUmmKEnckiJtbvQECT7EQMaKcffZ4eZyHZEdso0e6i2
ZpOONh1cSKyraZXjcOOWKNz7tSsZ4nydjaSsDzpgImu+hrrwsa+l0rH6/hWPR5ffx1NsrGwswfdW
rmKK1lJe/Ko0L7QCyQPH4rQPwmI+Epb74rl1fRG4OC6D1cXIdzMGEwqm7qtjUHjCnq7VKdVJ8RIu
44VVp7itwqytH0wAXg/ot3DMJdVicyncuyipujWSZBtYGFECK4tH3nqqdHY32NGwE2EgcgrnqrrL
I5OX6xfGzmJDyQdTsuoDXWVja5adfxZEWd8T+WhDZ6njGaZkHz+5ofSPRAWr52Qw2N+mY5z+cGYS
fCBcDtW+N0Rz1qaOsQS27dPMNX5ksWp+tpmYj0pLj4Qy7PBTLOb3ws0n0u2FgS3Cgu6du9pmPdoP
W9HHw7boPc6jIbPmG3DMwTHN0mZdqfxBlLjgPXZ093FTdi6HbBFf1BwfGzixtwzOABjXsxtwrw3N
A8LMbL98ns+ymaxzlM8Ew5BRtmeDZaDOHUeHbZPyHqFcp9/j3oUiPRnKWEkxtfwes9cnPQf6Ee6b
2kc6io5sk7sXGTfVw0jy64H7iSSdmhygldMyt+ArSka2bVqTtJNDkVwPYIwfodJXrOlyJ1qHUWAB
G0SNnRNxdz8UVXzLBGs6djwYISzbLE+i8NMEUf1pdQ4MAa/zxGs2lOm7CR/o2DVIr2uHbAa80Bw1
XH4pD2mwAd4aXV2wy8a8eIijRr234AMge1r+m91k4b2ta+68dDk0VVTaGSIS5c1bib2meap19AqW
jVH1mDJAvxGdQGHA7NBO12OlorfMiIsnLHWdePBll3UHB5SasZp9v/DWVW4J82z7zED3zMlqE/h1
n2bLejvik2+Ylj1JkcBwcEIsqakf7FoUXRjAaz9e54l6nHGj5ah9IREeht5IXz2GOtkH6b01snm7
ML2txCSTkH2NDnz2by1rmsaeKXuRmcOJS9aWxSkYoc92HyKe36h9p69FYdSf+TjZLxFc3WdLJO0J
gdCzqAO9rRzB9FN07ToYRrh1bD39ksTsePjpZulH3vtvwaCGbyxKqSBc6QHu8YY3FP75ATVa+SDI
J1FuZZz5cmxmiW1xrIte/HRmb2Rk3oqCZHThhNkqG7LyIBvdPzqeIvEY1UIqVq2MkuQ59Ae5rWZ7
fkxn6h0WO8qrjNW/W6j/VQtlwiz7yxbqQ+ryo/7+hxbq1w/9vYUKmPkATTJ94ohM1Dy/TY2C6G8o
f1kPkLkV/EEX7ABeY0CEosn1PWdppv6hC3aCv4VQRoC8IXmiGOFf/QtMtj9KtTx+vXkdR5kRBBlc
eItD77fwntoccolQZD4ECRhJgA1ufU4m/GXVQnpKEqT3v308/402+M+WP34hs7HQ9DDmO+S9/qlz
68so7Y3Zh5w45Vj+jHFcA7/9Z6rKP6o6r2+LkxCvn4usmoDTPynQeo81qfDS6ZeHEZ28eCwaKsUs
cHFvGGoxuODEgBhhLIXj9OWv36QX/VGTu7yApQ9mbUn6MX/4cxQjD/OQENaghyXil9NuUoupI8B4
MbrIcScb68jEgoBlFyWUBRnfiSlb28xArGc63hPOYir9Jg71bac4CVeJBeYtnBXxHXbB38XGxCLL
oWlaNtM5IH2PBBSe5aHWP0Wvi4uTh4QHTOF8SF0P10XgixPdh3iNM6H3MTBfnhcJ0xmmXA6eEgaM
2C4EWltU7O2dBGX9bE9I4noHF4byu/aDjXBmrhl36Z+wd7DBgm54KQc8iV0+1efYgskvY0jCIMjt
GvyI2bynmUb4l5j8oJrYlXcCH64FrO0SjQG4/bFrWYUt0tRqnTA8sNag5VxMYYQcLRGIeCjB5qEg
b9iYBBMGYk/M9blxI9yUZWJD/w0wjxIIh5FqDFS/psoOV52fzrczQ/lDvBhVnDgj/2IAUN9VPVaX
IZj2bCCwxCzmFcvpxxfIyOMLNF7/iW8Hk0uHxaa22UoOPDE+NeCMdRKQiJOpWn9J+7h5G9AKthho
avPgq4h7SMn45PQ1ggDLyA5CYFJRQ6u/mJIf0bREX5esmXM8sRASSc/6u5y7r3mv6jO9IZLNKuQT
YecOdwURAQNIf5jNFSxPbNK0qjSS2G8aYRcXaPUgYayEIaDdyE835o9JgW1zzcaM8aNBOwv4cxAg
fridQ6PXe58y4AifpL3TweIVBVOSbjqnljVmPOxBbYfJuZ+XkAPXYP1nxcWFVQSLPCrxO7Se3rqM
kvFHYeIbqsm73lGgmRwaVvOeTWJ8oWyYbyMBNb7FoLNvKwxT1JHhGQZ2exdTMQF2F969kWCxciPe
i09YByz8tFqPQFuq1cgw+YdFQM0eaoN7n7h8E1cLlFu3mjYJcOqmbAc+V8xfH0EZeUSbxHm+6ScD
V2hDXvWFiArxiR18vq1Vqr/Y7Jf3dcPNUErcUHCM+u+4i6znzIXLliblvLt6j7qE75HxMh/1comW
9TT+WMjFu7nQyyh05psATkwra3H9M78mhjIJ4lPZFW8KbwX5GLK6T8KfGBcRKgCVxvVFUK59TDvv
3bS1eLXjeHhJbK5NuN8F8TNmE25ct3xn7DH+6N2gvWtzj4tyskcUb3xRfmD0u1i47X1bOe591Cvv
npgglOpZ174Nnt+8Gz2WXwRa7LtsyABO5embHGHe0xTqENZlHlI21gqzfhhgSs0cbawiCczm+ubC
lJsAaI5xmXRbM87P8vlWga352nYGJuUGcQymPa49q7fiE6Ceau0rMzv0YKAtGN7kn3tTJj9xMpsh
V21BAIFGoflqZYiQc1OzxcZmIO5630Zi95VebCHajVe8XSYH9y2zUHQlh9GZa/eAOsWot1SiarjV
Ao/WSSXO4F6cAgkQojD9xQp1v258gJory5vkRlDO7bgOPXPV2zbsc1aTHE1DfTc0EcRirrAT6qYH
rHnGI7iRi+ENdy4LApr4wHucJdEFXjA5d1RoT4hh7ypDOOhfuYlI4UiPlV186TzX2g4lvcXg6m9Z
iJvUHYfvWFCrI4CnT01BdkxnHy2hNbTnphrVtvRY/nVx0n9neShQYnc3dDDxrkS8dJrmItpYWpLc
E3jJJmmT7I68VX1Liz7qtcR/5+fhySiYPmb4iJmwRbE4MmJdOJmTuxYAt6C3FyOUsLL8mZBJFtIR
18EeJgudu1tfdB1kW7syopscoeotmhy181NuWJFX1k2m42k7wBU9zpov0rZG82iihDxUQaPXbQ+f
slHY11oHg+0IC2qfojRd20Zl3igviwjVtp5Y7Uc73w26MxR+p9zafPafXauUv/ZEZMyrauY7XCVl
Px7sNgvIvVHvDDHleehsmMi4KY8JqPQNdQEyTo8chI2Ou0+w4MSzewnPPCAE4W4ESMW4bOq3OXly
F3w/1srqC+K8xiGdyHA3GNyG03tITPBKOcV0U08JHJ+yKN4iA0b/2odSuY8IOVLrwGdLC6IvXQej
67BVBG5AdRbuXHK1gmPL+cryjEOEBS/wKVz43Fe3btm1N/SKZILZpn20pxbwUppyV3XbJAFFVDdc
gbq3vFPry+nLrMjNZtU1shGvD6rcIGVrTpb054+2NL2jrav5uc3ZxqytLjpMsxcdqyHWD1nhgJGE
GUr6Sou73C4rLvcC+iNU9G0HGeUx6EgRX9SRA6Zs0k3NNkSpMlZb9uvzSnmO3iC7yF8DH+BeaGq1
c2NEHASgk5+WotoekuqxtAye5ZmpjlnmTJDfx5FQkyR6KcPEgq/NFY+gOD2G4xRvIxW7t03UuOh6
lHGp+im8s8RMgxtiy16hw03drQAG/gMB2l2KquIcMQHw1yBOlxQiz0YD7KbFbQu39MjMcFFEpr68
IQ/UeRvyQLurwFNBjgwNQt4ytUBBB4X6R1tVVbmB4+NPm0XbeJwFiTptZcj9YJXemyoHTM5YUvOz
C4fts3Jy37y1Ohep+woaQO692UAYDiotAG2ZDWj4FakB8ExSb/xG7EezJvB2qQta8ThNfbnxBXP2
bThWsIKmEs85xpk84PKr0qPEznyORIfpWEKZKlewvbMD4664W+foYe4JbcoOc1q33+w2NLq1bHWx
fDcm/Tsl0tWpW5bWzKC4q8/IqT0O57b/HmaxAlSubHQziOR54LScwj9rNAebVhvxBUH5cg8UlAlB
bJKyTrw4BVGaVdf4ifs5y4yLwezkDUabk+7wNYABSLAckYai8Wy5/tR+m1q8aAwQ+JKudmY9UBX+
Kr5EZlvPQJJRuuZBHuIoYDCGa58Q9dWkNSiLrPWfpkJQli0FY721R+KR8tQmTgli2rmU83xw2Q9u
qsWv3MsceS3CHfK6Uq/j4Y5A0rjUixs5s53kntFTsak9v71L5uuriASTq4V9AZBvOZTnSv/sc2oS
jOCUJ5EQ1gPHYP3daf1m3BgsfdYdZeLJTxaNUUWqCdhDvM+pZQxYqk2+OwsFV702K3gpSQUbGusH
738Y1eaaKtRQbL21TMHwyCzlb+Q3b0E/lUebgLeVk6BNDquJ9B2NigZwV7Ot8yzCBqLYQpNGglYG
CVp5LGAm/1pb/o/omj/ZtX71EJYPZQMtAQ6xZZf3e28mCcBrYM72h8TA3szyibTcoAtqYO1CPsKi
pLx3YE+PfDHvUKuxNamaD3sgrfmfNDTWnxZu135meSX48yxezp9tcgOirqrNRX9gtNGla38evPur
9z3pSTDSLgVhGvHJ9sg/cUQ01TbvPOcw9817ghH7YtSkSXUE7N3UqhUMO133fmTz8UVRcf8zmxTN
8W9uoF8fHMBy2/ExZGLTWJre35rakAlpMBpOdzAyB+J1V/tPuuVGM608vTcGrjoeRVxg1sgVXxBe
tjF5Tp2QhjYfeUvdHBA8dPvXLeG15fz/3q3lRS3EFDdcXhR+3j83vskguEaypDugKBCYBCIkqF04
iEUcixdcDumGo3neIgfjwYPPC1t/C4AnALUNJHGEuKRccXJKfz4MiJe/t1kZPIbob7dRL+ZDbMhG
rETvGZu/fuVoVv7L54mIL2R4ga/VIcf5Tz27NxhOW2q0dhOOnDWE0zbHzxLpXaMnTqeMsLYodYKf
o63HQxY6yQ7t5UeYt19VnTjbzKNcMjyVbIa2am5HDCdv4yIVzGanuMFq6LzbbpFOt23S1mRqwdI6
kghdbEw3m3fZxA1dcZQckijz7k0rbbdyqqhXS8wGFJDzrp4I7XRTqnkpBrVplhPGdgfjgm3HfzK8
QP9Ep2F6K7t2WX2hUqGlcX3qXtWUx2HgAFvWojTS4UxfkhT8JabAXCEyqTiJr7X6VM/isS7FcqZE
S9leUNBHFZCea/oai6d2C5SjvSMVDgvAIKhBF9p0gknrJWHwTyaNZ5fv0mERfELOG4znJS+ODykD
g2kgjZy2HkmjQGJbJy6Ng+MAP5drz+4NYHi8odp+abDVrTrhMCsM/LlMjoBvSVOal38QU9DHG7ML
ybqIM98Kx5VHxX1zTd4KkKyTPaKo6aW5ZKDF8SKnxq5MBCGHcEooIqV8MFnkeGiK/CsCiu6bIzZ0
u6+ED4KTri1v3XlGI9dVRAzdJGncwtRtv+l8KHYyQ3U5jFRXZqG4IueehiKt/eGlz8r3QNI/zpPV
vqGDJrVR6mykqcz8p6gAhnrCdjyueegYF5kTtmfx4HgsnDHbxwXBnevQ68tj74XNBxLr5sPVQGl7
u7SJjJn4Pp0+lA90ouFZCxOlv6Lp90vC0+DvdF+nCRiGibPsvV96uzqNykVNjXvOncsJa0+php01
J9URYgtdCytMeBtZ8Fg5cngxrYHM3RrembcwMUyXDqu16J5Jmp15AmA4777aOQMlIUqyvUAAcwe7
nCYEfoUbJ+zpjGLX7QO4QzP3CIR/aG6Txb+EDEziXQ13LKwAe3V0h0SEAuKoU56JohVM5cBWRasp
Wh6hKR6EnaeDhelvi1dFoubZwj7wTi5TdE6sVp4yHdRnnz3CXvIA3ddEwa/Z244vIZi5Va80DKxl
AoRNtr2rCuZDQUabHKp6/glJngDDLJyRkfosKaaAdL6hp92G/nVvEROGTgHhEX5Fb10bS+G8vOoJ
75C1CoEtyXWDoP6sHUVy3HKrTsv5boIy2bQMS949MbHDkVXur3ITiMowZkxGluY1I+ar3qSTKx7N
WvLNNDmlyPVZ3NYJcl1mPfqmcEIuVYpe5joOPA8Gq7y7MgC9kvj6luza8Hy9DO2JEQyXtzAP02Do
2ysdy+m0eLxOfGqHy6diZYxFi8kJMN1yyejNDixHK0y0mJkGAE/r63jASAw+BlfQ2TJw5KNfBnlz
xiqiaBkIqTT9KcNZ387cbhA2we3CaZqYhYUJ0ytzSdYTrYvEgQI4ok+hJBuIDXtAXcVwriatZpUo
E6DczDvCd4jUOZm5BRuihZ9tCCWM/9hgrNthsRHkXII1gzu1rSvumGSqvHu78L0nCh6Thao/dl97
MEQ1Z1ghXmfHZVDmIbD6JBnC3naspb7UBrd5bEsE1wtfBmgKxxodfUyCFJMaI+R5Ttjc4m2YM/5L
lc2wR4Cp2joWv/46v7k+JKeC2W3dYEszTOMH3sGlXA4WLnhZUSxdATu/Ls2M0WW7BArWDbQzdqP1
GWFIsRHA6M5h34nXxqJMt7pF/kvsbn1WuNkgO9NprROz53A3sMBhW2veJyJdAeGhUVYB52yjyKpa
IeSTn2bt8IUUxWBtO9qnbedTnvc59/RyPbO34xju0AnelF3JRDLKAmreQvLjPESBcLPpfU6XqTd1
yfIUoEF7R7dfcU4M3feBuLeP1CKKMxhaxkZyuX4wHR5odRhG+rydeJl+XcvbcAEFJmjxLhVEqR2h
ApxIgYUlbXk2WAs9CAVieh9w5DN3YojKTp60zcTweFQoYvoEK8dbgd3rWUnohFFF4I4P3/jo0g6v
r/6W1ndQkAx8kQhWy6Muzfo8wzw+ezZFbLV8B0gf2reuU7LdyRkPRYWzYmu7xJVqRZncFsznzKa0
n6/owphz7BXaYfsG/3HJ1+XYv44ECZ7AxmcDoUtYTG7yifKz4zQhf8zoih3ZQFwhzURx0tPsVNzY
i3CIKWhTclNoc2zer5mqPdLAFyeLaRV6CmfHx/FgM1ze8rDn4rkesxNsuz2TI30jGzf5SlevcSza
C6m96iamUGi3HyRDmy/sKOeDgVREr8du5MM0Od5wfEIhihyeWv7Y0uM5XGsGJOpJMS+zy6nKjjjQ
xEkhW/oIlqNygZASmuQU93NoF0t6xJJZgUPKERHPh5SRCfekZDpd94G+DSIsKY4Ihh9LuvGevSWg
Nwo8Z53h6MWv1LTfOtg9uGPBSx8xztDEtFCT7KB+H0ePT20O8DTZYcqtMhZ8Bj3apk09KvFKVUJC
7zBp8jvwLETULXgg75RhcsgqQTnRNDEVpB41dji+cI0i4Bb6UHy5/vF6YyK65BFjQPz49BTPVAK6
3SNosOlhsgn0rNI82zeq4YbOqCqTYPGEjh5XttsGJFtifZhvWyAir44K9G7qip+DOzf+Nu1ATV0H
xQHxsq5NZ6qWKkBDVB6BZc3DnkEC7xgoIN7swxC6b+xdyRu80iQZqGwHHNyIjJohPPVx3/x7Vfkr
7+mfyNutyP1Ldfv/lQBa6o/fF5W/fuQ/1e0mWk8klQ5ufozsACb+ofa0LPdvIbETQBYYg7HBpBP9
u9j9/7F3Jl1xK+ua/i81117qIiQNalDZkYDBYGO27YkW2EZ9Hwo1v/4+Ad51TPpcXKfGd2IvTDol
haL5mrehGwmw037GYf7jWfEP5tP5i6whBKtJ7kqH7D/ypaBQ+zoJQdlWcF/G1srmfoBIvk7qqi4Y
hrmQEzC7FmaPxDhFVaWxa8R67rJpdehW27wLFDOwcNHNtv9WJGPOvoBmNdy5la8QyUSKhbYOSKy+
xUyKfn/Xhh854dpBqi0iuxl0/xYaTX3wvYmOFOYEyzG3pslKgQm6bqXP+7GsBo2UmEL2oL2qy4Vo
WuOeDtoMMQQg9fl80VgV9dQ8IyZZ/Di+y72uxS5HfrYMWHxqdJBsbfiKEQaO7/IKPjpeAeBNhWC3
T2W2UqhPR7AkUUWnA3AA9N2JostEE2PFClGW6ASshqBsU53E0E0N+iqzUxiwbqpA3fcQZTnUoGOW
Z3QyyrNZ95SSRNRk57JKuuAa1KXOKXvAde0sCw1BadD46hmYb4EnJ0AGrd8a3D7IFyD8wTOc37i6
IltoUP6uiOsvHAHOh+mZBNAYPkAKzDvZJM80ATpPK/5ccAdy0cEiMHwCrI4Cue2Trp3P54ZTYxP3
ggf1n5kIcZl37ybhlGeDK41JT6H3pLiwFwYHB4imcVqaU8FEw8pQ3cETiXNpyA8RDp+GYRwNZ1nu
d9izDj15gGaq7ywQtvZtJ4s9qVSNp5MqYw5SMa8bpDMwBRjy3NoKXelgE8Iwb5Av8AVAYty9uyZG
7ogyc3hwp2naTyoHS5S4Gi16VyFwgbxBKyjhltMT7rb2w0rjFl97ViPg2wytkdpfHjAPjNxD1Ffi
bGzm9qNTQ7UopCo/N7SiNoggOvAOsfo9YsKU2Du3D97DRoBnhD3Zvk8byqVtWjpMGmd2NAXnsjss
Opn3adBH72fRoacY9yN0Nz+5SCFfgEn2quKjBNeDxVI6lt/t3GrOVZy75woVhR3wgvgrq6HXmzp3
ose40k6GsYvSxVmiOuzgy2w8n/oKS69Sk9BEdTx8DH39zZ6oMeglXHdx2JOTsAKy8yZAZ3m7JLOO
tglaZO8Qc/YvilSEX0L6yWd6SBHwEFR/cXzTJNUDnQlUo+PujuCzv+5Ce33EtIXyVZcs9xCSKxLI
mCVoWTYI29Zavb1ureH90sz1NRIHeDWpJs+BA+sMIcmBaqdDGv9JJh0OtVZUn9fUW/5WXYkTTKji
8kPht+4WQ432TOPspZqQeYhFLk7IfmEjvdphMK9mLzoA3XWhF4oYpkPbhjkaBKp9j5lndBikXf6o
nWKB7z00NOlgzWvIn/gxqW9oDPk7KKTwJ4BHHnPsb7eN7z7M0/K3KHtSpiKJ5h2NT8xsdp0neI9w
STpQ1vJmGqw44bKFkOPS/8+p+P92KnI4/VLu2j2oh5/2idcP1Y///b/+T4nQxutD8fl//HMoutFf
4Eige4UBYlXSKGK/CPo5gfsXsu8O0A6BpR1lxv97JgYcfNT5QP2g2IS8lVGB+3kmCn4Fe4HfUkn1
bQAq/wl4x6gDtv+qKZrbgQRN65FaDnfNafb6TMT4FxDIaPs/UptM5Qllv9izd9PkWp3aKZW7yz2a
UWDgh8WjizQAEBHf5rjklHIatFHdQ2sZJ9KiC62GQwRHCWJOumZoK/d2ZeV0In2iQLnJwCzgsKQ9
3ZGEeOW4rN4Ouvrgvoej1gb9JrFbawIXYUQYSnjsqGz5C6YlSMOOxA9nHoldJzb0l0XUb0vy4zA+
1DofWhQtBpxq/iQw5hiQz6+jA+zGcx0EahwpfFMNfj06zSAdeKmr+NEOk4Z4WiVBSobR+5hsXOFp
HnHJ2cnq6onGVbbcwYKJuDU3HXuep3am5E9l9JMisC/hraBEjyYWUYkXRs8CX79UpoMcxc5m6JPv
Di1AmmF+lhQXKygNAoDUkuTIm4pqjGNkSVogvEU+0/ehVNI2xUMzU77oNsEorPyitPWA7/QaJzDj
qGHxKvZKrel6n6KUbc17iSqJvF7XwuFjVeQDA0W9eBiD6GVr+W/7FK8RXUDQGGTK2xGYLgcW4inU
CUPYGdnFsv5hT8jufBR1ZjUfsLJs1ptfVubNy5v71QzhdQRoLoQ5KVqZOFHRDuF6r9/nUlZdtMo5
/g5pzXW8fYtygo83tM0Kn70g999PQyO8dLNIUVpq2zpJoD8Umaj/pJNPYP3rzDJ3gh4yOaHxccM7
9QQ153hQMqI5l9/1AKz5WrRLjhsS8muQlS4Qv1iF/MMgm7n6y1zmimwmPvasTEL4UwER+K8tDRe3
86LNhPt9dpIh83+4xrM4PY8pCeUXSdOZxy4XOY7R/u1Bd35/VhRNXRivAiCbBL73+so5IRc6xG71
naZ+GtjHeCmCp9JVLOYtZmpx0r6foxWQ1bsm62tp74UGT3ifD0HbemAT2Dmg2udxFd3mObr5KFbr
2i3fFRTnw+U4Tr5f/UkF9LcpiZkLADm69Q5oQ2GOgF9Hy3ISK6Ao6H0rR5TCl123tBYeQxqT0mX6
w5v5/VpMfFIj4H6h4KQ4aY6gjzP0sPOHb7ONcQQqEdBQ9IfYtSAg/eFSv00CfEsMGQ8bCAd84emG
hg9T6M6uXX9Dra5ncBE3LfInDW0TKS7ISI23I4qD+v+H6zq/PyMwVbhTIVUQ5E1Pt62YaiGIdmE9
roLODvoJAbRVXHxCOG/QLLzSHcojy6QIHhBWRFpo1/V9H+H0jhagvsuqdYLugjDDqh4ToCTRwYOR
sFyKavHpvr09Y3nTJ4uFGwwo/PLioxC93dMpK5Kp7auxbx7TMEOICqu+Ra03g5yp0gKut5NFn0UD
Kd+1BS6Q+THQF+IwqCXA+3QfFX6yfONdVvmTHAyhm+MPhZcJIwa/yZ9eNmCU7dldMMBK5OcBj7RY
AXQPCl66LtXA26l7JTmGqTRjTEzhPjZbtDWkKRd0l7kMb/HyVvOXdTEhxAbn95ixcEEIsMmDLJRd
fnD9TjBju3TK5huIjXn1Q054teLZp+JhvWFCR+JzjbrHek9xL+ceUbqM6nHjwF78XAwNprV7AIzl
er+iuK3vdN9J/QEsQsln0zpnTWxStFV4Zy6281yaqmsGxjz3WotNJQ75DriPdg6ICN5jjTUaNIXc
NYhRJ8NKdZPJYKjkGXCnVN2qKTDZ7NLNOVvw0MOaRhQ/ibi0lU0RH1+9yVzNSpZWXnuoQ3RfOgy3
9DH2dZddlT6CI2eTg979ZdpZy3gxzuPMXJrD2Kxl+l3OchmST3BY2rEyZ2YXxi6bSBt2CiPWBqxg
URx/PoDIVcqj1gG9/Xxn27HFgAq7ZvoNc2I2zLIKbKuiVh1L/kLDgdrZdmgLxIl/fgdtGBS3KFqK
LN0y5ZoJJ8l0FYzB6GULl57blI148RqeKXkZVZ+mByMnQnzhjGSVSouLuuxHMmtaDuaKnhUQtdGa
JpfdtEvQ8XhsXWa6NHDk8ievaGomTR7LvPpAnwCm9SH3jO7wphUwFmqAWVHErEko5fPOvNnmC9F+
deLgoBJVhN6F5c/Z8q2rSMzabTNr1FJoKYKzjT+GJaj1fLcGIypntFxrjVRHsqIIE+5yZ/b43YLr
hnmIPGrlfNV5sa6hSFnGQhdpGc0usO/hQPEwNA/M/O29zuenJKTJrS+iQft8S7PgzqV2yMmE/ESa
i6jQpncbxS0tPD3/OI25uRefRrIvtzIIWIJLiDJus/MgifhHLUOP28urLDRxW4z3dHY9oPgqYLf4
/LCNoLhxW7kfmTHuNAYKTyPMUIZzDaFnNLuSEJC0TM3gLQ+JLc0UNaG1vmvDmj87JyxZwEGOKtY1
oSPSK3hgZqzzpV9Ws3mAvyke8s7rzZLGFokv7RG55U3gpzbyl2odT98FGRptGIyQFQ/LUc/2kFdX
EO8cvrDrYb8h60IsZma1l2U9hL8iWh1xnMPSQBpz+y6C5BPpHR7kgdmZ0jKljyZt64C0SdJ6B4XH
nA9LKMV9c5dou11vxLLMTP9wCAH67ykcwazn6JsaeS2F0MbLwlZIBG1lnHvZ+8ZBpopmloG8slsB
V7edg8taRmUgG2wElzfIueEVuZ1L3COmS2DnAfcYW5R1vnU+7T7xUA9OzcPUcb4kzUfcWmIfzxBj
CBluJdnwVO7ZiNlu9spLcjwbkxZUpkEuy5C6OuKNKqWTl+N0TpWrYJuV31bqCxCt2WwXnjlCFwLa
NFqDc5om73CQGp3gWtEONZMny82WElCE6tpDscRmXsJuG5hDsZd1RXLZGO3z9tC5euzhrgqPrXLo
UJhEL8jgpevNbFMm766HScJDPeTQTHlLNS1OzgJQ9hh9b6PONrsg0BE8nyDatbHSB1tBQaUokQ8d
v1M9+gmXYWFrXFiRljIRYeqPCdsTvT/J+KnUYncA1R6wFhxXDUwo3UHMbM55+90iLkP40/4xhM7L
jePBO3Jp36Ha2R7YLjmO6IPAMN9VMVo9wz6kcMIgoLMA7Q0bbuSK0NeiJsP+sISp5cNBXHpkidii
hH9sO+Sf0z26rPDNINiZaMW24BN9w9CGbORnHsKubwZnghXQ4DvSs6uiI5zmk2edj/m69shKgPHY
AV6o471vj3H3Me5mHh5resjKz3rr3HGQTxajhA5pwMLOAbIzecIMECIIipdpjTuN+R0Kmh4Td80A
QUrkUpEwbbeDFXJoORaz0tt7VLn6CcnYkk4ghcgkY+X6YUzBejOl6G1euyiv57shgtqNc/vqLPIr
5cqy/2hXc3kXUW/OmUN9l3UXVHvpx4EgG9tvbcUZcwnMw/KvYu7U2+JykXVfoVJKCnhB3ZTf/bxc
+w9VI6v+YYKROb1fI6tE4ssqkS9rPTG1lKHp8aBA2gHPRAoJZlyor/sujWfqqhWNm3cI/WUYI4dK
493KO+rZ5Oeww1kWyHuPFSeabdoEqWs/LSAqA7QAEOvorUV9iVxn9KnlIXuaUOP2i5nCcOkuuMK3
KIo6eBcvAI3PFQE6qzFYy2ldd1FWrnZ/iHGuQIeJxTFupCquUHh12oOOgsTbwRSb1zsYA2nDwSdV
cDEsy0hD2Feus10cdjg4+IkacF8E751vbYQZ+m0iyuQI/Ubt8CCd1ss4qm37zJmc1D3ELbgG/CuC
cs1QG/CEddMWTeV/GocOYZUzuw2WFjvTxp7nOzRSPHVlDQqImG/5w3qvEJmiXd1L2X8CIpPUzaZU
Mujbs3AWyTpjwhZglhTNNAvP4kyhmrU2flg1G9ByHmxDqNxDFz46VR7W31MX15V5R6V16X5E6NKN
lEiDtgk2rjcIhZFHXHci3I2017GZjlHtl9cIOiBAcKYl2N8y/ZGGtaciBwwF/JFm5wi1rBJorPIs
I57Lw+Q3P6NveykBLn1ASLFpsNFtMnOgAtyvWvFpWkTb+rs2hiSCQKdtJ8Qoiw4E0VhsTyyYHtI5
8x8NqJwIihanNsdKxEbC4u5CEz5CRMUMbJ/60uxw+PCZCBPReAqVhxwQS1KaBwM5erl2iUVISlFT
c/QIcCOcMkgXA2k/W4KA7zyMojHRHypVJnMIcgcQLTpZuiqjs7GrMvlZ1IMxZHFa5KqiM6CI1Bra
sRNsk2IAGnQXFihlu2egQYiCgTCYKDpappa9LA9x354uY2uKJ85w/HtteNK1XD3kfMA090fQ3x57
SjVW8GM2xCWodm6FAKrJhliVLmf0BMGK0AShbsUAtXVgTs6wm2bulKZiwLXHYA0a1PXo5/I7NDpm
vszOG9x/N4No4JqeDWAm2FEKPzBtDZdqN3dUxy0thQeYECZexSyY3cZVYy8fp6mrG8TrcnA0SZNr
jkXV0ib3Luo2MCFLGtF5iigg11I5T6OFE220w6NMQ47nPKRusMEIBzDZJrIROqyu2MMXEyI9l3vk
UJlT6ucJ5jsN41jAS2BHk9Fk7t7xsH62tm0CdaGBCFORdJSYIhC4hpwr3ME4WCnT55+RgAmNCeXY
emCjN7gX8I1NpWTl7wqnXkLgUBYeu9k2Q1GFnKWaY/EZFXZqTy+vkQPTce5J/0Z1F3YxzPUDciAO
72gcdOD013VS6Cm9WafcjqMvughEXhzTVibVdO4Tjuq7NXBNFOusrSk+AWfUWXre2rUJKmyFfOKE
JOJicuJQdkyWinqdM0OmsvtAAaZziVKwaTfRvG7avhdHG6EFHd5gswT9+J2MA0C8x2X1zTpAkcTm
UWmcE2zB5DZLpEPtioIXimx8ACKjCdScktQ46xwzwbx4zDr3rHMDuHO75OV0TbVOODRH2F0sKM8D
oQL9rTfxppJmPtKQyoms0TQh1QbWXvMD/24+bcRc1puphFZjWg/cl7tN6cdwL4UcExPMe62525fl
ASud91Jix8tL7Qc2vuqdN3uY1mk0rhD+wyihoDVWgV9jmmYLMUF+8Hv8sdttWcNsuQK6kWi1S0ow
fiNMM6CkBLWAH3i3I/h/rlWvPY9gtzozNRjHhNYR+sA4kgdR1j/ofjQWzEMxtorNBckw750/QaWo
N7GAQv2EVp5JAvNWkLHRbDIvZPAB+92QePKe1QKC7dKbXPInGUTLrM9m2D3Fg06dmUHBQd5EPgMM
L2KNoQl7njZDSoPA4GdGHMLqJjCYkwSm1L5OOth3B6h1FI7RBLfmb54GIXMDN9S2Eb9pU9IRnfbJ
YB1D2XrjHcBHb7QwanMYfyuNTNKNer6JwvrZMUl+ADmQf0wwTtd3MSAW3pqqKOg2uzm01mib9VrU
xCiRaNZ7Rt3suKvTkfOed0FbT4PJH5hOUnB5SnvxarZKxEa1PLaBmFW6r4OZqX90QiclVSkwff72
svRqXZrQqrQq9DNQ40ZqoNsprQczMYA/c5tW7C1mSoK1ner3tj/PdceArCbjFhGMLrmdnMAscbLl
pL2CJe8TvC5TnpzFOLKNt2hMrsN5OM5OeUS4hpyCg83yiQ+8WWm2TlwAG74m8iHFR0gW1CYSBV3D
Lr6dXrJGRGJx8jrvcu2wSRHwj3I7UJBzyz00P5MFviQWZbyam25W+ljJllW2ANFS4UrG62t85WGb
TJnN7J8g5PNKaaKbWx/xwUiq/ZyOsVL4DtZGb7alOMIH14UZBZPVbFiK10h7fYafkdWIMOHITmcg
9eriwWtmk6EvLztHNA8m0K3gB/Isb1eN/k3NCFcUUNc0dMC4n5YMQ1rRUxyV0+McK5Nn6tQqU7Gz
8Jkvcbgde573D5c8rapRpoLgLfCtgKIcEji9rlJCt6tDW0n1KORkujcvU6MMLVOrfPvpfr9UgOkn
OoGmYURr6qRI6cL/WjXVicfMj83+1EjfQ/N+ZrNm73r7Ws/VwF9r1Q5l6sDxhBuA0vi9KzXYphle
Ft7j7FX4H1yOaeUyE4UC/rhs075yOAtX2bBpjMCwBooouuzwCG4V1MhrqhCmsxGR8pq952Vn/tn7
qPvEpAh1IAbOBBjNEz+9ffu/DZWh2xPYGgsix3FPjZ3nPsZNZArEg8qcmfvggDJpIYcrKdTbl/pt
zgGmRwsNQciIump4WjomjEIygwDqIUrxPloorYf5dO+sgVkiMk6mP0650xYK3A2EA1xXcE3QKs8G
tr/0n/pu8MKEXsFD66dmj1KI2K83Y8bO/iFxEfBednFEvE8wsfDzjxIWf/+e3a4S528/++kw0zUV
2DyZrirLDV7368k/1WrWU5R4X6lJkDoiRUuVKqwDk86/faXTUXaFZ/O0HlIJAR2k0+J1QWAYek7u
fB3rJiiuEDMyBxQgEY9DPnVN1Pj2BU+MrAIX0gllZ5q8oJ4Imsyj/zLIMJZWNpOl/9rX9InSfe/F
ZptjU1x4r3HflWhCpxnyu9E2KETKyfj2DTyrNvy6Agm1kEmyIZwEkF2Ed7qz+AlYkRaoIZYoS1Lv
6WWtUAc7cO/5swbdeqORfeHMQxHC7N8/i+KWUKbkVUlVcy5ML4NT5cKUeCj9L6xiePce2cIKqJMj
YSimJhx2oaesEE06p1Ds1sEkzGGpccTRzQ4RABb+xmN3IhZRwUjxyJn6GftfXVCi2wMBylx1ntFa
BlLSFJaJrQBYmbDLMm4TlJGzzhznss2IbYLBM0d8i6EQtxW8FOgHQnt2zaJwTdCUg7g3x6vrmGA5
ziujSmkPycT4h0kOie/C1TO625dpXVCWfXv4f5tw+I0jDovdNEjt36f2SGaRWva6fGnSziNmTVpl
UqBoVSYC+FmyfvuSZrW8euFstdFzjyYECxCc+s7Rc1pUN4TTlyiRpsY4ZtBpr0QYuIV1bQ82d4DE
TzSSRM0OwHmKsIDY+Me3b+P0yT1P+jY7J+q4/BGeym5Aza0n3mX6pWgof15kVa+qTy6Cn/07d1B/
MH063UEQCDKIwNCX6IiEvjiZ5NKx8bVph+Gr7pAsvxd5YKZFnrcmsnr7udyTJc23hwFaqgic0nnD
tuykoZhMs12WaC98qhEwD3cx5UuVHBLKqGS6WY7Ig7eh4V3xV0DBhnk5I/tyTygskNPHo5gg/ZKU
x/Tv28kriUOdFY2zOzsD7v0ZB11WRdrkqSlrzZYpA4QKef/0XIfSlInReeLT2nI8Hs4qBGcR1EDT
KXI0dk1kVc5YzN05envZUh7qBqPiPzDYTsabMUAgBnQkqt+B93sjWIhERZVEcXuscnMyxw2timJj
waFa798e7xN9T94mG5jARd0ojFLXP53P4JKpqTp+fBf6zfO1RkHptNCdCfVHtnq2oJfeewlIh1Go
59pUSX/+BPjRVAisyWZwhR+Yeia5YMtO51Z4KU3nVpGP1vpuYKnCJwFsVkxnuNGQMIEXjUmPM5xC
SEt+Nv7oFpkmkoWjDGtnBavG73RTmRe+ipyrWM+d+OClNAGaz9R4AfKbN5k7RC3TJtBs/M1O9Zkp
LP9sobEimbs5PQ/OvTimyoG+plNNlEDeHtLw9etDJxpcL8R0AEuCs1DYJ1O44wl0CG/4G0Ipwee8
B816cGmPHmURQjOf8SU/JP4cXaJcg7Rv68f1EemD8h5pPIhidTjWNE0xZ46sBagrtrndp5j8dbhB
L12nW9Q83WMW5bcVrbZvuvWHdiN7rDm29HLke7DlzWWK1PkVJ1KKHnSVYrNtIWr290ofWV+AM83B
XJaR7WN6JYp7a7UUyUE5I4M2RP2Nz6mExRJWIFfB0uudapduT0+8vIen7CPA79IlyFsoYhwiEy08
5ZRfwQGIy2V+9mVYO9vZeW0f3Lmczw9t2jgC8KlMKWEkw3Dm5nV9h/MT9GQPZj/EectHvJm63Zdi
jHCysdr+o/SHgbAoHo/gdfMDbYKlhRNAcxkhkiizNqNf6YsSAjlYVE3BJs3zv8dQ4pcWxmOxU1Pf
3K35SEnMd6yUap/lb21p3/pqsR/dRQ1fnWD1P6WjGLfpLKvLIhgyyBFLdvn2jPhtQhB+GXQakQr9
oN/AY6MYoqbw++p7V9fkc17Z4rVZeRC+/7B7PuMS/nU6MfXIp1yXfnwECcWLTnOr2cUaGQRp+t3B
FFtzLLOLIqlaOdkOW6/gQ+1W8YdsiK12Y5cianeehtx6pjMhcRpVoKHAsMn3veyji9rqgk8cQ3D5
Kbep+6riTHcRD8LARjn+Lfzu+qka8earqVreQkl1/45y0reN0zg2TKIiee9V2E7gZF9JihoFLSpn
iqg39dHyPW8SBIS6sT84ibAfoAxixUBe9R+FCM8j8jz6hGm+S5B2shgbSm9BJ5L6O2sF4xw3RsQb
D26Vs2Rs+entF/06OHi5GI6XgOHciPj5NBqMYR5RD4nq79IOKvBZs33n1NS2N1VVXGnfG8m9YWzf
0p4Nij/EwicgPC5uwgDCICaAxxl9GhI4VjDMfris36GvMstSpAnOvCYvEbyYH2onKr94FpDY0U1o
esDPkkcfM/p69/YQCDOgr6YglGuT1QEGBDiGNfDrmBydx4r2QRp8T0YaB5TT+gK2L66uu4EuCSpU
fjUfkaOaR4R72opuT1MdG+pWVzjyIS1dQst6vzqJf/TWhcJZH0dfq4x6+rYvrKsMqRU4j5Atvcq7
owZavm8sZudG0hhbtquaabvkzRBvgzYKPhA26uYw+dnTIvMMeXe0BQoqxccsadr3FURXhVHNMD4u
ZTp+QkqtuLXqkANCzs508EC5jxuvz5K7CTW1fJt22G3pdHZwSFcgiulfdzmNEM7Ej76wwnfQO/2/
HaraKLEUaNv+YX2/hiXxihlbZM5I9yXZbOCajeaXfGekJMx7D+LvXeaLa8Rz8vsWlSFML7oa+feJ
XOIPVzxhpD9fktiAFAdPBCB4p3bWGCeVfcXR+SNvc/+CshlSWfG4WJcUKvMDjQjFTo/94/fWs8v7
LJnVuyyL7FvYjt7h7an1+wyHb2A00gFHIZH2W+XIc+m1FfNU/AihzgeGuZc/giNY6EvV9Q+i9uD7
Oozxuaytx0XnE7q/sNKq/48hQXWdwMwDG4ld+ElCDRZnqIY1KH/EyFyMOzmkyw0yDSmy16VUB3vV
0V3X1+NhkVAKkNGYv6TQStpjCib/7g9j8m+mROib6iWT0+jgua+nxFqNk27wa/iRBLb82Eln+OCW
lrULKB1ecsSM12PZqYvWr6vzcvacK1UHnAl4Ksw3kKdDIK/1pN9l1ug9gc3uxCbEnuvj23cpf98U
SBLYfN2Q9yadUxgnyjliCBNeUjLTGqLi0sRfm35N9a6rFqh7tltQm6oa43coqPKidSIF45VkOypc
UQSHxEJYpW9k8DlTaENTtKf5UVtDelVINE47z5uvUapKzhMRJP4Gbxp32gy4GsJhRlob9ogTNls4
1KI9s5jQh7xQ1lUkHc0HpsB69/wakTcnEMmxZjokE3HXtkFb611Fg55cwKug2yBLUAMGmnK677Sr
74WmqEAUOXxU7lyfp1VpDBgCgE7sITT6tpJ67Y0XZTXNciCesxHNig9KoqSPvl/QXk1tNGCClaFl
tGX8GuccWNHUn9n48fyt+ib7PNaTQunUzSjS4fj6p5LlieSIWeMSBKdgiYOZJqk8mdA42S5V1Pnj
D6reXfKJ000MSF8jCj+i7njtSl3QUxpWGe7CXjRPKcZExWaN3XY684JmuBdRmbyzg6n45KKuToeE
UwCLpb5kMSQ5XO6Odu/LMvwfc527pYUu8fC9goSfDSQp39SvVEJw7byf/95bB9hE/eObyr6N/+a/
/aOU6vxFyYRdFOSA9KigsWu8kC2swEMPVQQ2MGiK5cjPUNj8xW6HGjrIWzYcQw/kPn6yLXz7L9y+
JSBt8cJcdP4TtgWH2qsggotQP4yIZvwQy3Ibv+PXu5pwF7DgNPWPTZ04wCWzcp/Sy6KyrT4vsngM
CT6xV1kVhnFztC1yOWzmeSkuQqdot7YK70Id4sNVgsKY8SPQCGtQL5DXLiggqL5WzWKEP4WaHIyl
sV4PvlfZO1SH8SIEhYPoMfqgEQWBLRvJbQsGbgflj965HxZ7pwtmZEK55jM9PyfG29p2Z+8AJ3/W
ZXQHibjZdJDut3gQPEqrtQHE8fHCgU0OI7E/b3X/2UG+mWKf9jY5Jb99FQf35NEfcs951D2XpyP2
uWyyJwJlbzM3Qbal4HzrgBmiu8TzyBaVNrvvPktwvqCiAuSiLR4P01sXPfHa3mkrOO/78DxBQnIf
DwwNPmf7RFXk0nnxRMlq3kjJUNI8xHYak5lNqRkCv0g+8QgMgx2eV3ib7OKeT2mbeyDftPZpTFCL
s2JzxHevPTRlYsS8JL8t/NspHNXe/M/cR1AnwwVks7pIGyQLQ9CWntoL5ay3SVPeRkup98i98U5o
N1wKv+P2Jw+1CrB7ZJASaZo1+VQM0YzYASpcUVM/LXXXsOH37lYAkd8Bq4Lkxg70DSkXh3GI7sDW
q71Xl2CbQNNCrwTd5ivkrUiKXKTiouEOt4AC2j+i1tQ210O72giXhYyeN3DRSQTnoWPdPU8SJDxC
kFPdsAOHbKMl6N1WOgQWYUd3U4gshVvwR2WLW51xU0mO1xy68NHBoSWNRk41XwSRcuHUmVmk+CxM
3utsQHena4zoqia0lLGcGSYmFqRX4NxCXDOfn2jnehujX4wmXfYIZ4F3v/JTjmktuD2r3k0qBB9O
J39bVYzS4CAK4wZIxtjdEG3pVn5+ft8VghngpZlWyAKglpAyZchVePWIp25GbKoubCd5YpEzqyWf
DVNmZxgwVRqzFqD6LZ/KlB9p1j8imsz7x/96o1vAoSPDRex2t6y8+aljnSBojpItx+0VijItMPbh
M+oLLXBT3nA4MplCVuPzYNQ0zLYosMKCL6pHBM3QIbWD7gKou9j7MZO2LAaUr+rI+VANOcKI7YT0
oNFp8ECLHMDXGUGBBisqI0vW2Zp7SNLhMhyQVk2kCyKsi7PtsxoJXuE41E3eu2zKa6MHzyyr+eU8
1cUVmgs4VtlsBKFOyz24z3Jvs07sUme3OhUIA5gJAjLvaDsI1cw+PN8RZu2mwRhzQ5QxGIuI4iJJ
7RpnA68wOByWYUHo8fxuiTxMSxrVGB2bLYQpULeI7HmYVW+fZ/lqFFqAZURnQ+IX+wX4y4GKVbkD
A9dunyeAmeEs8Vu0a+ozb2EbizTr20eU/Pj8mtU4GZQk02guXLXXuRM/QGmxjiLlUekAU0cZHesY
R0h4EOw8ZovR8nCKJ9QVKTt5rB4bjtS2Ao5lpIjwaO9RusDKZ74WszgLp/wRZCBOwcGEGHHhFvsy
YEWAPLSOiWCdNpBz3y1BGh0CySSrK4QhrCHi6uBB2Xsr8KxsDs5ab7LZP6MFiR4LjWuUjVH/9QdP
bgNlezvgKWjguUN/PklKi0GN+eScVfbRhn+0t6DcbdHTZnObeHXP2Kl4dG9TsidABkhbtIrNBKiJ
3gq4n1sEbrMtsH5WEdi0Y0W4dawQbHrZm9zICCabRasziYl6Yt3x3emN6JkSvfBv3SVH2zdG0V+o
xhw7E5MJCwK4qhnvr8HwjBQRiWHpz9djUDxFWL1i5MoKeB5rGaGIVlR8JYKKESbmEKX9WQ07i9bS
pqR/RmBuxTeus0IbbrryLIy7py7gnyu8lFj06NNk7Ce+VWYHp++/UTkThMHQlZsuuK8av9kXVnpj
TeN1YIoc3hQmF0uG1SYlVRx4dzBe7T2NggZd4dmShtGGy4MoK71BKt+X+yh0BuRY1j5/dPNm3jmw
HAR4JvcOyaxyR+sDV9IFSPUFiCJeoWfHmI3EqGaP+9yGo5s2mbpJE5+2KrwFhHsPQHDgvy+Fsvfw
d3vMkP20dbay66yLNh4fLFzvvw/42fiZ3SC06c3FU9h5iJezS+DcRFFyno6q7ptDVBVAVuHjIOzW
5j1rPve1tUs4inb04+MrAGerdSg9gCXXhUt+AzfZx6oAKKGyPoPkRs5lTHT5DhlnD7hJX6LhhfJL
l10LDVNmn7h1jHbiSPgAnPYP6ZqJpP9VHHmOa0wTxZMkqPSiTwtEZWS5q9/0I0JQy4JqVPoEAQTd
qjq8A7wN+l+x6vzsj0iB11niz+v6AOwNs4hO8Ek8FS2+C7CvHY/O9LzZsQa9rPheI1KGpnnx9EvA
efPyPL/SB183p35ejZxCuvDokJM4udo6JRYSM//F3pklx41k23YqdwKQweFofxF9BBnsKVI/MEqU
AEffd6N/C8zMeyUqSzK97zLLSlOZkkQE4PDmnL3Xzrt9OjFAlp2AlwQaCbuNvn670n8PAb85BOAD
1dmz/+dTwCWbsuWfslTfHx7+/rm/jwGu+0HoFDAo7fzlnv6/Y4AnPtCQtqQweLj/EEj449/7fal/
4GzgLCwFk16VY/0RcoRO07v3gk4JFWv0MnSjqFq/7zAqB49jUjbJIYvhmjsha6BmNEQT0+gDpdHC
bWqrhdNPn5mpTPDCmqgXId8z400PJIHQmSpYFCH5JzYULk9MENKSwIBepNgVOJNGynCZ1LMBHlZ1
KKkVybabvCmNjRQtMHUn1Pd8ShisU2SOyfkNkA6eVRKQrGBM1KwqDQcAad9ilnLYRsIjcodhvH5b
s9847E5vBkdwFwDRbIqCF3xM2IbI98sX6XHKgOHCig/l8TB1Uyzo7ZhaXvKelGFX35FG3ZGKSRtG
+JOmu85rH8rQ3g6eoxmPeh+EapN14ciCmkSa9Rzp3lSopQ7WRqcCMZUr/YHaxnCN9LLDrBEidzwj
oY/cbZFMIkQvrdtbYK1ZZfoqzHRQG03fsnJGNDAOwlz+yxDPlPM01kmZ7+xKt32SsWE02ROpe6tA
NE64FuhlpLuCLi5Chd3bZsOGry4PP2fzFF71zlRsCghlROk42EV8EVbu09yNrYbbYxg3wFOhZ9vz
uuX/LZty0Elx1Z8dNyaALdFDuU9tKW5IIygI8Az6p5qzguulu4ylGOQwoaoup5MaTdyqT+3qVGfD
tjKrkpTRxGDAlNRf2o5UdI28qpvensaHpLSSJz0irNRJ82glrQ4esUqsr1o+xreEKY8+BKpqnXua
t40g1B1aZvBn6MGEw+AlXCunzg/Ky9ujGaR7zJvpbZTGyU0/tpSEsEo45NNXwPwH+9gU+WH0pnvA
bn3ta1jHPlsLjS2DsLgeoXUdktAmxGpos5Ojpw2hA2a2imaVPhQ9Z6VKE9EOEaX3xWZPliKLrOPr
XrOrl7AXFjT4ctLPHmQQ5M2x0I4wDPmpSc/1m3rh8qIsnR+lkd7HWmk8k+1XhivQn1+UYS/yY14q
c5DmFuIwudjJsvhXJI7Xcvi6eMte5jERG68s9ImcgLB9Qem/iWeUsyIaTFLrhlNvRtYVG/N0K/sZ
nasdBsW+Zst6KJDqkE3uiOcR48tZkI0V+MbQHvDuwqQDVbDqzKK5b7qCBtFgFfuEWv6JAIHxnOJE
YQ9bWjdlSVx515fxE1qa+JknClhn7OSpKwiQ6/Ic/Odspl/KsOUMF9Shc1S1nK8rq+0vshZYL1n3
ZIkFpevcYhrPUl/TJNMKQRWX7lTLG2/GluYPvBL7FC2a5peuUkeSFOVV53bNRV9L9XFsdMxTgEZ0
Tie9usRaWN13STfcKWWXR5mg+dFG5T2T8hc/1r3dnjAPetpm7Jz4qM8E/m1FFmXXlu4FhxJd566d
9XCtx567rave+mbhE92ZlGs/jjFUu9DTyCYqMwCcwSVMMvChXYQDxrPGjcjDg+GVp8nSkUt70i8T
s3ulOmj4MsnTvR6Oo59bJZIH0UC6VTlEmUgf1/NoV5/h8nYnvRoUvfuJ6kJuDjdxYcEQT3CHsymR
N3i2p6euUPMXgCz9DTckuBqLsqNxPIlVbw7ZmveElkk2xvshJfKuNGMbI2tXJA+lqtMdj523RRuq
reck5SuQ6XY3w3WmPBPocjPaZARWiFWuHYE3HR/vtMRqUIN1G8v4NsMP13zdxj8z6RNCHqjBMB37
yyjIrsu+9c4GUZFPHIfT3Wx5CHmJWOh9SHT6pa0S/dJrE++sFZlxg1yauoNoJu8CX32689LxKq26
Es42L+qxI4NxPQPTzFbB0I4HlYjwWBbwpUKXLRg3I7/soNuA3GKqIUnwpFHKORqVKe5sPF4GRSYt
WDUodL9g2BprvrRbk3wI4GjfTE31ObGdzcjp8cha4m2CqjA+xUj1D2ljpbuKpMx7gfsEsXjrnI12
Gn0NKTb+AbaiDw3a3vNoOfNl35TaS1l0OiuaGG5TVVShz9vjXOTDML3CZ0U5n4SVtc9zazhqYdbv
gkb0576t5RFoa74FQVo9DpbVXI8WSajYTuadVGN0w8pWPtteV3x2aQp8m1TSpr7dkuzseeHrkIzx
Qgr0yHQst4jPOrr7jbUGBNCutILPufK0RqNMwjEIyVfav5SZK9JVbyC7gVuNZjmNzOoxAN61odBd
HFwrW/hBNkfq3BRE4nl99ZG2gG1vTMokn2UYuru8GoPLTgTuqcd+Cit3JoHUc/del0B+BE3IekLU
a3puEUhdxW7WXCZiajcd9uljVWjtZdBq9jo2E87rqdP7Wp93H9Hc2L5Rej2HCRJXSK2RQ3eD78G9
mLF7fNVll3Ykc4KwIHWxCk/p0Gr3UWTZz5UqmHoSraCr0GiYvJm0S1Ih5yDYIFEqwErm8qx0VBxd
DigwoSMllgKNu3Pa4m1MDEquDE+r4MOTj0cpz31J4MhsdSVfzK4pLjUiEO/cMGx8/P/yYmg9k2lw
MshrnPUVXO/L5QEeq1SK3dx2q37K1ZJeY1x25OkeQoOzQx3lxXURGvLBcdt+Mzpauq2qwtppdpyX
vmfLjUsK4jpNFAfOQpaHadabG0IxzC8gMumhirac1/STvDthxeU2rxpjq0e1uAe0FpkgBkrzOgkq
wDVo+rybNCQDg8ikYjXo8gLP+MBjz0z9EvXHJcL68UjVy90IpVVfow61GrjjwdsjvXH2jkYhpyFg
HEPr1FyXc1peJxi89kDujf0orZzKqNJWw0BVYxfA//zIXsC4H6UX05aAR/HNzbTuOSO+aUuN6Mmq
Umejxd6NRKGP6K7QW/Ydg9vsDaa80I/bOIJCWWt0B42GqoFp4wsk13z+omAYECJKLMDR6MY1Sa3D
CZdByNA0m20WJ9Y1DqZkKxSLNWmMJn1Pt3bIaKxm9h8jk/BZhl21xnb3mOtE0/RDb3Lkn3Vzx3qX
b3sTPUraQoPUlHD2BqDOK+TDI6uCo57ZoNnNivQYNiBTsO/KOFiFUUKiiiNIxTlgAcTIWGjpNWot
9D9YGNHvOByVN3nfTBz4k+HWruvIH/AwHGx9yq9aQJe8J9KuGRye88rGN9qYmH9ofzOt0FtmMz2y
U8VHbejDXa+n4YNOBePB5NC8NcNmNimvVtVVmbTeaU5sdiuhFRxIJukyEEQxvHeCviqiP/rgoLq+
noG3yfiIa8qrfNULRYM/JB02q4yw+Sqz2MEz6iftJFw0MBXhTD3VkLF166OVRtUNeYDy0jTr6exV
tViDKwhXbViNxygf5g2FmPCJDtQpNu370IZA3hnqnCtL8C3NY5Y44hOZY4ZfTymW9MAmngbZyRMV
d+MwadTGsVXJdYWHbIN766WOps/K0W5QZGEei3qbyF8BsbaCVVu0+bDTJXIhCiOrkSPCSaUiA7ZE
KRpJwbabXHOFLbpby5TNDcUY6LlKXjaW+UweBibCvqWOkVAvSRKX8OAs5cYQzuin2YQ8CfcTHUoz
p1BYyS21hm0U5tORIDPyVU3jEekh0gmcEhmCpRyFjGNg2sVAugqSDkkw+YR+YWY7xx0Hf1axfJ40
Y9zh/aIKTOnLw657NdrkIZc2dU3CqZIXrXE2+DGC+wwJ1b7UguloGY1+ScdSEco6mKvZrVnmmkgd
VOm4WwB186psoPlPZgc7rWjDM/JkVnZSqa8snS8Xu+lGzRDe7KqsMdWVVIW/O7X+SynhfcHEA4ZC
LB86RfA/mJ2Xg+N3iocoMCfgeK46QG7kWKcR032sZ5dZ2gLufmfqefWFAhXc27qD6vrri7+vYywX
p6eOOZLymw1y6ceLzyqv7Wku1UGMBH/NKPkuUEtFV27iJbe/vtT7hheXQmDL/5bT78+yYlWp2B4j
aLkCGHu+4R1BpJPj9P/66+u8RVl8X4FaLgQuDd3CQp6w3zshkmKazDpxwkNXBtMWXYJ5sLu3EC6q
dlVN7u1F76Ee5KFnL6UTcqIeZtjJWhAth+sg4tP9+iP9/IgRmCDBczDOcKZ9b87p6NZFLaeMQwX4
//ItP0RiaFeLjHoSaz2M6i9j1/OcBaFvb9f+b/3oN/UjQFMU5f5z+eifxvP/FN/+B6h7l31WP6D7
/vr5f7rJ9geqfIhDMNa8NZN5j/7pJjsfhKDV7CDlRqqOVv//qknuB89bYGYeAx8Igc1f/VNdcj9Q
CMFX4blo+w2Dv/qD4M2fhzzgIN2E1WJQ0KLA9K4cOYk8QVIy6nsQJwBFv6UIzEA+H8i7WZPjsidp
8djowcYLuieRaARjN7+ZSN5mih/eOj4CRV9BdcszDe9NgfHdNFZYqFJdgjE4ZnFu7wDhCo/04Q7l
rlHpML41CKpmGlyWZUgMuGHmm8F4NmlWzhEdIi281GfNV4W7bVlDS0ecqwXyaVr9QiFaaz2wdb38
spDvQUP4XY7oMvkU01xc/jiRH46s9aGZMYhmjd9om8ny9mbR0voLE/uCnlk++bPeUn3X6kYSypZA
6JT5I8Brv2Y07EfbhVfE2cOQp7AbQLnGM0pavoCb0uR1NSKoY7oBraSWkVyYWncTpAQgJWHnG5rX
3tjes5DapgmdlxnIyYYk4mVPujJJF84qz9ejaNMV5IOPGXN5cjtqsHyrod4kDbHfbfmpQzCwU2l3
HTbOiZ775znsVm2crCp7SHc4VV1/aDnByDz/ko2mvkugUXGOHL7kJrlvNkf6vBksuv8ly2LDxYhC
SCThSHH4lxbzv9PKb6YVal7L0P/P88ql+oLd6iX/sSb99kP/1KSBfYpFPUvl2SN5dyFg/z2ZePoH
kzULHyeLmG7BePzfycSkko2gBRMDsTmL1vr/JhOTSrZn/a+chbX1jyaTH/0pYOckL/GyGUGFiND1
/YakGrURzm0jTjldRQRifZipcV9bPekpdH1tMl6jKSsu4kQA6VRYcQ/U6iJSyqHoWC+Oouwh1hP7
534E9mTPAGhzk1LKKVwMcj6hW1Coq7whsfa7O/0vWyluwfe9J8M1+cAut1Z3MQQi/PlxN+PiN06D
eq5PkKrHWxHBPbAG4hogY+h0tie0d7++oHR5Vu8uiRRYAOGkJwSR873sT1MpNm/KfCfbpgzTcuhb
pb0Q9i7GPl1xgKi0ai9qvXz2hsqrRgqDPdgodDd9sEVELIpD4JDU68+9w10hgrybd0Zrj9durhy5
gdk1XoOxEvcpjYF5h5OiOMXN4m8PVU6IGzq0msJ0XWXzCoAcroZwAKtNMacfb9OZKiGtVgyoeQlF
JIbNSjU9CvpwA604zpCBBMLwB04mMJZ4Ihzg26brtkFDzslkK+O+FpJBQMHDeqkl6aeTqXn1ZoZN
da7dAmeMQ5s83BArM4QbsXxyPYIlRABVaNwLglNmXzkN362p4+oZD8d4HdrL5mc0lDtupGWUz0Y/
JOgIC6OKrtgj8om8yaKDwHkFeCzhy2SRVxqlMiOORHMyCsiW5zlB1Li1nckunwxiKqJjWzeMv7BJ
55XGQaC/nevcuNdACo4fS1eM2if0ztw51eBWJ14R4tahLgkiXvV1wg/BbOPSKUQfEvO6hE9nxD3U
6BG3B1WWBVu3xAI1NoaDfEnBG94oYkluvcRDGDx2k+09gobix71B1Nm6UvZNZBPMu9KbipukoBOh
agIx0TxF5O+We3PWswyMUkIPxlKS26I4gJCna5HDdTfNBY+1x/8qTuHspdFxXh6Js9wcDxErz6+U
xcmjWyOI9mw1ZzX3/XAZhcN8o7l6NPrxyMu7ZM+5a9Lm0RE09cRLmBKcGvq17QzOuugx6UMxC9ep
RXg9lexxurdboz1rljeydsUBsqmZbsJLGLfW5QRZ6lGD5XEe+jK9hoAbvhgo0Pcc4E13hQ/ZeVkg
Hx8RTIPUQQGBW2fAm0DRoHVXFBO540Bdk+loAJoiqQot6yOV/6a9MdRMacvqHYZNXzsMr0Fldn2l
t5jgto0Vanm6yrpKiplF340gB8eMSOPLkI08OwV0Y/iGhoG6H3+EclWOw3iLnIJoFgSpakULzXpp
YBfgiKGOfw83gMeTJhopAFow8GyJm0rxlDtF+cyd4eVy4pyXMimLIdg2ulY2TxwZx1v2hLwI2uxw
g5VRGvYuoZp9sowZmHwwNpg1+5g0qXhp0ZnSqvZdNAOWlzlGdt8pUEFtbHTNsy9427wNIebcF0wX
mGY6qy5OOY2e+j6ZZ0171EDTVBetUWv19TSSoLlNJ8n0OyPM9R6UqWfJbdBDGSTNrK5QgUh5mHuT
CWKeMu5lTcIyGiB9wDdB7ZMbgWS43ge0I8atyawSHcsKLeXqbSDDhOLBFSSA1msboyCxVDWFUn8c
CBNjMqdMpTr8gysXhZ/9NKZuZ1zFAWAdLLEiKb44chDnCB0VILaUNgV7tTDGFBGEdfypFjUcCo63
xNlKIFbJx5oZQuAcCWarviqyPGcrhs8qwP/LVpYYgkTwm3SG07GpHJ55C3HmHLdkcn90YYYlXy0n
N8BDQ1gIg02GBs64ylh/5oq8E9LGDkFuuBn5ioWt64cIC3Ptg0iZsRyqUCdweib5RoXuGeCO92T1
XbAqZnEHM2ocViIrugciw7VN0jbRmoHRrGQXRgeZegFp4AGq5UzhzxJSTNY6cjJrr0GAG2jdxpWm
PoYRJdCtWVp2jhqtnFCP4R88lKWrPzYWHHmUmRDGeuW3VEX8ZIJ5paJhdPciMcLPaRM4X6k8BXCk
awpfqX3RDXVFWSytxxu7cMJPluzzDYo6c00mqbyFu5N/EmaUbY1cD3GKzJnl661TX3shVW2nTBBB
GXOSXqoyTB+MuMFroDftFpscZfp+HFcLHWHTZ0N5Bcwou7CIKN6wKU5vmNbLT7HXRXe9Sb0Oz1G8
q6vG3FbohBZYUo7ZqlB3YWOnD0NmNuG2pnt4AWNMUJmt5mMKanYLjAnXVTXkCDIdh2mvl8U9i075
lFtZGa3juVkK+3rxkb7fcmszcss4THU5CrtuPJf2iKZJ9dk6DJzmmwKzvU4709wbcxxuB7Lczhbb
aHONbZKd/zixHVg3tdGfqiYrdm5aTekqTmVxcKLR2IaWuImDotzpIEbWNd/xiSincmCV6u1DDhSr
R6nmdOeqNYM7D6fnToOst7U0z6awqc1UkyYbCCyS+hMT9rTX83w6DJrwDnObDJupqetVS/DeqqIv
TlJXY9/3qp9fdT2NT5wh51Od1176m3PZT5s503EARaNjcOCRIGn+cUtUFZl045SgpbEt6z121HSl
D5JFyNSIvYpJUgK4lv4ZM5ktJFe1LLDWNjtdSjHLrum7w6AZzLiQB8ujnM8sSjY6E0PZGuwxfr3/
ele+ersOCm+b7bIBaeM9HaGPiO5uvDA4msmyw4AvwZy95N9ZY8CE8ecXc+DZcTvFYot5dytRfzUa
rTPviAHb2xRLThk5FOlKA0P4m4LRzxtZqgMu9w28yr9Y8CsQt6U26vZR2pM45zTVdtZAzGDjAgls
HBIjf/3V/uV6gLUMwTDRbfzp7+oH+EZ4bdPMOs5jFDz+tQTl0cJBhdrGbqRRE7f319d8VxTj2S3s
GMphhuRE/dNmfcpCs/Xq1jySLsfuyiHzTbEtCViBc1yeHP0pxcgV2Tf8Wddilo9ff4B3BcnlA1g2
TWnkYlRg0OD/OEjJ5aj0MSU/s+to+5PKIw8jptI/csYurwJXAWXqURuBYvPeeZIGBmRL1djHkA7U
flI5uZjuH4LD/7oKB0oXFouH0uj9a26jAa0seINH4qTdta1wIBF19/8xTPCmyaVYzMP7yWmaQEUj
eKywjkZAcJ+qIwZFPw3OuJmCVpzbcqTx+uuH9PP8xZzObMLXQnbEZX98SJBk6dintnnUioBWByF3
x1mHR4aGvID3RbagAXRw/q3P+OeZBeAGdTuqiNg0fnojsFYp2peWcUwWZlQAfOTU2ihz55g0xz/+
igwOh6I1rzpH/neTpZMONZfKDJLoluyzTBSnuWnL59RkwAC1WuTAjJpfX/Tfvp/N2KRgSWXOei/T
7MnHlBHesCPSIuiJmSkPqe5GOw46v33T36g439UGeQfgxzgWJhgUde7Pbxo1eFdnPjnOdYOgPhaZ
BTYbUdBt2c/1GQdvhIRsYps8DuzrABZMzbmvyIrfmsTVcriADkxkZ/MqiIxj1znnaXTtJjaKmV/f
lp8nQpAAcrGDSoNq7nv7Kc22AdtdwAjPwP+sVKDK53jUWC/72GSo4av43Vr5Doi/vLvYNnmrWJ49
sije24nDlHoJ7GKGOLSuejNizoWIRnr8q1ujA1tFZbCM91hREsXp+Ezk34wjVXnjLe1rFNQVPuRq
yy5J7Wg9gnD+83vCHMZYgcP1s1MJkwUJkS5vfTa7bLp1K/4EWFweGyTIyh8q/XdlnJ/GJtbf5W2g
lMMQBY384ztfqWbZ9E/zEamh+dKQFhxDvssZpmPJafzX3+7fLkbdCKwT5X2Wg3cXczHk62HlTccR
adF1nNMdIvWYU46ll5ySfn2xn5acxdT8lrgglxXvvQg0SzRBu1GfjnZgcbCERMDI4kXklPjrCxk/
pvkwqHCw2cvmweLLAdJZPsl3O7BURmqkWTmwg6ijBv6h4MCrIW1KHgKtmJtTGfdUQsyQwNRoiLKR
E4kja78CiUGUWjXeQhimTqABbpKrBhv68+zU9R7TBKUsql4SkeVS/RiqhMPxgOX+us2hUf7Oi/zz
8wH44FkUTD1QIz/RiBTI0dLJmuZozMjIB/wsJ1KD1S7Upz/edREGwxigd0iVl6DBd0OBuHmjJXeg
Pta6LYknjfn+VQGwms5zcTJzwo7+bA9ES4j50ODVd1zkzj89pXwGkVFhuziiTTS/2rbRH2sz8B7f
CiLQ06nqoJiyHopxNH4z0xnvhwikGhA8Ng1ZhNaSnZD8cYjQi2lhqqv4KHAAZzOCPcQzzW7C6C2h
Ko6B+5ng9MRc90UjmjNAN95AWYdqj5gL+79hxNOtDsAnW8/JUq+papyyvtkRV+e/JZLWOALjXcfv
v3baCSdXXwzK2nsa/FMKl64sbqy4mR/rZXhBRGH3QBiJKI99PZUYWOwG/cgwUhprgoS6HyQWFnpV
9aGzdsPBgEqla0m91kWS3QxUG8613Wq70VT2dTEJbUaslyc+VewcOrlTGfoFZWk9XzWO1XkQ1evy
ooXkK1ZOWs6EvaNF4gA9K3xdSqwIGLag8HYiqpBadJWyWmrfej8UL3KOc4zOqQDnTcS6SMXrULsJ
RXEt5n3xxnIphk4ksF/3OK7DzSLDKQ52QYlyBz8jiPZYjjkV5RVegs1cOX9vPvuExMetly77mqrk
XYvy1Jq+US1XwwoFX83BfarxzB1CVxtvy3HOomuZFWlxgUaub28aSTzA2igd3u5CZGVyW2D8E+u6
a9GjCZ2ox0Q33IvQtovk1ilF84oClG8xyNiav0o778zLuhJLKWpIecxEafODfHXrxULVPN+VdPi9
TWLE5kXP3YQ/XaJWotHUwnwh95HLUwehckWCFIVwFwEkYHsZ8Bs7cAHi8zzInFZ43Gl3YwExY1Ul
S/CAp5OUV/lRKgkCw7FvtbcIq6JmDVmUwivnVfTuYnKGkhg/Amj7vm6cZN21ZInNZV6SiGwwhVtz
yAjK0Q0hh3MIXLgweyxXBxD4CN/bUfTqXOCJMXzCNJp5N5KkYPgGkLP6Kuz0sQZoYqHzJEaEAZZH
rm2cNVWzNrztA6jZM/oICKfUQNQJdTM8yHI6gRSGwE61rRi/ee0cEKfSo5t/K8FZaceHkdEo7s3Y
sF5UEIFNaLpmKPd/vVa2wdyiO8y9MINi9yW3FKW3wZrEvRjJVthT7aU2b7Qm03htW4yiyrU5mUWp
xX01mqVmLuMF86GAXG5HRR3+r9YM0LOXwJLLRgLtMvU4ZDlkSMZLJbamPO+XMcefUehU4N+WP8fu
KDJG1K6cC3Idu9lPdDXGW5jlenPKoLnOu6zU6DSkk8mNNeEjy23sGaG6afKKDyIQhdbbEnvjbQ4I
d/zUjY5ExZo6VpLcugQ6dJfWmIp7O45zc9XVgZq+uhqdjE3sVoZ5M0EJt9fRxN6YoAQAWBnrMW2A
qPAjyhWMFZNuTsIb3ErnIxvzpA3hqLRLrkKqSHaM4V/NGQkfWoqmNa0bqvVTSlESS1k+u5QkcO4e
M10fKbVRIW9dCmRzB1HjrxX/v33S3/RJ0d4se47/3CfdfS1YKn6QXPz9M/+0SfUPbF2YSxxAY4s6
iqPf321S1/pgE3xocHBnBUNUw1/9q4MH7hsHKs7DHMBp3f2BxIL6C8vhd4cYiGe0Xpc+q01iMElP
y0blux2VZxS5GxRuupdu+DyQaui3TVJssME9wV29q3ttn+td9eRm4onUTrHtyLrGFnhsJ8fdzFpl
HOSQTYcm9WYKuWTNovdNd6glSKHVqnzV9l79bQrQ6RWRg7/UbfQLLUzLT5zg9FsN+NSO8uybIA/V
Gkr+LWT3cdOFzm1MYvD1MCuUuQg44SYO/DaWLolJYtNohrEGzl0f9bZeUNRXoEOho7Vm68fpeGAW
nW8sWhrrgm4QM+zQ3TMdJqtwGoNDBBeRYqG4QXlp7Zo2/GibGTmpA4oEXsvosmV9OMVyoMel5+oa
ZkC9sWjmXFNBQF2dPhI+7ndypF9TQTzJnP6l6Ogy9bIf1rVZjp9V7oWs7agUpTeTQpFWBEA1g74B
V478Np+a1WCm44ZN5ysZDXJrdkawVoltLo75F4MSxIp0kGPsJdk2U8yK8cyBeW6JF+KpYm1x8tus
arbtG0hHuwqmmCgZrRr3pfQo8TqFuPVKI31qe6v8aPXxNvOGm1m02W1CrQXojVt3JH85CfagLr2s
SxkOG8Pt9VVFUvtTNxfqJpEUBGUDdFFKYNV+Gfb1XSW14A4PoXUyk2l2fC2zaAuR5YU5s1TnukiH
J4hHzSt6AO9xzDA50KPoWMpQUF9EvZdtmgGzPQc/98YZICXm7LphtBi9tW+lWz47KobzHjt9+pjT
iDwhNPV2II3E2cyBmPhkjHC6IFCzvmAD5K6hKQlunmd0cGMXT1ljlPmxboIAhkGh58dKm7vKr8Dn
onFNE9KURZEpjOxFcZrQDmyNwYk/OQZWnfUYYA6xDBU8xkZa3Lks8psxU8UdPSBxlvaybV4a8Byt
4k8lgGiaz8JRIZuFWaA7BnDT6nK8nhAXnLsWq4mPa2HcYPzj+Q00qGQ7LGcxAoXWdcVKVukyfZzU
pH+uO/ZMmpRdvAqblru6BHrVEYsuN5B00XFiGwomQdz3hZVT/+ZXOkYHzgj+/nTNagXapgOvsLea
ni9Pf3a6dQBnKD8jT+QW7D61VnRNyUpOPIfSTfmFoiWll8xvhYIRawfi3ow9Gu/fToG5dHwMPCA9
ISHTNoza9LEUuTpPYCdeVTX3O9HJ8iupTON10IHnevtkcRCX7rYniQ3OO2Ssm3COtJWyaosQgSBy
b8yRMWhqbUYoa2Qecyvv7pvYHFaFTcsB/DxfvJXZdDt1VvvgjBn/YbpkM1v9X0DdYtropGft4sGM
P72NtNhqudocej3pbpMBdxTg4IZKRXE1lAvQLgpjGtJzlT6a3mB8HHJNQSHMTOemRk1/KJIAgcUI
ibauW5h5YYeogf07s16H6BfUAU/NwLK+TYesfW2dCCWzXthXCDanU4Xm4DbgvHE7VOC7I0YksB3P
Cj55Rl35g5VFigzkkV/Uu1zRmZbNRhhpd8Qv9bvZjou7ikP7rkhbb/P2tLIhK+7AILPNaZIgJ4qr
7d1VgQAOj75pXQg6VIEPAwIgkx3y67sFP++QdYrNgX8pl2zp2pxWRlWoVRPP5yaPqEFN18ip7/uK
mPTeKj7lyvVDmFgrz7002u5KH8LriPQwPyV6iliUb5TpT0CNgTxp3io3nNuxkfjHol1rz49h3dDb
Zp94gV2NiS6wkH5pmDYmuE1GXty2rGOIyWTR7cjls2/NMn5owE2fbRqa5G+44dp2SrnCcWauVDad
gcqth5GsoqA4ytwJrkWrjVdiNOKtW4QT5i/Xjnbs9KFReL25mQBQ+E5Jya/vgS20blJFa60Wr3k4
rvrK+FrlVDqrSJWnGO3eBpoisCbD+lKLdp+71g3LZLpK+k5eGXRan7XQeCJc6Qt45syf8ybbQq5q
/WzK+42WSShXDYg836DvhiLNLu46aZoraCDza9ZbK1rlyJznqNmW7XiXx115xFS1k8TsEd4y84CV
LbZj1QV+PEzJBW7MB3s5GjledUjGKTvoHK/3HEugqLhduRnzhGaB1x3LEPMJQfTPld6Z/pgXHP3w
BRxrBv4unmwdjUHwrIusosMAmEtM3+RU3pbKdb4qw1F7k8LWJ8fWcJolyX0rmvhlmjTicuKeVjHi
/pXe0bsMGg+zpBeYBIjMM/OB7NN9GM9SENanozjHtO8Fd1XWvEZTG5Dg7k5nagxDuZFhr1pwnwYW
RJI2ug06fty+wj6nzPk3DCsC3+1AXEMJNBFLghxH+aDFdPGScm02bKgbYZRfsZUlGxAhB0RZiS/L
8oXauLGuXIKWYtE/6eRNrPSC1d6jSYBXpvtCKeK5iuROn6rgYRDl5CPi6H1LDglQbku7rE3rIZhy
4t14Df1Y5eETQSXNiubyugWvdQEBBzkLIaKvINn7WzI8xUMyVcsegvYRDiR7Og6gqi2/NwKXQKo+
foidjsN4Y2ZfaWjHX1vIBEevzpwF5xOgQtH6LWv6sE0afjbM5AaggX5GplTcoFcbQSBU7KykZvm4
XP4fe+fRJDeyXtFfhAl4sy2gbFd7x+YG0WST8EAiYTKBX68DznuK0UJSaK/dcGbYXQZIfObec8M7
MQv1vSUm6buyLefOH90OuVezoGop1qTmLuIkH4spiPPWQxJRNWG0EcuyK3bWyroMdmrpHcQ6mElR
Px3CrG9MbonsDRGTce9bMowrx9Y9X2JnbgZMYz+D+r0GnnS5YlroD4TlCnvnrorHoJ66uw7a08X1
mhQ7nNcAJOrTN1q38Ql9U1HuSZPCRzsSFn03ZqF3plKojpbZ9ftC12lcYxV197nUv1uIL/cWMOZX
JQt1EnnQvxPPRH4VZ2GCFCiPVaAwObkkXmN3OVcNVVgzz8bF7DjAhGX3py4FcoZroYzLdEkPXWGF
vKy6R8JV/wgG1KSDTNV95RvmrUwxYbANl8fezud4UlUaUzPc6q5kBm8cUcn7cR2uH6WUnUhKckkg
yvQyXq3KQqyASxZf1Bh3snKPpOTdakCRR4kiCAFG6hy8epgf1ooar2KcxJNrDu8X1dfPfTmoE2mM
xoeD+RHO1PBL4ZXf9f4yHiJSgQ5TnaIfcXAFSlkUySRXbnHmqzsQxE88Qbt70lMmwsumZTeYyntz
hD6i+smSwUFC5TvBnS5ssElhWB6X1joyKB/i2mI+MnfZL6CaR2fkkTcTrrKfySHH1Kj1BX/PEE/l
kJ7B/VyLrH9yUw9zYBqWCNN8fZOWIeFNCJtznMS+sz5FFaerdRNMgGXmfSk2bv6xashZeYSS3ifc
woPCpzUoF8xeZBgZj4SsN1EJMoNe/gxcFn3W1L/r1aNUqeIyayoP7UA5JzoUdoloBtMiGsp5gvrb
4AjF7J/NhMZgccWStfOdtLNPPA3fdeM+GmY0H5o2muIMg8tzGqwrU6l1uMtKrzuUs+fejt76rV+d
Yr8K/6mIOiMu13F8yqMWH13klfd9ILwfg+5IcbXb9Yc1WOOtalDeFdb8S+Lg2yuyiG7DeSb3iwUX
blC6n53H1DlChnFVgd8/ZZQqe0DHToJR6TvC0y1iaSo/1ZgtcWFIFyhWSkNuFEzFS6J6qn5o43ku
dIy9mUDTdDNHj25xNEPgV5tKxavcG/Q/alfX5Vdgq3kHg0/eMbKM6879mTN9SJhwRpclW/12X1pb
0Z8tcvxhumr8IiyhvCrkJ9TxAyRWv/DOYLOezXmKTEZv82ok1TxWZ1yQsETW1V2ubiGNR1E363st
zfp2yJufNKDE0iBcnATa7NW7YTKKj77Nf/ZNw1Pf6JuvYPa3M4vgmgPc2vkgLVN+UL74ezi3+mlM
ozWmBnpyiLO/h720eSTt2rmYbtSDdVi503BAv/mTmm56AWZoreeQeMBlrO8rOAMeviYn/9H2g5nt
0rKAvIwJk5CCaAOm0Rp21AF1FH4hz+fgmNG6PBVTFr4DVGOs7zQIzfPOFLs5dVyDIz+I2ngyVfvS
UvTvPWsNb9Ju7A4DB+M+tNZzsUmYBDBWHtBrdVcgl/9AnQp7h0FmtfPaHINxWapuZ/PL74mP0/dl
h1qPaNBofEHKIZFpjV3frk63o3oe1yUmHmoF4+0MGMsQFM2/86FpToEzFieJ1e+kjfZXpVGCDksa
0D4O10pi1BOZDJ98JF8PWT6KJ6eM1qRSPdVt6Ro7L+vCPQmzRYKFKgUiULzS+KVJEOXdwSib8Fz7
Rib/nuv//9Tnf5n6kIjiMhf576c+L7/05/BPafy//sa/Zj6R8xeCDNuJ0MsHCJc2auK/Zj5Mpv/y
4XKioGAX9Dea8d8zH/8vl5QUexMCsUNB//2fPhvb+2sDNjI+MlGaoJ//v/ls3D978X9MgSw0+66N
spOenSUQv+u/ToGwxBs8JzqTh4It32fDDXZDTdiMtuu71TL6fW6A3tJUYk+BCm+HQczfwA/2z6Iz
nntTDhdEwjntNRZVlz71vJCgkR5n4hoeprY3PqcgIH7S78z+RCZpQISXh7n0gZQioHyuy4Hf7NDA
WsF5pUCx7yIUxN3rUPfoHFFZrp1zxM8qxG0opLmFbM5q1ZonzEz3xlS0Kt3DumYmtnGhpOxfCV8Z
Ie0FbVNblzzSPosHGynnPshNzMF57driMrq0y6y/2yrkcaXtheVbAXPQugTdYr+50LJ6WrjO6rwY
gZwOj2ByF+8Mn8TjrK+WIihfUhLZJhTrQTX3Sc6D+7Ns0/Ar88ttom4PJHLtJQfR7JM7DIntGWN8
KZKRlzAccTbZN6HpwMqa/Cjn6buRJtUYeMOBNUQ574ksZ0PIeYOvHNWZbjEz72ryNk/MGUKyl0Lv
Y+GRhzk1y09MGJ6zumbNBHr/tqf7OpW2eiu7wjmWI/g9i0n3qQKzt+ULZPl7wfmU0fQXZzypt50r
0TRP0/uQNRyWNQDcRucI+GfYXXPm/xx1qnaSc3EFr0JXCUtNO2dyWd9wzsIxiazywqb4R1Z0cu9g
en1eQXLQCBjNceIjNRzSSr0A/uwQ5MGB9vDIivRpXos3v7Z/d3UxIhPpFFGlAHDyHpn2NH50zXBp
5q49VWPBWLFwEhZElAiL8G+EID5REoaXEym6g2j3Jhh2UE8ZENWa+ZdftP5t47O6UFHnU0ptwbAT
rdfgpEm1TNXRnV1rp9f53i4dP5nnmbreQlHoqjm/MhiTt+EI2xAliHkOOgaUrV693WRkefwnR7WY
7PlI31f8CHNcz1ouy16gW3rKxOLu2jL7lVK+3HvG+EybRkPYLDUZr4wbwb0XpxaL9m4q4PU43eIZ
cECmw4hU6cy5kB+ktKNDRjZx7OVGdJx99avzKigj+dglKWfHDqNW0cYMZ350Dr0CoX0YvjNJKWY2
UCy7LcuwHYkNRYK+88wZlr9BNEBo6xfLa80dsehv7JCoCFq1awbRAzMz3iFOmMBJdHnJey+KIQgU
vx3029+nNYhLixkro80Na9wzrwRNB2x5rib8Ihsjb5JhT3jDavzuRr91KGlZFGOcDgGoyHLmqbg0
2jjZlTk9LdasgufarcQDlt4Ggg4qrDvBlvdAq0NpHyCEja16Kl8Gvxnj0bTW7FiUnX1pp0wiLXJG
fhsXVrUCbBp/IiZxYjOd5wcijYCfzFwWTIRqaxdCmv3qBYfqPgvc5TKNRcvWVwE3OI5cWhrokG/q
uOfVVjAjgDdbPRACONOpOPh6mnJE+EPEvaYiHsWu2Qt1Z4fe8IGBXM02m5t8PVhzY5KaFDVHVVDQ
5Fg8GF12vLNKnYOl9I9B3nFKaCCEhNAYe2TO0OrFihZc9M6ewmlTv6SMo8P1m7bc6C0oBIyd0vjk
lnq31wIGINmF+wZAOLWYi3wFAo2s7fKGidYXICCZoN0v3hpZ1qQrC6+4teFuWgBfkJmvVmM99E36
2td2FSKcd6KrcOvuYkXjAZ3ofJ2nQjy5TmQ8V+4QfNqNVyRZFdEzNht6FJU4t7HS8DtThKmHhcXu
rZ8CjxpToIjZOI50+wQm83NaBPcmPdN211Zu6j826+wc6CP13ujr/BjU8wO4kQIXyXBSlpnbcEug
I5F0Fe5Ivm8flbN8IJDwTuTuRj+lDfpCuzmQ8MqZWVuM33yWs7vCNI09qQFnt8YUUk24wXajJcbf
aee6+9IYjRsGifkhZCSZtOYa7UWni92ShdkhdS3OA0YYhQqr+9Uw59uFnBZ83FNA1avtnR5Kbi0G
rXt2ldkxj1xE4coO46gsadIseVy2eiskqjmaOLVW4P4MJpgZYPFoz6zjAXEp6YEOVU/Eytk70KIV
cbcNs2/i3k+91kdj6aOzBBcWd5Y2yeuMmp8L6cwwPZ0xBvxpJOAs+qRkMZ7uCHIYXiLS3RMnrJak
x3WdDGN/hoJFT2mI35oYkKYIuv0aqelgDvTUuCowEbnAJvNW50w1QVIaVf81V+ttPabTjaXrercq
Bgvk2rX3NpXJ1dZ8sUwkoGcUo3leUWueDHIhaCeQIcxEo2CPqBDVhLznqaKPI82E8673v6/rNgVi
j7XPq/G73VXVjSfSlOFsW+9SRy07FuvWlWtgOA6FS/tfVb8nH8SmFuv3TPBTqzXiLCsXqEopIC76
45Kjv4pAlglLxWY9ygdApmmc09neKTecebjbBOuY2QfpNb9F1P9yx6I+1B4Fw6zd90YS59FUQ/9W
b+aJlX0Mvig9/paTa8clqWoJ8DcGioPKHzqvLh/ZkoltJrdeWcnyMQTV96lJYQLP3F2cUvN7uHQ8
MEZno0vR4WV07qUOOdf9ov5hMw2LG5vAosltfBrUAHpKZLQHBrLN1bZstYdyyQDRWX4MeQq6C3Lf
Tm3RqIqUUKbcffg2mPb6UDkDaeMtQ2V/lweTbvnABC+fjq784LavxttRwaSke+LvOubyLLdYhRq7
h1FH2eM01OrBG9PyIyj9ZySUTNvr7M61u+HkoEJ1Yp2XYs/ajA+aHZn7CvhUkdTlS4xlIaja1Lfj
HpQc3/SsSMXrmUzBXCX8O+vsL5JTWi9Z+J4Z/1rd/Wyt48lcNdwY7YXfVTWYH5Opf5YiHe9X0zHK
/Tzn84lMIufea/x5b60laBPXFCODO5KRIhuqAcG7HleE2Tz1pIU+qcUczJhT06DEwKIUe+5Q/x4k
IWjbjZrxnaJ473ZLIP2jEJbHLUMONZizIVpJN0fDliyZ8yyIc42h1V7D0Cy/DWw6fhC1e6lVnq5J
2eUEuWbOV+0P3nOLQe2nlZVGE6/sZjeDzaTPQgFS2RUVwcZY2xb908R4lEB9Gp5XrCxnDGbB7RaT
eoxa/4F+nYYTbFQy8zjQJ5Q8JZezPwdfaRYAkbOH4D4aveLdE9K9tWAaJeDx6j0OOpzPHawdtkUB
ffnodE/ScSWwBz6KO2DBDBPMtAMuM4opS1bJwjSZ9bDct0RVHTOIVYc0UCNAEgusLq/rOErfOJZe
mTbHPqiLd06z6p1H3PStVtp8rsoxPZllUJxNT1Hxpr1/YYqOBKEwkC0R0KHqt8wuyuVmNpZmF60o
zKCkckPkpqr28DYiqFsSaisWNmClbisSf87MPewi+Tiuenw3w3X68oSaieftopuOLLh7chnla+d4
hM8EQ1eOsHp8yLse61qqq/UNbT1Z37QPg4LxywnLRN2domSNhOPjxBfLvC9K7gfMJ+7mQUxr/1Wl
4ep/yypcm8kcap6s4eRG3IhSj+iOfJ3t3cr173ynyj/mQPkGxcr0XK8tUrUBw+1t3eriI2289iDT
kNDwZtX1eZpgRJe4wcIdhB7gwsM2oTJTDbiQ/xXTGserbKJnlkUtRVg//WibtgPaGJQHf1wzvDGU
pKTmASwbcQS8QOkjB9IM7KMKm+pKHk5/WMAOAyPvCX81VmjLnhTeQVmteoQ7LGXirWmzDRtgVpfW
dG3adcLsXwK1CnT2YAsnXZ7CoJTdvc5y7SVRps2e9R+SXZtiAVdSxH5pN022LYYvys2CIfiuCnrl
PoOOQTzHMbZ0YSCHUxnlDZtnwr3Xm1pvU5WhtPbgAlrJhCPnHCXHDzDk4DunMfe9dzssGlDFGOOC
k6y4F38QZ5cmGB/S7FowCet3XMKyZFyVbUonwIFxBZya04cEjes8GuKEF8Z60v1IL2D1Bvw4P09m
hHcXIAPijEKhRC3lFFcBETtO7Sn43UhGZWa7zWVlwaT4qBvxMlRRWnxYGF7ihu3f7cj9CL1uXT2S
YMLwVxeK7ORPDSU47Ggj7jFfva0lC/sCmIy7j4a6Ogz2sH6aFNY3ahEgCeiPIaSZx44fe1ntfnwE
7Cq+5dptnpgXYj0RqBbsxhWJl1vQgyxI7PusIsmlM1Oqgx5tIqA8K5ay7O5chn3IzCyX/djc7JFL
R4C3rXKf8ayjOMcdp20JM60OzoZo56SjcX8asyI6SPRvn56r3VODw2uXVpxM2JTCXQBY4lhkzkwK
ixdeHYynfL1Drn5ANZ6Pte3eOzqPvsxW3s+8kp0cTTsWtr2ceqvuKaWm7IrFKtQ7ZC1qz3XTH0Sk
vf0fmGvLRWnurLLI9ypt8n2EwJ9uBIrFQE0Pgz5oTkaROolBjhicTb8NMU+OcLNMY4ndEsltl7rN
roWVej+yFHoSKj8RTljf6gpbHBFgjqQCN2p43Hn+SwjfvcWcWHDQ9tkp7Qzu3YGDH/xWvNQ5MawS
C6qsxpmHjloe89GM7madVfuyLfwTqTPe3q5NDsyh6y6FaT2EYcPSaWAajOgx+xyCtkxaUE0AO6w+
vMNEK4llMMmPgLqJuAS4aMbCHx3KgHC7KfLmA/vsR0822C6fw6ProTtDPzh/mZoHK3a/lS0WFCSL
xhN7oMcoULdZDVmbeX9J9l8CBePTI9iXST0YELvV33BR3uQZ+QVr/9WW9TeG5dv1NpndfiLlr9sB
I90DjcbZXUTppSwwAFeDJvsbVCyyx8Uy4w2QWu8l4rpNf9BfO4ByXC1DwHamCmIb9+u1zrKKXdxg
msnksubfz8Kc74aRehsVJAu3bfyjw0Fgze7r/armlU1gaP5SLS0adLb51LjodxRSoMdyDJgICAmX
To+XoCnKnRlWAVTVKcnzRZxD4fc8gI3qYgfN/LhWORmhRf+Dfo1SDDgeQelr2ZzbCbs667VheZ/H
FMQ89m8HC/EbpdQLXLo+DuQY3OS+o+JerxSOXX5O1doPyD8MmbTz9D2y+ltF6MMuL+03xEzsHWbX
PQifDZjynPAd5WID0Ey2iDRD0iCm1HtZu8pjd1vZN+2Sk67UfoCkHU7LkD9L3/qN0YH6b6E6ajPR
Pued/eHkVn3GqOp+AYhEtZtJJxFG86aD0PktRGMQ2tCGPtFNAjWRoQWA39VvnsJlZLDdZaVFTmOY
fp/NiWWlRv/JgGJRT71lIRuqwzRl7DQqdfAG8J8U/+yu0Q15x2pyInjnhKHthON1yGUItZ92ocxH
gzsBG7ZZyQu2dUBQRaZpddKEr0oEt1XpodLwXQpruDmMs9eqgGlsr3W7n8PagrFi5uLOtvzwzD/w
n6o2/G1n9hNRyBweYZFfImFWl8Xj4Wo56ickv6k/ArTL9tpnNR2QFJB4tb6sBYF5hmm9SR5JrKeA
+032NgsUbRYv0RTsAsuft3uCKq+wvKPtUQkDhOZI8LWc1ansoK7P/fcsXC/AbMy4LoQJhde4TQnb
BIPv9fuyDy7CmscD6IJgH1R+fREe478+MtnuUurj+NMES7v9VWbzY1QOXyb0oAShjLePdPvYu6JN
GMxAnYe1h21vzI/0LgwQ18a4V7b7XljucDOmhkgUm9g4wyZyzE3BurhrrJMuac6kNw3nFsE9kwuW
mmblfQmVRo+TYTKGS1WBN3/5XmVs4NCaO4egAjJZjs6P1JutZxVC1fP1omRM9qX65Q3B/MzZhxPM
92QcmP10kT3DKNMqYys13NtahgZzlqIgRsOsKvAb7S2AzQGAoeNOiV2oaNqTssAuujTJcO55Plpo
0Q5VsYjPwUJH4KFQbJIKWP9PoPupRidXGZ+d38h7jEzGCRLRIHdOEOhTWJWIrSpaJDKGyhz7VnaR
hpvt0egsP6izuLUy0XwWpRXed8pJb9cxn36y+/qdSWvBoJ8bkDAZQz+u2gUnWgSqjUVhqtdQe9OD
befueid12LFzCjAzMwVt8l00OiJZ18g/WKx6g8SvCp0IG8RbXKyLOBSCpDDXTI07q4DmEns8DE5F
Or8smfdKheA992nWHTL2Sifug2Xvy8GiuQrfEJFwwuet/ZyZW+JM7qDjGdLPRkNYKZsUTjYOyyKp
adKNG2VT1FxrNrm7HurZDTXEqA+ZLzt2QoU/XdyW82fnj6Yoj1kKHpshUQ3akVkYNU3jW8gj15Ly
TnXCiwO/k29SuP1N34fhTPhCwIJuMpnxLRtHcuFc+PA7HTl3mAvMl5kf4CdhP63v04Z75TZOGRox
oIYEhZbw1pkEO3yunp4NtxoBSbfFdRVCYCBnwAPqYMqomBYFLtQeGxIUxq0S4pT5aEDefndlHnJr
T+V4YjVJCpKhe4rW0A0JADJqsj1CRz97kxgZPpkVIFXaMIR3MKLeWEpmX6S0l1nSZmmmE2Zq6Laq
WaMy40bDCYBujYJ+y9G0eURTgjYimR3xW1Few7rqHzci7m4dfPMiKn9MPDGpY1ak/aPOZvu9LKnA
E8/lwF6lZz0MPQFvu7qfw6cBhTQVr8y6h3o15nciDKaLk/fMZZoVQRNgkPG9EoZ5Z0KVONogUyKa
18F5HFDYPkUAFRtC5tLohmRom0DJorqMQzg/s8ZkGKrtibsUlSyYzsYLWwT2Q54nhTeU3JQKPFeC
6Kokl0FGWXnHhH/keRJJp4Z1ZS/eYfRZ3kvRlPt0lFmZ6Gp4YBnqEmS6bAx7xlAv5hpkl9LlqMQC
uPyuRWN9QGynUFv9ESI2A6a7PIqKjDVy0b9PPntutalmsw40ieKSSmh2ir2Z4UwRhgrNHaPRG5nq
4DwrUmEE4UhXVHtoewBumtdu7dTrWLZsnH1iWZLcgCPp49LhOBnZBle9uPMWFZ6a3Mr2w7yKoxoQ
/jgCviqoMTXeQsBwvjG9NXiIKfFiUt9dZderwzRS/TPODJjSGPnTgrYoDtHXM7TvUDWKobmdxuin
AVAIOmiTnvzcIwkaLM5tNHNrOKWd74veOXe5FT602tdnhZTy4hsBGdF+Wicu6HQumiiImTfLy5BH
060BVuWKj/1HG2prj7/WJON++USAkMcA1OkMwpKxopUib+zl8mYUTnoIpJXvhb2SSMOFfsxnMQDN
WexzNXTMbLqqXYD2hGuSO5o1MFGJxBwSrE12vfwowHEjyMvXE9YVf+VBNkwPYQBdhUKvrhPio+f6
SXt5kSw5D5vSq1hfV2yDr0aAbsJjfcOMFSLV0uUHjEMIO7v1zqtW/r2Z4nnRy70acSPac/UWDfY3
J+Ow9ox2X7jOimlXf0aQLndRxsJDqRxpiEGSTRsY3cG2KvekQI26Wfm0hoJWAdpTHE3musuy9R4n
HaaCsn8XQ18++Nl0Sg37RGE1HufVnb8bmjWI7RjfcOOZpAFSIWugH0cx86DW4fTZQDF+VFP/OHV2
vezMLty4vVsjmNfGfehEkM5NOz8TcGrjVTG+XCOYbkl+IGWR838HnIScdniX30aFOjBr9HUWAt12
3b//2cX+/9r6f1tbe4Q8/09r67cCr0L7X90KBIpsf+lfm+vA+8t28dD57Ie35fQ/8gZD5y+W2RuR
FCZGSG/yD7dC9NdGDrNM03Rw91mb6eDfhEj/L34aJkSS68nDtf3/0+Y6sDY33z8W12zAAbkHAT+S
V8EynJf+T/tCOPtd1y2ZdQpDRsqKaJEwluS70zUvPVlhkOvb9PuCxhPHW5jlryYdXuya4KWKPAP/
3PmItyUbCTxBVgo+zAsf8iUTN/Ab6peu3SyBlhue+3R8Scn+Coke7D9NzkFZJAwXstdBGu3bH7aZ
aDZV92wb8svbgGZMEKOru2jvszV7DGHapkdzBCcYJkC2OiPhqGg/Av1aOZD5f22wE8IHisFVd9QD
e9kMTNZ1eYPxSIRHoscIX3fcjHiozJhcpOU4PglZ7IwXw/XEuEN3Ou/FhicKIMIyjip6N4FUoe8s
qUkiA6L8w6+ZNN0M6Ij5WDqY3eids2spLJrEyqeawFbZ7dNQKe9g9SbL9aH64TZre5NtlCUvXN3E
I6/tmywH5IFW6hLf5XtxzTj/7Y95sukIfDm7w4SORjTigX2WGRx1ipHA1LPxMQ6Ai6dB69fcBDxU
FWVNtsA698GbGIp5pDbSgKNWuRGndJma/SH9w3Yi9H207/vCwRdueL71Ijft/CRYuu38WomPP75f
DPDWy99Ip78BS3+AWFGFXxQKvbJesj/+5FpsM8XRqbH6yQ7Ow4D4bhsHD1R4joAbsg8py3ncIxpr
YkP2qLX/GHUtFm1O/Ocf/3ZKprSUwOrItmAb+Yfz5jlLFVzFxmyxoxUrmzfSu5ZuuLFHJlgL4+yi
yK/zDHVRpr3o7W9WWotq6s2aDHxfMpy7mUvTtV4IB+IrbTZeigKwhblvjJyzk4/ep0BWNxxdWNzF
TuphvYkYWfI+N9yCDbMK85u78oagbPBzeglCb9xsibjyF16AwsaGizMr8YQ3c4pd9Y8XNUtnIGwe
YRtlEuqgdhMeaxgG0xlqNnqp1MzOo9h4FRkj2q+yRF+H94E/u3r7sXnXYzWsmecSxAsBaiCm5A8I
hWISq6v2tzcfriOQsPUPqEyqLXlnRWZ1dv0G8qLO+VrWjRfBo8mIXUPwJkiIMx9gbfvXP78RYBLW
TAwbzlnVFtdmP9t8vuXGrFPMf8KYuHU0GK6y8fZJabmf5rJJ6V3yWW58U4qPHorgvGMXidECmZr7
iD8AE6jT5925cAoSz1J/gpjQ2wU/P3Nq3tbSoL7PGSu/U4YsxtufV0n8yZSdcA6yiseazIv1hI9t
2CD3/S6SNYsyMlcIIx58hfEXYQKW01FREJDBuX2lNutLPpNym+ePSwT9zh9wpsiOP0dLASuAEopJ
LC53ktA7gwsiglty/NvNGpRo311wcMuh6EX9m6EmV2TpG/yuFtUdG3BSzptjx9KmuwmsRsOJE5WO
dVCNKhkjez2hGFZPpgoB2pULnDmuNOaTmJqIsMzbBuirG2EsDqeY/gVAq2cbPWMze4j2U9OyOlrk
ENz5pJzflNESvfFlMqh1gDg9lYjEcYHIQXzQdAzUXaWtn4kFQZTCoPuArpxcDhR8j1MxDj9LA1QR
kw9ui5r4j+fQZ+0S2JIL25ZK8mb4AK6+6Rq8O1aNhKLihRniUcnaSbwIuE/MR8agSkdewFI5Cn72
ooQ7abVd6AAFZJq4swccSFlWYm9qt8932SBBMsCg5E99N/MLG3XPCNfdo2u1s70xOgrob0r30GDw
OpNH42DVIG4zhkmfPbYUP0/13DFVnquaWElyM+1XKrrgYCi5/HKJ5LykEt1fOYfWV01KyFuY4SE9
QCQqrz1ThV9OrxUhtN5yFg0yDrSd7IIL41WWhnzLbXdI8ARseukoBFlpsY2x8f9eLY10o2aOcTDx
Je/bzFx/Qa+suANUPdyEHt4m9qYBchQsLEDnq5JZhkqDnv1aYJ2nVVa3ZKN4iacUQ6FUjzYOnHTF
Kpv12M9l84sgsNzdg5qfa7Bj/XKhdwjvamU8WQ0kgb3pWQ7BXeE8WNeaIrd/XF0nP88m2orZ1we2
/nOCnIrcbCT/u8qY0od2lpwmC1L5whDTE+0JJa4iE3GMBkQeqAecq6goIF9TgJBvKq/lc63ch9yb
+ycQhyDOs8F6SuEePLcBhWnNGje871HinoAFCfqh3PyW2UrfkGj7sma2/z4NOA477aEJx/hNGCTf
Wy1OrIK2G1+dtIhwdAv7YRgws/isR7w902LzSj4hE9u0H81HpA0dg/jAJFlAWuSSORLJPZWx2NeK
KKckT3P1PRW6qWMWA155IGJ0ak5LX9fwKiwXRbbT447R5vhioz77KOB1YAkvHPN+Kl06V9MQ59l3
uKpxsH/XPN5vVD1Nd6Ntft9GCrdiWAkTIIZLkLjZpuN18NcymaFvPS+R4ZL5UlqPleWPv2dXy+8L
juz+U49Eoj4WJGhkN6NcsdvXFTOYXn6zlzV9zHNMdJWP2YRSkHp8hIVI+ORuDnx5mQbHuJdy9PeD
7bD/XYLmVz0qfe03D0DqLYx/i3H+CAs/TbIm9x8iEXn3elIZnWCb40cxUX7dBUZa3Zop2rQkZ97x
6FYd+nOE3HjsahSwLvkj9Ijt92IaUT114jWdhHmpTPk28kjEqsJ1OpTmh2Vn51KVw9VYPPcbeVAo
nYJqwU2fDtY+NfL8hihWoqrCbrqdAnkKJ4YfVUCeSW5aKMCCTmj3qvKRSLogtGIGUE6dZMKemD8s
xp3vcqmYRX5tVNidMB++p/Tou6wGFiyhtbLNGLeRHb2eJVic4DnE56D9iCdFxAo5c6FvtnTV1mHj
T+kdGzbnkXAS/yFkj/ncSZdNm8SbxPvJx7ha9cEIxvkWuwFO1il79c2e9lDS3lmOFjGDHu8QjU3z
jP5pJtQaUAMsRKtIEGqW5GNs4jbab4+tGkOKh0ZL51AhA3gxpZxvlsEx3w3JX5wxat1yAs2nQuNK
TMaG/JXRnI+inUATjLYrbpxm7Z9yr2H0s8DfBrvdFjjoVGddJrecHlE6EK6a+meCbMJrV2XLK2FC
KRqzZnrLp/9g70yW40ayKPsr/QNIc0zuQC8jEHMEZ1KiNjBSEjHPM76+D5iV1RIzS7La16YsyzJJ
MBCAu7/37j03/MxomS6fTbjnKhj74LFHikEPaGSyXzXmUZbZuB8F03rLDZ2t7LC60KWKB7nKMoFO
xVGdrLdTEtq8CVlLJsZoV1u6O+yO2EGBLePU3ZVIPp4YR2mrvhzre2w1Cn9y5cfwMnU8GHETeVXK
xD4OtPXIwOYuRFTUrOo4JEgKheeJBDCE+gTMdaextmisGAZuXH5mvCjUj85asd58i6tOvmG0GzZY
dO15j0mCEDOlqv0Cvtiky9GqzGiWpv0EMIFOVbFOs1humFaUjJ56VDKd010GTCyeP6XteoIF5SVK
GackzvqruXFK85H9LbnAyzSxqxALnd3ELRlETWIXd4h1AnnH0M6EiQytGNVHzLEgH6zXBBN6sKX/
S7O/F5wFsZQl1wGbLImp45kOeLNB6uiOyFscOgscAy5GWpasvJMZfGYUw1h6Nuli+Zb7HHR6cTf7
Q1wyTAq3oHCms93Y9hWJblW9Yg6keeix6LLhVDyNejXtnDwab3S7bR7CIaPNWJ1KZx69Cm/WddYU
zVfJarmDu10f9d72d3XgPHFQG7aqqb1e1dZt3JP/srL7JIEtO2ZBSltnxm8euRjQVvi8Ge8VaU6T
MDPkfNeZonwdkyyFbO8aKbJflL4g5Jl/5KY/nxMEoKin0EDcEBM1X2vhXEeMUSO7IzWrfCg73JeK
8XBn+cYuI8JGO/ij3OEfU3fkjkH5TcfwlKeV8mHbipd2cMvLaHOQixyehUMy0JxEjT8lGzrjIY1E
w7LFpyjjn+phVTMxvQGpCmOEoMVaS9cIHT7NIQpNy6ydQN0ERlndsPsd2owddNj/UMnf/FkC/xjl
+gH5BXzLtGmywGaVlm5ZH+NCAiRfkxFwrlU1SSGDSSVqR6HxME8KW3at/5a89oFoxAUtEy6TAWdM
WBwVPvDecKBOcKiaAupa7Z6Rp5bPcE+ZSeLwDT2j6PCuCMu6CnqnMw91jaVngsCkhdkFFQq43nfg
pKxyq77O6l6/yjQ5l8fa0N2nPsQQ22O+Xkxp+ZJ8CILnmwiE6VLQW+18b0gNzEY1JvU+6jqOmYgB
Xgq7H9r7BjB9s51bXR+YBUnk719m6gk8785IwRZAEeGsj7lxlbBiPGTKLJ+HdGq+8cjkb/BO8nvT
pWu5ajHvZGtpiPJZZNY4ngNqI21ZOwUFlq75t7PWQMR1IY80O2cBC038h/W1VZQQY2qwMXjAdad4
fq+FM1npV7/+0pdux4/dEKzYtrTo1CAPFjRnaMn82A1JOCH7smHYZJOATqUZoUTH0pdSrv36Qssv
+tuFXIlngN6HaXx8upyaCq4CC71n3s5XvMDGN+07JIV3D7hZ5FBbB8VIEfJOnP5vr+4Aa3RRilgL
Xs5env0fmBUlWHDFbA49V1waD3IYHC+qoonzI8jXYtS4qmwVRYA2LJDmX19c/8Ag40HH4WpgyDJ0
Zbp/++xDbGt+4dfFvtGReqz6Ieisi0oq4yGPG8pmS5d8+N6aYCuiYETUW+fdIv8JFB5aa9Qf3v+g
/7U3f9PeRNzl0A78z66cc9Fhd3jJf6ax/PlT/+pvEqSMNR+HARwWsGW2ZNX6lzPHtf4QFop0WznE
v/zZ+vzLmWP+IQzHIDoHSpJCY/aDM4dfCEMX9JnBiZ31R/9v8Czmhxdah00IRRaQhgIXp1hcf37S
o6keSPXU64Od+8BT4ljT7wQyOHyJUbktqthpaTQo8dpoyn9QoVsjNMn9o1ZH/rFZ7OkqVfq5IIxs
hxoKjUOvp9nKcRLtweG04qkQbTiRv6271sMYj32udd9jFt0ztg8oCSiaNqRDMu8OM/9SCCscPfz/
aIkqqj09EDW5qEgc9kWVyfuOWIffLGkf9jHuAJsXOye3gXsK0O3nO4D3pebQX5aHsdbHG4kxfRdM
ncsAvV0+F3/3D4/IP+ybH7ax9+u5psCjJSS65I9gW0PTBVKhpIRxXZvQ2tPXAMkLtTD34NdX4iH5
cQ1drqRM1hCHXRMm58dYj7mT+txAWj4MftV4Rkw8IvEQ2g7cSHRPdoG1Y3Lm3/36ov/w8ZaOvdAl
DxOmpuXf/7B04hNohixv0C7KJVBZ61DzoyxWtteNdj39Zq38p6sxB2CdBsdFw//DfhS4zhDlWZwe
dDHYUMfqbN6OstaH6y51/1wGv47/N/he/MMXpy8cwx/2pOV+MorgIgryIGeeDxcj+yINM5hehyoc
U3Nthn6TEg6RFZ4DiW8VTuF43dWdfh6apN/PKVLZDUCT3wXf/f0zL3MINl8BFZb5yIcHFvGMmrLO
jA9Vl3DwQYPbgObw/QdXloX4zQ3++zNkk9NiG3hMcFWxK/38ddaVm5oIeeNDqc/zbeHU1G640b6X
NPfCw9REduypHJ7Bb677Tx9SSUKDCKIjHkZ8WJdIPSCaU5bxgdzsns2Ob5O25jDQyMGv9189su+Z
QcSNMU3i69U5Iv78Ga1IG/Q+dAk31KvAQ0iAyq4U9XQKoCY8/vpay+/64Rl6v5atw661nOUU+478
/fH1yFqp1RrP0DxRe3iFr7JjGpm97v36On+jbtlyyRVzICS/P67Gz58Jh0NTI+6IDr6Ay+SNQ8yH
InAU70tv2vdhFCHQGCG/0RSn8AGwQSF2+fXf8OHZWT4rXFAWOl1iExMfn51+0pOowpB28HtkVKUO
J2UVzCSW+eaUHQtADh6Kl+k36/lHavJyWYMliHO2Q+7Q3yZ2mAj7YiYc6BA6vvmpjmV25Eg+XZVx
Hu5qBi8ctLUCD8AwjQSz+9Qx/QHV6PhNl2lVfy2hRx1h4fj7QGjZ0Y98/meOtdtf351/+jsX0y4T
tyXtTsgPr1Zim8h5lKbtBZlSr9PUWTUomZRwV1r/g9znBOGq1RRrivjaYqCl1RtEP5oY/g9dUlgn
tyU4fIwc82qJiVVbCdc/BoLmqn7367/170/tch42sRDbnEjkxz9VuBjaMXZEByoR6AoJdQlCkqZp
N7++zoe3nq/uz5MvLYmFcP9xb4w0g5uCd/BQ0Au9dcm0wcJI9+6UNpZ9/+trfVzO3y9Gs91gd7TJ
ifiIrZ2cBr3jGLOc0w0j3NvvPVRa3TrlVdni+ghoBw3TSaeB/qwxf9gRitv+5sbq4r1s/XlFcEwE
94yMORTw53zYVdK61AzeDH+vOpr4B/XumGvd0SwPQVcSR0Ss2asd+tE6iroMl0wZkkoXRUnt0DwW
Ni3I3j+i+wUk3IMnWyG3KOHVpW0XrQ0AtZc0bPxjGFXG3Zya/ls/dukTIaLzZSYHBSMsg4F7RWUL
vNuxTz3+sHIxGhh370Gq1Bpi3+qOfg5JLIYCVkZMgxVBScg9zQ5zQdhTT4v2JUUS8zprHOMarZzQ
mjAZf8sczQYrmpGzhcm39Pdzg85xGysaeMj+6uWMUCQWki8Ali+h6+tfUZyajwNJuGijUO1qa0TH
1lvat9bgZe2IhrlBHngJTN5sy2Zp0es+eu1CFu+iCey3oNAcg7kNx0YypIUTkIXkBhjUQmntBgsw
NwqWsflG+8/Y5Cg7nx1kfA5NmZjnjbc/SLZJ4XJ5tG3kABvgUlei6dTzDMoEeZUbXNTys41d8GdM
tmltqmhoBpTwqfbgFuZ0YZ9Jn6pqGq7fb68vh3ZjgHK/LRn9JUdmNilyYj2QRLGLLLwkgZt1m2pe
zFH4+1mtOn061Vg4FGFBJHDlRcITCWAN1XWa6vMeAyX3brIdoCy1EOGDNUbWpw7AhgZXTOQ3ZoLB
zostfs+A0+oi2xL9TqWiV/QLA+D4up6CnUs8FlNVm00hDkzz0WFkYjBV5N5mphG9pkFmbHXsDi+x
vaTQ8dKkNULaDPbhQOLduk2gsom+Gq9J6eqJ+bH06EsqW5YmGHpP+iQYRpjLc5gNhX90OrpyDLGd
NvJm5NGhRx9z3sLF4VlSWTtfgmHCfOhTek2rFmHYLYYJyCZzxjmH3nEJUIUP0KyyeJj9dcMDtmHK
X76Ew5KiOTo8vTBOxpvaD6ngu5CKATWb9kDoMTdMBNZ0QW4YHxMiit1ZI2i6tsZriDvVto2VvicD
rNhU7+nGWlHfkj+BRWkJQKabuNDD0BZIoxEX3cznY1cJuUc64j8ErdoUS5xyJQlWBlZA/8cnbDmb
1S6JiF+uQELR7I/NZ2cJZy6RTgk8AMAHwLuIJcIZUoOx1pdYZ3cJeLbes565q8aTS/5zRHP+GOvu
NlyioYcuLI4uL8kq1GCogMvBLrmESadLrDSmvtSbemSLxsJva23ruVaNeSGS8BpLkrOCOjN6/RJW
zYaDNqWKHqVPkPfUEGmdkm2NVtxel0vcdeKCd4I7SGt+FtJzl1jsyA3vmnB6dUvjpVyCs2OoZd4k
rRypN7HamnA+V7KBdoIEk6HW6LCrMfP6kpHIPZuOjoglIuiKsG5sUQ9975+KXAWfW6RymxBFyzFM
MxZgazkjYWy8kpFpYqhpqls9Shv4dkiZ51mecREBOl+RWKaWDHEWERLFK9Sj+0kvEGjmSGqYVQTE
j+uFVegrXwvUubNT/qAiZWay6idjfkQSbm5HUhCx3/aGe6KXV11zULJCbyBfjSa6SB/rcgoeUQgM
91Nhc34omhKpIsSb6ZIQrrXxM6m2FrKAb3EW1fCI0BWGlctgG/aueakDccegdABwgX/fnLtus+w/
NmHrS3Z7VFYZ3Vo1rxVvWnqwNNrOKyMp/HVN9juz1pG9MCcPngk40fAWE9nA8tkRFLE3+zKm9Ol4
/lDgkyuPIsbadUNP2HxdGtl1I9onRayhpw9Rf2VVM/H0QVo4sde+x9bbsZGd8Jgk23xJtRfd2GyR
PwSf2jgYTmaH4jbyh2M8dKJldje4X8x4bHyQNUYTrXvWyUPu1uHRxM0eQDl1mv3cZzyYMWcHSoRU
u02nWm2yqf7MiNxmXskkD+ah89ZaYzKtJCqCB2zg6tM4zO68E3aEx6BD5ewXHeexfKz2JSrtq5HE
uds6baa1WRQgrdtK7amg3b07IjvGUNPV30vDcTYlLrJj1ZrMWCxxcf16wEDr6meL+T1HmFztOpW6
t6lf+TgDTN+k+GdkQ5ui1h804EpIL7EY8qW698jHZ/xVPoy+XOutryMew1uFd+yAhrkBnlEZngOu
28f/UmIqD2yENFq6lU7bb4CiW0DemuImaBtzlfl6fPDjyrhwByPPzHrgsr6+622bB9vNLySZgk3L
XOMGT569t9E5nN0AulFdzva9T9aglzlDsUuJP9mmTHVeULvmaxYaQkebgWkOcUfLiMa3F8VpbhA9
N0BXCRo/eMrFaF51wimuxexz7Ae6KFdlo8WAOXFqIJuMe5Q1Sa6e7UTSxCmq4DRqtgMMwrfSw8Sw
43tLOX5GrdDdthaMENRMbo/fKmG2x7AEf0Fe9PYVFfvC8VKKAkAvjqk+tbxdLfP5OEtvSmm31w4i
rb1Zoa9dRy5aYCSbh8HJGbXpvnMiTsG/xF2O4Snos9eF2SQ3CUO+T1bAoE7KOHlz7Szy16UiF07r
cnpJcVo/qab8kvGrN3VVWOnatWeDECh4fi+itOKBRaDRDgETGkyKOvS1CtKdZ0FuPOn+BBiuiDd8
49EmyQhI1NzSi8hEh8/kEmGcB8F0UW5XvCo9748zxgyPYet4w2AHDj9YCw8VVnuji755jeuENbtK
2TVYBAi4bNe9parEfmzBICqmVnTArZUgJCF8C7Hnr1tSPBDcW21OmdRqb5UMc6ZCpQE6wO4eNZRT
r/hyHWZoLvLWHJt36o1idmy2vYn5dramI5LvNWbLR9RybrDB9fxpanVYtEkGx8JZSBVxhX4kWvAV
nKKCq8mYFOGAcC1MBCgHu0hHBpZWO+6tPBYX4g5SMugG9ozCmCCuIRSAoMriFMJBjQEC64Axjnqd
lZ0Hv6BgOZvmALBtbACogsl2IBGTbUSnO8RzmboLfHbWHvDwiq2bFHxvbAo7Rm7tsZyj7mtJbUSF
ESJy1jLuQu1EX3zSJ4EAcMS5hKo08pUy6nFP6K//NNmG+aIZpfZmgPs6+84UPNj5jI0FsuButEb3
EaBsD1MPwIi/oEZSdCP4zKNHDsYgtXwpVmFS3UkTtNwMZ2ZhlfhAS7QueyIJT6yEo90p/AbY6XKY
zcrZgh+RDNchn1iJyPAHMthWCiKeTgggqr6I4mUBpriQU5LUCPO1Rp286hawyiSDPcoaY9vBWyGP
0d1Ry1vraoGxwCtVCLjk0Wgye60D1MMXsHAW3WANrluDpcfjTESofppsqDez/jKX/OKw6JydMQEU
yhYADEyC8b6SBup0hKkXBsRvWilMhJAwUGTfG8eIxu4GfwfQvnpK9wQJsOGMPVTLsu52ZdiK16RF
jUSNz67DQehodYAWGzeqttnQNmfRjvE50cddAht2BXR3BAAxStwZ4/UgBaRka5R7u67Ctch67MtV
SdggVnKSifybUW/Eqk3jcuu0DVhLeDol6rOdLqNilVXuF4wV2bZeGDxtSe8A+hJyjOa2M7WXSFq4
OrHvi869yhd6j1Y9D9l83SX+sS3kY1n7F5ZcGkYL8UfW81tcBU86KCAFEqjkNL3G9PjiimjYzQlN
StW6r7qNm2uug85zNd1+BBYESrQwXseFOpQCbfWc0IB8VrcekePbuCtPY6gGcCXya7YQjIx3mJGt
UREEC+VoNuevI+gjGXfGdnHBD1jSpuCTKJsA6zDRF0fmzj0WZSAHC0JJJzyyij6jjW/2XRue7epR
ABR5qBzyVELYS2qBMKkBzHhd9d1nzaidzTj07b6nhjkDxtH29Qg0EfmlONpmpD7Lxsp3UVZJB6f5
UB+iStIeZfZOOQHObdwVg84ROoJACfUahCI0b63e4qq/swl7+iakwgqtlcgOdAwXjSN2Rm8M5gn4
f9MAgA5hR6dGvfw+o0rgvdJ0Hmhc6H7LHLXliVZAJOrVoq6OW6IuU+IEmgALUMJ5aK/MTsH17FoV
YS8o4mpFNiRpv81AyZm4EPHAlj87QeK/Nb7kBeSqjBhs36EQMRwKKQ9aHmVRwGPfeSCWIW4Fy0xj
Kjr/GWCfhlanosYoADbH0TxeVexxT4R9ThdkzVTJkdIAZFRSXMUazOxNy0D/NusUy9KA9goF11Kd
6NHYf49nY7iO5aSfSU8BxRPUyTFMBv85yDSa3IGl9Du9sdsNljoqkWDuxWtRDNK+tGG/lLxuCxIy
RMD5CdoBR4dUk2JXIm07cLbnV2sy1zZhQYGORCiYt0pX1FeDbL/INDO8qOb4t7LC8sauZ5JN+vyQ
l0G8ntnyD0bSsJHCncKeZNMUINH54nSKHsEyqXm/Xl9a2mYqZH3wEX/tqBP6nVBW9vn9P3HhldwJ
mcj7QsXuDkn8vDfMBC9f1lKDjbVBl8AxkS0CLfY0ik1mPXMu792EmxnVIXGpJHlu3xvFZYq5nAgg
x+sS+sZLnq1YRRGcdc3lT8zCITlKaPM7mdnNpyJq+QBItbMV68h829B4uUHaoH/OOsG3nqPPwoA7
1ocaq+VNMnLenbVQ7GeClC5jOU0tOb18LiujF17alH1VH5awbae4AihZUtt32NpRgyT+gMhipitC
85LFoGPs74vaxcHS2wCSfZFlPP9i1s5uEZQvNP+inUhiOooOAui6bjDgpG5LSwbVfohTF8sjYaWD
dU5R713Z+mADm5iZkMGyOaX+nGCf5rnTiB7fkogGVmRu0yfEvjPu8WYRdI5ks7A1lP6bhr+Ipghl
1m3aLfck7Ziy6fxfvqsRGkDPbaNJubb0cr4gzsp3xdKKa7p8vqgJMu2cMrAGZztvpcUT0FqL8heM
Nb8wjeV9YLjaxsVH7pVpQT9fEXg45uQxZIIfSdBHHFS+/Fty2WsPTQEPrG6q6dLzi4AL167tVYMm
PodoV2OP/Bp3FzU89/DD9LNO7DNv5FLw65rhv82gD099zNNkzvzSJQ3mhVZibnps5/1ja4z62dUH
/9iHfvHih+RdT37Iq6OFvMKW2TGbhIh89MG9vCSqabGJjxppPk3/rqxPff2O4oBPiF2c9peP3ZwT
sD/kOzePjDN1S/2phRoL1VikyRGV2Xzpm8KALbz4HJYXFqVu+C2bs/KlQv2NJ6Br+mPaTv6hpeWa
rTpHa16Qcq0DQUeurfg5t46SE4vva2c3IEj0iNKjLb/mjPXXLsO8XdPX/lG0fDst/vJPFYG4hCBM
Lh2LHMVq3bebALrrxaQFfinRxj/Xgz3hK5GzfiK0T7/OIRwe7dTkL2+pfGyPYGt3hyyH5gdjUcez
l6dgwG54tkubloJtWT0C2ZaaEGMuT4maxWsg4vKFUaRWIDMreaeL2oYaTXW67QTrI8SFfBfIQHuA
2Oq/KYixwFba5RmsxcSTB0/pGAVLsqhjTvMek5XjAayl7IOR3n93JHUyQkV9/NwU0fhlJPNOrBoO
5DWtVOzLIccKdsYyrs560+dX4dB2D5hynW8lQXVvERbUY2+HWLyCgZ3JigaQJLaa0J+T23zo3cp/
jqVto3CozRoEKcSH3ksJ1Jz+bD//T+jwG6EDo+Fl8P+fhQ5XRd2G/8d74SD+k9bhXz/4F4UU6xUK
B8FUawmQQTf1b60DUzXEDhxhBZmgf/JE/0qesdw/sHGBPrKWEZHNwfnfXi7L/sM1dbri/BgiIGH+
V1oHS/08FLPAj6IdA4aq8LMwMX6HlP4wfLNcB5fqqIzzLGwrmFm0AtjylDQC8n5z0VryucpMUeT3
js05BOv6/AxxSKLcjfR905fa2ceHtpmIX9gGEwJrRSbgpQjyfVib3ZE+Mm6Q1JWnosvhluZNuS7y
QDu1ES0vOn7yHgLx+Bg7Lryeroi1nV5WHHabuIJ0Q8OT30dSSFVFOQu2j3uhcn1CE0rU3zZYzaWN
a2YwF1yLxl/lky5TXY9N4SnuI12wUt9XDWFOjnSIK0/lUcdw66PL9MKg+taxMXldjAU16+t4XZv5
dAHPHmyGVnhjL76GELiJMmw4MMWxvp3EPO9sGgDscMZOI0Djkzv18aYpE5q3qbVJx/qaCtfakEzX
vtRGa24pQJ11aZf13swk18+WxgNBHl6bOy6Uiy66Uxz9vAz4xL5MwCsNxeSvhrLsCXiJr+vJJR2m
SWbYgyAjOsMFuiRKAgSYd3pBtBChsw7OWkEbMInUJdRdDHRmdgeNEsyZr3Z00vd0DhPqN4pErC41
ishAeIYvdhrwAECX05Pd9tO6b5cPAffVaztgnenUBeva1uQmdbrXjBwAcxyzY4n++VTWER0nbAjv
dosoLbf2XOWcbEA5RbZSeHzk3vXdYzsBvXcSlrxo9rWnyaSYMUVnb5oCVg6dtHFrWIG70ohBOVAp
xw8qLucDsr2e6pG1rxl1e2sgbfSaUVhezrwTUxzjpw4QZoW5ckM18qUcS+tUac4B/yBBZrZZ4XhD
FmqmwAM5UTPWKSsvTbVNElcP8JKenHE+g2pFXt5TPGl5JDa6mOEjglSYCSeNq9baxQjP1kMMl1+4
MQAkw/1OmUuXsGf/4Zl4SBsM3QOPhFMHty7519suSCYmDvBM39sbcK7X0NIg9rT2oTJi/ctkzfqa
EyBtpOR1nsipQfOMYhm0197OA4BnM8geLeVZiBjHeCooyYibrW5jhdO4JucdRpBef9YamGOJGn0P
eXW/BlRX7XSHb7AwXWsr46ze+mb8WBsyuOQizLam8xq4jSCilM4Ydintgcw6LI9IU3AtplF0B1LU
oc1A8R8ncPfLyK0fRD46nq7c5G5WjuU1zXxp2jrdOgBJYbGHcsuJE/OaIdQmH/Vg1RqauMHyMG/E
nGQbsmfDdWcnhhe2ZgznK5YH3aj9dRQ4/d7AU9DavXFqNNF5mhGWj51tchcZVnsG2XEU2u6ATebd
zbBkqtixeJx8i1JZ0yVvLpUMPhCF03oGpTQn+X2imdONX3biqLcN0RHMxgGJD1oSbmTpDEvYjoS1
mycbc6LDy58KyEEDm+pK7ZwTJbgrEnmlWckr1reQNDsnPfSVCjj39HQbZu5nOTf2XoUpdDZTvCEv
5chIuvCR7jeAIdneCyc6dHkvj86sopVV23d0U6vNgBF2Ax0ZITNx1J5lwUMD6vu1a9O7aCLOR+9u
Uvp2VIWRvpsi7XtmzdM2rWeGXwp/Lf89uKTdIKmQcyvPtyqgM5vh9PLI/ALGo0wH/2z0UhUBDXFn
vudoN8JzWdKeEqWtSNwg1UY4cPQj4j3qvOKRCmR9mQy17TLjxa0YojjMZdZ91tBfNcDyZQrP2aSt
BK8a7aPqe8/4G1TL5F/ZdWzuRKrrRwpQlORESm2SJXYTnBPoFjdz9iEmmyI1vkjZnOPAig+NPT45
QwOKJpLtOp1MeehIkn5w3f5TSmPaK0v1XYbDsO59sk2GIH0w9O6krLZeQLVHWMcUvEWRXlKF4UPU
AE393PNNvAN+Vb3VdSfIpmLSY89dsbOsLvLwy8SbamjT80RS9g6LjrNiuu7u05iTlBl+cSfHfZis
aY/oXT8RDtRtERgwBHPSJTWBK+bz/FD1VnTTJDgidTahUSPWJBmAMZKpmW5rnGQrkdn3BDiEnmyr
6DRVzSGoKyQ7vamtgrYDH0UjycOdI5/TZPw8+B24nUl9K6Aak5eUQgk12mE35qMGx8iHXEIr5bqF
2ioCON4VUhr+8OFSMpNbt7ZRrjP/juqq2Awy2o5MXnGb0JnWQ+1T55Y0JLTxmxmRL2LSpjw4RGWz
1tDJmXxfwv0ao2PYW7A/NFa5gfE0QYoOZSye2100m/Y2UIO5xbwAq9Iq9V2g4k9DH9mHWXMeprY5
QUiFQ6cFb6ZWqmOapz6mmmWIWhK6QwSts9FxSh6dEj9wgV8TDX/hb/G4Fd7gTLOZv0J8zNtHK6Iw
SHhmtcqF5TcQzlmux7ZyiuGpZfCteBUZooE7rXj6Mufat2t3KAnIMpLlJSti6mZzXxnwQYliLQnD
fEQjRdnAXBivpBNs7KZg9U7o+ZVDRA1t+PadaWW4rZ6LfsxnEszMvgGpRcqAo2xY0inRocwLynqu
6z/1QP87Xv/meI1s0EEb9Z+P18hZfjpW/+sH/jpWiz+Q51Lgc9xUKGb+kg/D9bcMmDz4JxGucvD+
d5ijZf5hC0mXGNExGnrEZv//SC3+IPlx0dlI9HyLIPm/kQ8DC/lZz8Z4iCEo5YOJgslQpole+ke5
J+jIts9V5BxFlY0nLWZZHkCk342mnXzL8n5GfNpairOoHQD/IXz0yuQA+xzHsoEhqBrtRg8UmLIQ
ruaNZbb+UzIbPkebaBy/hm0UB4eiMit/7ef0fRcUW7DtYOls/DFV9P3b4barS5PhGMMPZC6xk37r
+8k+91XnPKEAiOsVOhde8NaBlgN2b8zWrUmurWtFh96GVh6HZtUxgHRtegiZKb+h6E6/50JhXkzn
q9gd+08toIO7xNcYA3aoWN7gCGbXgdZfkrQLOWTmUfyM8bV6sfyg/zQGFWcy+qBvmmmWFLKMqyrs
84qpF/oSb5zM5ia2g/FCODjcRUz405vKNO22yGMSWVTPTKane3KQVsmKHzQOMKIB/PrZCOOEdAIi
BNzViAiA1j/VR4pueUMyV/gMjo5IMtPJ6EAo2+QcmMn0ftLD8LqzGcMUXRHso4FTImlIzhERL/2/
YiyBdmeUJxnAACIE8xCj5DSFBqhN3SDKNkxyHfaSVbjf4P7hFEQ2rcQ6THuQ7FgN14afVMeOmIRN
3NBEXhkFvLi0Gt1TDY9mZZMdlrOdls4VvgWXDM5edXe9yqp9MIXFPtFE8xpqvtPSPclSPEyzLO+r
dJkqKUdbs6dzc4DeoJcAnXCtA20XKyeY42vgmQVBPXgNP6cdNGjZQSs4keTC5hHOE0xm4Lfu0RTS
b7GNDvEmbSBR5mEH4GuMKsYdkqOyNYx0pEXUQDyPMzNcyRC6KU6uN2xiU7cX7VxFtNXN4m0ARm2B
2aLPtoqsuf2a16bU9nD00ie/G+NDb+YVUOwpNg9lLvuXEp3kjRxqGDlljsFSM2uIaSYyDr1wzWA1
RiiW57YJ4ie0C/4It1BzImKVdJJL250iexkmscJvabiTnn7j2zXQooRZHXFvId8CPjtDDJoKhnxS
Zf4V2C6XGqugUWkxaB/sARvlpBuPgcM1/AZgcTrfWw1wBjYMnfQJnVby3servNUKeK85b+gaPZk6
Tq0FljRL0AdgQ15PlFNlkHAaojvDtBfUdyPKbF21ur+N0discJgaBHO5xNHgmGVuqJ+M1tUR94O0
HAvrjoCePTZmG3oYmLZJ1GIzinzay7HivrNDl9lib/E9mFg8gVZeiSvNLibJYRxkAE0gdxvFc4tg
rc6A8QLVM0d3OHcmUa5DlSW7yu46AKgYTE+yAWtnxF1GEAAHSMYs0t4xpm/vNLe5nUNezKSI34gC
etQ1loHUSb456J28mFP0qoji5kHroLACLVZrELshYCFbvwdQwqrlZGDG3cZyV0LGZC6BuFuhb3LW
vUFuXN8lN6aVP7lWDZEMlT9SN3Mft8GdlHlIACOcPZ9ks3UciR4dCNFi+3qW2XpM5HK3i+FBmGbo
iX5yCYawZrCist85RmzcSUK4Ke/mZDNx2D4o2wLHaLsgCQPAKBfbTcSGrPDxPGX2/MlMLQsTJmLt
MAETOpZheFRMXB6UsrtTOQDwZpHCyEYDgrWDitbXvoLVhpQXJsCcRMLbS5pdTDI3a2MSlM6+mC1r
32kucVC65v4/9s5kOW4ky6K/UtZ7pAHuGBe9iTk4zxK1gVGiEvPgmIGv7+PBrGqR6pI691VmVaoc
yIhAOBzP37v33GkbtdGEbhL+dVeaxXpsHfqlSaauTlwRryn886wRtCKDmYEZeU5TiCbQCTCAFK3O
gpRclNsxj7MteMEy5yCUc7WFTLlRfSMIviUgB7jmUkN9k6mb1jFJvheJE7fXaeuPr4PpEDVHTMOe
qZO5NX2Qi/ip+x21UPFZUeLcxDim5nXE1/85RYUinN6AhzWV1xYsAKKuI/NB4Pb8s53t7tmzIlsr
I6E3qpgME0uZu7y2+8th6fxjSsyLhm4Y2ZapbM6mGyf9fWLL6syPW/kiW5a0RBBzMQlVXvpW3ZLF
5FjXbetkus7ruavG+R5CmeuvCoMBPafs7sIMwuEC0id07NhJ1wOeLwYTPltmHl1bQZsCHzSSG2Rj
nk8qHLPiiD1/Q/ijYIwBLewMGWu8K/D8XiUiDx/jchlBy9VO+2VOBGUgELvkAuRXeyDLD6DpYk1f
i67PCBWolwc5SOi8YerhNGZ2GoH6aR9VNNI2i8PxYhkrUthy10xZbyq+c9zeuhfRIHbA1ziUjYqB
OCF08ada1S3gV3e6iduK0D82JnXgiT69MGnPH8j99Vr49da0HaFqrk1hA5NhVZ45TXfb9aS3XUeN
tLruMzjpAGgmSHArMz8ThJCXh2rymuST7QidWsrEt+dJlJl+er1UMYC0UvbFtrdctZnlMBFDa07L
K2ocdxtmcwkMOWELjnFGAedpRgzkuLP3o1k8jNOk9gkBNiREJ+GRrzLfAN7Jb2U949ovvbM+gtGp
XODop6LvP/Xxb+pjwq+0OPvf18f3FaPuf6xfiHVO3pvt/vrRf8LE/D80FMxzUaijVBf/WyzDEsPZ
RVEsTzWv/if/tNoBIKNjzR0qaZ0J7D3/qpWloGet/XkORgaHEtf+O7WyE2jPxTult+fQ3wZoRvEN
X8b8IPjvE5GVkDyrwzR41sgEDhrImnCLYB+XiviXUsDLZI/1Ub4zK1uBIE2uRsZvmyFn8rihw2w9
pGEiP7loL2/gJZX3Q+uS/mvjXKsXSdgbumznUDeAjEnnIT47MWA/eBlV73rUTxXcOxMmfDzogbxg
9hxfZVZlsI2hAD7ryS1WWwUFEm3CPI+c8mmVTZtlSMs/2wLF8coLZnuXGa19HVspU9g4tNeYKQhK
MJUhzxrCT2FkuA6Aa0PG0PkQMtAL4Nl9CbUsJDpXhPKIwFuejTxyj2hjzHILY2rA8syb2pAa033n
VfR9aZc0GkLiYmlo1wo2hOfm8xYPmzxOIdiLdUbmQgb/YHQOCYM3j7GqWfyZ8IUfnNDBzVc63MfW
koSvC5sVT3os2p/qxfD4vbyzTzab4qdyNDNCKBk8hlMSX489FLS6RSHXtc0wn09qilCHIfxEJhh7
hBrmRH4R82kpBl0gxPxbWOLzVrk1FxLVA9WTKRMaJXY6ebdAq+ovVsSzJ8yxNZAD1ZjWJmRWAcUz
H6udh4yCvo13pOyprzNLBTdOi2D7IrUD50C6V70bKhVc5G6i9kscjxdxH4jdFA9gvxKnJDXcUv6t
YbNa6GIWaxo75MVbNFaLECljiLye5EG+HSNPIF/1XnUNu30w7hcblo/rpdaZ3dJ7UnnW23BHhYN4
0yg6PrNFCHOZqK/jUqjnpq/Ep9qcbbkOFtrdkNOd9tUyCpICseO7K5/0l9upRgo0z3ZwL5okup3k
Qo0ZTI1BkMIgv4hwaluaLYYjSCgzxhd/oQWbUXpc1LX0ONzNZnSGLrZMDuCDuuWIs0HM+yTsjQsR
GsO4HiF7b6U5+WVMIytIu2PsZA7Nv7Hu7zgsO9kFNM3gpvYNS66sxnUfS2u2L2NarmjPqYUMjg4Q
vhZn7VrNIvfRNPPUXRlEL5Lpi/Ecl//sJJX/rDQjzeiCUYGzgijA92NQx9mB7NW4ZdTl7yLMfwK6
ZdUYHB2oy8xjjvI/+UTaASHHDv9piOAR5mcvjIx7ALrQmbMQWSqYvGTo2k+xKq5CzgEXeV8kwTf8
3ylPMCGLyjbOosJExu8BlH/EQZLsYBKD0Fu6ZRtintiZLn/ZSTM/qiUan5IOnrBBSOMlwBfFpKa7
S3sLmmyuFWJQsYBtZayhJ9cNI7phbmw8gNYK91VDx2dFK7qo1/iAkDymQsFCnqKd0Z3ouyXvAd5A
QvLM0It+MxMecG4QbHKsepNMlqC8qxZkoTr6NSUqh7FVNZ2NOhjWm5J8a+uwWFVN+9GwjVemJ1tF
73OtQnBzPm1WahNrNdedd9XO0z1a74hJwLgH/uI8WXgVVmnf9yuOYmSt++addYqy1aG2RhvEGoUT
YRMk8tavCb8N4Rq1qVOem/CUv3NCuDJpKzwDLQTANJKfy7HMv04HMnVnneJg65xdkD1gWXT27qhT
eG13uUqUP+9zG41orLN6sbSR5GbwUxZmgnVyCvWFq/qMkc8Bie5dL3VDQg4pwFCjGcZLnQysM4JT
V6cF69xgVycIJ231NdCZwqVOF05OOcM6cZj+Jym/OoWY8ORknQ8kE6MmR+mXz8Oq96IvVUJAa2TR
4M90prFAiUqKetV8GlM1HrDxdY8UzB0LYyR+mEzkvnFhysXpvO0a4IQQB8MvMnMMFIuamOimiOdX
OGZMLLvYzJjbIdgoFfZvIMNoD+qogsraZ/aZH0IZQaji3fZketAs5dGUFm2y7zh9sCrcxbuaWx3V
TNwTyCZfJzgHb1nOpDpLne/M+DS+ovOgvuJogVa7TEn2ufbyYmf1gzaWCH9XtB0R5stQP0M3Nz8R
z4Q8ayCqoRrL5ar0Bdw61G6HQhb+LdFm5SVjXeOahueTR+cFmWlAcY3A1L1qTmHVQLsIrnZ0hnVw
irOOdLJ13iWEXGfQKBl66uxrW6dgOzoPexAkY8sQYfhSxFOjew4JyglkHV7tZbjfI5Jy6qin19wb
T11ttp9YcaVCKDzW56Zs9PSjup0W1EAyzcqN33Gl+5xlQFC3OYl2PVmxzTSoCVdDaxvHJiTaW7aE
fGPyKjZuDB2J+aROAm9sQsFLT+eDpzoq3NWh4ShvB9KGCRKHlRttEUX7FyoUX4yg/zPRueOucKeV
obPI8c49ljqdnHsqA7lLCMCgs8uXmRTzqLH3EwAwMITffEHO+VJxcl109rlM5s8zR0+EwQxOPK95
wWBCHpcEjh9P2RYYSP09Cr1hlaXkvTPCTw/DKW5dMOXbLjqDPW/dZpu1Ywa9zr0qo668KBYy2/UB
bV5xbNDjjrgh1r21iuVKz+MZwbevfRo/zDCn8QuuCdWRANV1Qrxnpejwwf4qTt1srpnD8YX2nb/u
7IZISp5yBI+FyYsgfB4TU7WRI3n0sSCZnqw/73tjNXf9YP0ZMl4DaQmezvCeiQU1N9qpSlCK6Z0F
M3ifGuzLypPquYpQ2S9BfzaWYMuyuK45Yqps40cDZ/lpLohmqI/OTLM/da3HZJyzi5w1j1OZcYDV
tMFepF28rs10D9quPqu66d5e4nZnQVMF5sT8IU6X1476k8ZkX92DjYEH0C5c67CQM2NpoKuOW5Ek
VLbFjrx06GCG/y2MxGccy+GzqRx5Dd0gX2Pgu1VWx7pyvhWCHIdk6dttHSf1OWEu1XmvxHevGAll
t15bP1Mx3UzI9Bb4rYPPmW/V2hDGEhVD80Pds6di8e4sY45gLo9A5qger8l7CDFXVbD5q02VN/sk
Nq/iuQWl5jEzAc4fgaOeGLVZqXUl6/RxAuZ+F04xmmJQ89i8SA29w5hVAYsyaHa6fDpQeDaP9AtD
tbR53OWpS5O9LjaVVV6TaQVTdwzORV396SQRMw8E9bFhXodji9xNg04JfGmYsKV18aXJA4Yu7fQw
wsuure66M8pLqjWGqe4yc98TQ4DfFoPWwMB/TrnNHcBbwwa9rAM91LOdizIFwukWqlzHRJMhj3dg
bSJquxFNmZ3/5+BXdkk3/z8Ofhy3fnfw+1l3pI99/OA/ByTkGNv05B0/kFChGWz8a0hy0h0xAZGY
euwPQxLEReQUY1CXBHWdJis8e7r4v//LFn/YcKZcpELgB/RJ8u+c+4TU57ofzn2mPmgJE4wCdnh9
1tQ++R9kR8CboO6GyjjHKT/cQlYqtovu2RW6e+fpPp6JZ+5Onnp7ustn6X4fVA+qmowe4Ky7gbIV
xdpSnY8ISDcLEeiU2GzoIHq6l5jRVIxqecB+NoBYo9+IsvVppAE56k4k7Qwffw7dSevUp9Qdy0D3
LolQoo1JtKO4B69EYHwtdLZkVFzZ49A+lDKgxvY6ezP3Tf5q0iCdaZSmNExl3akVERG3CNopMnVX
VY0ODVb6dcUd7dn+DMGLOqdtPYAa0F3ZQfdndc7CxTy63rGI6Mukuo9r645up3u7aVYt7ibicgIF
NWj+jroPPJxawt6pPTzrTvGie8am7h7XjnIuzMY/5Lm4q3WHWepec0HTGb9lgd6UPnTk05HOdG9a
KT/cdbpfzYKptr7uYSvdzUZ1uEY42tDi7YrzRfe8PcfwzgrdBwfHhAjU9urdBPKMWe2pZe7o7nlG
G105PPnHOX7i2Coex8Jxj5PtDc+l7r/HuhNvzrIKr2rA/xA9qzhp8J6gbzXPhzKUyz3zgyzrt8lY
+ca3LJ8sb8Gd2BPs0zP/pSwvqxbPiYM+eWXY6E9xdKbznZKlfxVEAarc0Vdy4tA+qHFfkKhygLgy
7b2ipBgjWMa7ngrd8fY67HuoLIq4Q7fdymFFtJdD6EpjsnFTim2JwuYUSyOSDTbt7ezKmBNZGxuj
mCYkc9XbYLj6a06cvY2N+UV6iFy/jZQ9OnJ6wKyHzc3b4DlAGqrn0AAn4C/ehl1W7Esash7wTG8Z
hnEXoPyFUgxLutE1I0c+93E0+9a8N+C++dBxA6Th6Mkj1F9iZ4Ir4VABhrByzOkSPfFcqx0KgbIn
yte0PhG2Nt2OE2YXnAjYQnco+EhYzQzCQ0gBQlVn9C1k4WQejKc4c5JsIxaP+q9zi+kyszArkBim
OKdEatng7wvvSM4w6jU7CeoGeOnxUwisr7gy0llY66KezetlGN1hl+OOD9c9iOcSEVRZnmGFiA9V
iRYrWfBvrJGkzPfYk1HYSKOZPmXYoBiRKVd+UbEtNniuo2sVz+raVQQUd0Ndr92YQL49b8C8xHvo
bItIMTUp8+WQzGV947YNcwZaFTxdFVrxlU1iiM4DQ0EL+SdEuu7SzKw9A5kwLlNkBx1RfZZhwU02
LaiO3YB4aZU6sptX4FAEgru2o1byyhtFcN3eU/YqBq14HaRD9BDm9XRec6h0KIGj5fk/D8T/zwNR
SJA3v3ogvglx/69O6F8/+s9OqENAAk8w23cdT7yJA/7SDfj2H0ChXJsHkq21AT/GKiDgJShbwvox
peDHkBT89UyU8g/+VQsmHTg8kx6K/DvPRO+EgfrhmWgHFrwtSlK6tDgspfdBN+BlPBCanFkGZnRg
dlaQxWTZt5EaN2JomCax6AlYJeYhdo+hmCP7WIoy8Nfugs9hLUYeYztaSwURxw7ZlQcjr6wRWc5Q
Fnj1Ytm+FonjX2AlsI8YGawrcnbtY0dLS0P6U/Wc0845Dgk57MRN5pz52XdJQORoehHgRHguoaU+
15hkG2IvW1qfY4np1YqhVJSNpkcGhcGJtIxcLH2V8Ou9yL242baZBkUOMqQ7l6XJfCNUFzz10uKF
x1o7MbrWn+5OTH4O9tNdkwp5DLOClq2sGWpAVYV5clY5TeWfAUdqqdRNhJeAyElTi4mOsoj2SzDH
o5+bMWpCe+8DPkbNnNFdITBsDqYlrQcT7NuLJ6bppqqM/iCHWD4uI/j1kq7EoZUm+Hi3aK2rSGiy
Q+2BtU9dZj5r9McI2rwgbdt9HSzta9poPD3jf7Lx2hx2e6hM8lpkw78GcLA6J5LBeZkjfo7ZHm/A
sUYNz855NVNGgrZ1DNGgl65OUggmPjV5pvnKz2Bh5qmp29W5Q8+7RzAIFjkpzsvYi69kZqQXPu7o
VTMm0yXN7+EoqyA7lglTblLU9PV0p1CnF0zwPDesa/7O2xcKlTJrkAyTeCB6/Q0PM5YivtK2JdG7
mqeLsQ7JXyXdliw50MJZcmsUgo9QQd2h8THE/K/fMmVdO3nPdRlTg/cYQ0RHsTzbSMc8w4uSveoK
Z0DNXMTmpwa/HTLoYiH2bhiXP2Pk1yAahzJ4Qoh3xxnc2c0lKBICLZLwaRFteutB1bZXOS6WdW0V
cB5tFuAUj3rVFiz0bLL7cDczdievKdRYco/RJzEIEwT7zpRM2Oj2kH/VDawG0cDDXQWyg0d/apaj
hYcgmXtepxjdtyw+RO3xJhxQn668se5e4SnRKDe72sKeobgJvWDiC6aA41j7lguQpTX8iTINSEDI
EGIU24El6q4sbsuLqkaHdPBSevu6dwmqH6j4RK+yJ7KhQNFwJ020ffjQC1YMos/2dZpsXrJEnqb7
dqyTOSDMotdfkS87ecTyWj/7FijwdadMzoKOCLY0zcHSDwM6fdxPz5pc9XRawonhcX0JVTqv9M3O
s69+Dt1huoMaxiUZRTTfTBG3QrHQPbLjlKwN4RKRwgmBC9dVNSEMNbP/ZtN7Jvjn0uVvn26JHqvJ
3k1mLt4cEzkC8QOeq5WoZ8Q7zUE5tdY+Msd8sHG1PhmEWho46lPUJFhO8Uo3HjenW80kjpBWu89j
hw7ymBR8HJOGfNJCllspc+bfAqjHAjMkNzkMOa5PqOM5BkFrAjE+O4iNS+LoETgCLT4PLhbs4WSM
JDO/AQYsiNnc8Emf7L02ljepGkinMBr6qdsOuY/mG3kHjInkLeUpvF6MVDRIYqNBlkF28UpODcTk
pZ17Yla5KcC0Q9QjJ0OyYxWiGgnbaqf68hRikcykQ0j0NXcAceyjX2ZkqhRWzu85RWxkzKY3aceW
YZqh9dARuMYVhGt7V5/sWoIp8HMGp/0Q4AbdM7kWD55kzbuZDgHx47RBzBsEjn2YerZIufCBpwyW
CgZRwReVw1J8CPEo1GdRRbm7lRCa47MipHOQmsiYehuh5HoY+ZbyJNTUWMHWjMWfNRWCfsV36y58
rU0LY9YkTC9ZT6VlPah+ZtBGOtm8yZqCTI3CrFgvFm3JbaUjV0ZwB0DEXfi6SRVYDyRm8n7Soo7C
7YComjvRyqv5zE4bfj3a+PaVk1xCp4ShlK+TUphFBk9N4ljpuV33zaEHOIupWq95mwMbEXsoZ+Va
KL3+e0h5V30yBE/Azj0+p6m3vWHkOHg7KOQLO2RL7G9NS5RbTueQ9RjM5JDUyg+eoHnzRb5taWiz
yGKrvZGlhIG26Y+p3ypjhcp3bLY15eCNjUJtm+cZFv1+5PJCqd6d7jgM3PbTSCiDtZ6U08TEqrKz
VlUMeniMffVkJbLkzAkfIfvkMNGnfW3rXcoaxmRvx4TJMO8Ktmmvilsr7sXaj8rXMp6CY1PX+mGg
TP1wDiN2YKBE1hWzTDYymnPcwT4FPa33OC6t+FrM8Xxg+5HFuLGinhICFjCH4bVbLcE5+ElMmcIL
J9j3bRLkt0uaf0/NJPd8mj8GEAwSjA9l5xR8RSVaOlIJJ/Za7knCxdhiqpUxCrQXEjTWa1UWTxUB
52dBOPUmxmZ/JKTJlc0DAMyjjh8OV1g48wfUKfU5zxj/hnraDLl3SX1qlKS7bFndlaMzodo+j9aD
zolKPEVkFO6NL4rDqSEqddECCVs3xFCbXso9sOrfuN0dCO82xmuOJbcpwhtTM76DoPtE3veu1gRw
A8nnTc3hMAUOHgI7NT/Nbo5EGTlPQd1vWVXBrppyh9uuC4fd7MWm5hS8wTK5lGtclQ76DGWnpMCL
4sBAkSEecmSaBnYG4R+nJtIg3KGAYcYzB5kXmaveyEhClHU872aX2QcAASNpADv0qJAErNhzeprL
tT913lmbBjzmEiAuyWQQJFWM1iPdkOrSgBx7nTADPPNEyOoFDobyzq+2CNVqBl31RF818/rzBoPS
JacnCAat4UwvuV2lj7NXPOKZUDnG29a+VRlZjwYeCCJ4sKnu/EEOSHma4Cu8KZodI0SdhUW2VQ5m
c7+Zof8baXAAXzVs5qkrtgXHxpjeCWfVXrbpJaGMKR5Ns3df084vd0s/QpvI8c5EyfgYBMALMCE1
ey8cvxDepYnY3tcIhuRd7DCdsXJOniTGEqPSOc1tS1wI5U9Jw3Mqpm9AAR6M1MO+NLbtpZ/EmM4X
LKCV1xe7ajbsfRgM3kUdJOAEVPuggp5AlsalMtq2hapo6IdsUXQl185INEhE3XDG+MCCHAEHwAmq
9pgFvX1RMRdfc9EI382Ucz+RaUZHRvkcqhdG1uxYK1ZIdmMrUD1UncaSWdc8BLTlYih3KNTdY97I
+TaqkN+VsjwIo232vn5CyJnovykK+oPDmXjVMml+bsMJgWHdBJdL6hC5g2+dc7B5B2eBIIc57x7F
JAykaXWO29/3+LmR2vVrB+eTukSI5aybSrUn7qP6nFK+63CqYiDLthDZAzMTH6GDNNA6KnPNk9fb
ZL69w+g+79IqK44j7PIXurWfgQVlnIIZL62Hpmm1Tt+uVrM3mhA+un5vhlkMUyNjDpAnRP066GLD
KO6OQ0m0bhzZW9FZ49qqzVzvVtZxThv5EjYmgtGwaqfPVMRbquuGShAhw2bOCPHulO0+hIodhZ1f
CxQrxLtGIryD2U5yX2B13bRinvnScktP85EjrGrZp3SqWtdvuHadY94NY5aTX+nkzUwtrgDN3CWh
xQHfSgubUcjSDmSi6gEtgSVqs+ihLfPxkhSPOGSWW+mxbqcHvFCeE5d43X58MrJW+Dz2QuGuEj0Y
bpgQk1ShtngCqsuk5b5IZDc+1S4moEUPlwM9Zl70wLmPkUAEqZfsXD2OHiNG8OSGnMbUydvQGmcU
E+xAD7OZxF3R+ms/GXHQnxeNf0nIc7vm4RXeF3ocHowMh/DkByGDnNPEvD1Nz0mLZbRjqNNYnV0r
2Mm3cXt6mr1HHNzC6/A0k6/1eH46TerD09SetuhphE90LAN95zTd995G/QCPmftHbyKAyDF7QGyY
/NVO9IiT1z4gzQhSRegU54r2ooIBSMm1MZ2CoC+geEGzdXpq0LhBEkkl21KIuAMGdSgAdT6fmdYy
kRnEiJValFGMGinLA4P67IcT/83bIfnH4AW62T+2k/XR2eFgLzhAC1wBH4GRPRSqpEZGh+IgIA68
qCo5fVpsBj2f7Xkhuc4uAqqRqnTyjAxdYiR+B638SciEF4EWPG+EhHHehcaF/tDQHmPXqhbRRQdn
CiCgMfmMyNsLrFBcWUaLUrKLwnpPvFlMCFAdLuW2hgV3FZWd9eCbvXVlV+Q3/f3LQkSkdEzKdteG
IPr+TaH3CzFT2hHcVEo/yFE0Z6ekoiYdOBzDVRJUPj0m/3hjDFH91rH693BoTV3+0NDg5UFz+eQz
cHE+iLtKoMHY3xauyZxzFEotNdc8cZRfpHwh8ewYVNGjLx8yLzSOli6/Szsn0mWwVS2uGfEyMyfR
uwPv0ukTdK2iMoV44nCGKbWe69erSAdrfnjD2lTi6IQB0wQi8uF6DQFeWmn4+QFEHsCAYAZ6wKwL
yuSqQUes1iUJYVt3atVLYWfzHfru6Q4ZLB0AYhfuilK9yR///SXUPZ/3lxCFnrSlFulJi8fw+2/Q
cJSxEN0ek7qgaQ2u4U53HS2pp5YWD5ohTMa0FIRoX22CE471wPmiHKsm31vgixjutbU+g3Flf32p
TiaWj2/MZYIES5l5EPb292/MG8y6KYAYHVCWUKFGyLjyfhWQZOaR354g9L2v49y3Ac5Qtm4mWbXZ
2WCL4a63B2AN8TAGT6Y5c1q2T3UxXeFkf4ojieyF8j2J6ETnoVaeNLrXUwYmdzYkVbolmddM/SWq
++717VCaFON01xNryCY01xNpQzpcbkiX6UbXcS9JmbG2wMJl9JS9mhPQry+H0POqD5fDg7CMwQgI
uksYwfvLEVsGWRiDZ+xl7LAHigq7CFxPfdQpJ949G39wMQsfhVkpFh1LWsS8rTnpl/spwPp2H0lM
smtnQU6S5jb/l4vF/xIEOUfbU3tICh1sMTYpXZp+RIl7qBD9onfz6iHaRoNqDstc8OqOQOeMTmnG
C+pzIHg9fdj/aHLfRrPf4BB0zXz3PUqqkoHqqUl9fP3v/xLaM/bvB7OPZdJ9f/3HfffSfW9/+rm/
mtCu+wfZuZIOtC9dHhYm981bE5rd5g8o6IH5w8T2Lz2uZ6HU5f53pU7EQKf7VwPa8mFBCAdAl8VT
D8Ob93ca0B9uaT0jJrAq0Lkbnt6zPz5EiVVtSlqUzncfShWJnASrcQRdmzpzlFN2X2cvNlVduyvV
jBdgA6bGgW6GNQaiSoky9WRJyhCLUOf3G3LIS3XA/Ju3pJ4VBMisqgxq31cHxgwqKcN1cwzGETx/
67sHUKe/y2OW+wtBO3X4TRZSuVcRAk/YDYWlD/Nru3aaApWt2Y3lJsqdJqMvOTpFAWFnVrxlcFfW
fC7oT6R/Gu3A5vGbG/39fc6dDZ0ciSmdCJevT3xk8BPimfQxZ7Hv4YgtDek+Zad9yO2hbTwwzlEH
zWxJ6hyYnoluK9z9sKJu3jaUH+ucD08oXt/zGAwIJhSSb4o3836fWVLp48x3k9fUynQ3oaukgz8o
CMgFTXcNqcJw2BocHXbMVNRY6vJmtHG4w9DFPTZKxJhxiUWjwkDYEJLq+HRTfnON3j/2bQ//jWTI
EjC4oR5iWb5/j1OcYOFvpPHqEntnik20eMAGdjwM0GSuyqZz3S+ZY0JC+/XF+fDd6NelJcxoh3oH
CcPH1637ufIqQ/qvxM+jsSKTrc7bzzFRYyXbZpr0yXUZxl1HEmFMBrO7+vXLv7d96o9NBUoVCGcE
5Tz30PuPHTlDYphTLF85UHlQI53RdJ0XbiSjO5If6+VXiWFV1qXM1NzfZy1tTY6GcZJzUX79TtgR
fngY8U4Yc6HWcBh0uVwN+eEL6NzEJCGtDL8RAl06zb5SdRHOWyME3zHvcSlOfCu/fsmfPzy6XopM
pmSEoAUfSz1O32FOjG7zarsjd/luxu9oZTunGfsW8ZQf2u4XrZVGpNaScO5+qeAoNdShSWXW428W
giV/ugCgc7hLuFFx+8qPGPso4Igd1J3xFVUBFlIGahxbsftMFa4bWnjEM2tqNRN1uFaM93hXTmLG
/X1Ru+m8Lg2rKe+DAi9hiQauagRQjKRsv/76mr0/tMDQwu9g26ZNf5I9nO7m+wVD18TnSLVMX6em
a1gE4KVNLpY5jZLKeMKFbtzXIlP6pukwuvJHgr7y714sNDgULlg9teTHZmt7/zZ8Jdpubt3qa5k7
Bnt4yu61wA+YzW52zmXosO+3Ud9kLwXiYXbUpqad4hx8IzVwWqqY3Vbv/DPJgbzDJR/OoRfXjLZ+
fbk0Kundsib5BJ82E1yf2EKHwvP9G53kWNZBucivLSd1A5lM19Z5f6OWLqnL9aggEOV04IqBfwYH
pajmjZ8ts3E/1nV4bAmEJiSgWBZzPi9ihf4IMYM2wAImMY38zi2CaMGiLIOJLVEgYbDKMxMUPL81
A/SMVeI3H4gx9rsPhFMdL3qAnEobcVis7z8QK7NUAwEAXzynclLQ4iYSLLUKwx6V8doiCIOtPZzf
ds+czr3SnQG2kxoSMP9oGjvpql0Pg/a3N7T9cRcXVBuBSUgSKUl6I/mwLLIpa6m1q/pL3XAXqa1s
6SddCiuWM8KrfuZyYMrLlyfEwDNpwj2KVZimbPije4c+JAS6WcAPfmoQlbhXBNTqAmGyhyIP9lnv
6K+namXAEqJwdoa7ukmz5WnJ3QxMkZkTBigAIOcGX1BVBoARaas1VCI+qhu+O4nahz/axYzo8ONZ
kSc6t/7u6P8kFBjq9PKcxo15XKG7T/kVdOZN3nlilLo26GqnyF4mOtV4jYKhsYZ7rIpLd9E0Wait
fkWDwgy+MKGphMiN0XPpk4T4NJgDFo+tR/sr/XNQJZOy36yNj1s4V9+jIWeh0sMZJD8er4hpLCMr
qPMvC3AeyLkTZB2mhCNwofyofRZsFL9ejR93I04vtiksntv6APPTK7YNgQFjIcdnKOx6MY69rbc/
QdADD2+XmYr7JUzlwiIcRY8v+9JjY2Gd/vpt6HL23U0BjQx8g3aqCZNhwU8JXWjXFbDT4qmwiauQ
jCF7x/heqVixG8VZW1pbdOFVcjOgbWfHISq64vSDmm1AGwEtiljSTkQKxKTv3jOOz4lNb0fLHe46
n5ShtXLQ6J+ziGjc4VcNmazYIRoUbvbYZB1W5B7hwgrTrNN3/oAL7BphiIc6XGaNnH4XJPNxX0Ns
ycQYYYnQZ4Kf2ySZG8YkOrXeI6p90L1bp2kEReyw6HXLkRNLcWwh2yL6Iwskf0REMuutjiwofVeQ
HiHC+5AONn9TqGQpmgOoF6m3SLW0pkWs7lBjSVicOeOuC+EosWCt2S+4Oz0mZr9rpIgPO5tPBYR5
ULCr6a7YT4FuiPAKnK+lePQ7lOj1jpgN/QY6Q/b61j3dx7RgZt4bYFN9i7NX6i2lqbGjvCADpIy3
Jkf/rUplbfYCHtuzNaRBXwcyRCr3SreT5/MEXQu/ZtbppLjwPMKXa58pEyYWnhd83N+szw9VJh8t
sKQtLG4ViHjUe+837W7KaJ331fwoo0HvVF2jWFoc6ZPqW2f6mcardZVanlB06+djYVQWX8jkkpo7
b5fCtTpCg6XRj49UqQ2Xg5x4yeqTw8JuUib4xoe9Pea13t16ts1DIuqRba2jIuEFIeSY/BVnLItL
UUQ2l6LrvNjotCIj5ZaImVPzV2/XR2+FGaiVfx1sb34+hny4R33KBaorT3MLLc04+fDgssaF3pyr
jIeh8Cp2h7fyVsSI9DM4G9Ciyt9tCx8eR/olbd3IREjAf6ma3l92E1yQ7SIFemh7ixXSzV3HguLZ
z/Wx09qunG044rpkUpYTpcV0ewhLShY2Pa7S2Ex5d+O55DCnO+ArPpsBN+Rw1+RMsV+QyXDjM17h
QfXX14bqCov4asr9knuFu0h/HVE26S/CgMvFH7AsguHOrIqKd+LoIfwT5kt9Tv311cYo935P5MPr
hwCbhIXI++cTFeVga0TmND/EMTNMskt6NEKkdJlhesWw0m5wWsaNW/urQIggjbFvq0Thee/lRKY5
1Y5x3kSFYV+GBXCwtRqrKfrG8Nc8gJ6y3U3mlVX+asO/oItZuUXzMhJUA3h0AGyybPwUEAxpLdSP
bb8bR8cfruj9hVOFWMosrAtpNlawKcsGc2o6dT0OHlJn1JKuYrJz7GkdTdnAzQB3iiQb3GJOaqc7
wl57+94FKmtHa1J8aGohrRpjK6R+C6Pu2MUeldnaAyqyLBxrWYqkS0DMwWTU1qm7GwIvkhunICnm
YXQrkTz1dh6FG2l36E9nzqcV8JOoA1sYJGLMQKLk0YHIy26DUXVczsOgNM29NaJh20UGlLr/oezM
muRE0qz9X+aeNjZnMZuZC4KIyH1RKrNSusGUkoodHMfBgV//PShVY6Vqs6qvy9paJmVkBBCO4/6+
5zzHPsq6b/3nVcx5bT3HpAstH+EqePrWGnVnfeCJEU7fUPkE6nkL57zrE9n3TjE+xgv2lDOwMlQ+
OIaitk/A+HvA5kO1UfV+c9oq6r4VGDbmJWWorMP3eNLGECXTmNGpLnTWDWJHQ9uiCc5Za4Ggi53Q
qtGJB9IlBeF7QdK25iovSBaVf7t5/cyQ3vDUyOLRC2wd2Meu84GnXdJEKovmphNLPeRHFKrazDdG
oCUo4Zn4fRl8EBq33m53K/LoxFgJPGL+5s3msd6MUUl+Tm75waDTIlOkbl8aWkVFeUYUwNMGyZPx
mWBnWU7iFTldIMZLBoexsoPxWLYg0JCsuuJEr4hlgvvGDUP+0O//aJUl0ocEnJLPx2396A9v2zTE
7nxVBRjJ3Atn99WFmFEEXAdgaJXTElbuz/tzEaxFyenknuCh8mXJ1oDsgkoUscjvVyONDB+qzKpM
cwprjxSEyxrOcDTfB5UnyjgZ4nivSYRKi6LGIZdl1oYXAZMSqmogpk57y6w9FOLa8jIVNjdom0qn
eaCVVkXZ0VRMBPmRlFiPY2fK2g8J1XRju0f62Ws5pLasK0UxXtuW6F5dBIx8HrGccfwMfn1AYcM+
mCvrRhP0+fng0JXkTTh+lixo8hGbualfjJz9QSJ09gJIMma/Yl4DVztO+rHQVJPbcJ/y/VnnUC9i
A/XBPm4d642zRhnB6+T7qaI12bh8QxXyH8+SMePTmsLZK9JOuX89jvQLV/zmoLXnhZ0fo9RJ8fIp
vgqrq6PC/05/PGbHgfKRlRaabWeFIknuNMgQvkF/GiY8St1Udlwvkrz7czFtvrPcRuTHcSgl37Tc
ngJGFp/g8aPhLbOWfYAFmKH55sVq8W9N3O6XZp5JOYXNoWHIcgxzR8R1ePh5Pkp53vBGwa3g38Qi
++CpFj6W4d0URQEIoRoqHPv4c/Rk2whVJQ0raz+5TK8/LsbEqFGHn2tcIlHE/jcPFgnyhlJZTz8v
tfX+8j8u8vvrqBS49W3oypYDIMK3mN/qMpAl5q/OWznpwUWL2yS56+Wl/cQGPO/jRLx/UTg5NUON
nfek8svOwV8nEqcu0PXfw2rtuUqz2za8xJXU2IC9gIdHb1Lb8O+xdbco/7hHw9we3uL3K0juvc8Z
Du/nVLglezSkKx2AkAsEOPvu3H7/at+HR5DVEEuOCEv5jaOARsY7LnS3GadIe/aPKfwCkBV4owHN
8fMGjA8SCWfq7Zf3fSBtqBM5Sk5yfxeHEHZ+DxSyx+hCcrQf+vsFtTYyjNShb7zeJ7yR/BDg8Rvw
iUWe872iZR9NOfXc03GV75WP0fD9lnPoDm9OkHcMn1GwYuXkFaqS4B5l0H5wvTvvf/hzTuLModml
S7tkWezH301kcJhn9EVNXp46WKPWUzF4Tu5d1OMaOvraex8rEI1iHZ5/XnLU/IrDWUqv5k14AvR8
eCXLmuf87AxbYD+zcquA08rBom11sMecJJsDGqCeLZNuJLXNhoIBJRu+pmICVJTvt/PE85V/q9cp
qKJTzWJxWa88IgkIZcNiC2Kf6DG/abErjTn7fKwKE68v9DDyB4tG0dy1A0ldd2trKKIJ2ziUigZq
+c3dXOuMogD9IT7dKfJ+fgmw+7ALyNZtH/smZiqvTos3uMwwqHiIHTk2LY/Y9rhYXRaPJNLwqFo+
2cFSMd8QhtXX9cXPcnKlm0JVp6lo2O9+XX0kvR4RWwWX4+z9uGcwrzRcsJEogWx7AcTZG/08IKY0
wYV+P/UFohKXCFH3VnNGdQ4S6RhstsMsp5W/Xz5nkfuooV61D/H3+mk0ErQDPndy9/PVZenyh2KA
83rsIIK/lc1GXTlG3tjFCSWLNWhvPYlJvksDLOoM6llMI+PqvciyOYhIstPUDSpzL/Ns2HiP7b30
lrEtp2o4CL+mXpo5NVtfcjTqvjvohsKEuEaOsd9PmhAgivA5fHmmStD0K888sodjLjN7vf3iTaW3
lwqIm6mpxWP0yvl1WrOc5SfD8iyzrkw2gt65iz24qNC1Jh53t2GdeYF+9CljrdkRMbe1FqfASNEQ
1NgDvcWISxEo+OzTN2RLzsMw5svfLDReGdiUdn9stCLbh5tylcPge7+SiE+pRHulXXozuBHs5+Fj
jYLLelIspqkqbHKIg8/Mt4wvy0iIbefKt/dzyGRnMfmzvdyrVOi99mou/Z3eyM9oK4vBefNB6Dd3
QTDINTuReTSS1mQwGS3ZkSea14hkbKh/W4eocUL1QkWSwIGPdj5UeX6AzuoVdPZD1jbDt3guiQBF
NhVRmjireppxOlkudu0XMMgukiVIRmw4Eo2SjzUl1K54ciZGeVvF7oF0rdXChh0aOlNL+vNM3r/L
QVYUiA9CeITpgPXep5sG0zHDjSCafTZh9b/fvOXY7q/oflTvs8rd/004tsUr1nzdX0jaJ9SAIzv3
vbdRwlrgVs5ZLWZ3m14diM7cqPtdGbf7T34OWdaUfGSMGIEfvdfD9+nUgrS9rApAoeMqO3qYcENB
RzF2R/UcHUsWu5eGyER+Kbe2vRw40ifiD59lmQZ2YTO+fZv+A2SHeD/yusQb+vnnB0FK5ZFGKgRf
9vuODULjFiJ26+TkP9bvExbwxv2dBywqjAYSIPci5Aip1ffTNkdhlwFZDybraSqF5Jy1oYs3X5Vu
vi/jCDfiM8K52Q9r+nHDEWXKcyTJxLTf5NLd24xoFJZ9TIYZPfsygVbWte2xqBruxtP7BaEOvE96
NRFyvK8/OlZ1XbgeetV/KHz9ZUNPLYf5gRHsMrmBDv1rWRlIC4vTWrpPBXhGjjrM84W7AZJzczdY
/n4HNTOFlyKBsbYf+z/s7n7d2+0fH+yNE3SsqCi4cX/d2Kpp6S0zhpSq3qdGEGz7fcU+gDvp7z/q
LwV07iYydW0+i5IV/x/s2/o/a5TQ9EUZS8k/xohdL31/GGTm+/dhTM+KGRntPH9MEEoYJL7y+cp+
To5/fyy/lhAEVkGqQo7g5GmHM87/0qPKZs+lfFvlT0B/mMZKAfIUzvsYYdDYepbO/3Sd//0DiZWm
cEDgAgJehCu/nnxdKNtpWjv7ALuOB0VOLJC+DNeaae7nnf33J7jjuv5UyNzPkNotpCzHJU+ZdtRf
PnBpEF51umGT9T5jmAK4Exggsk2EOC1IPOZThRJMPU7GW6u0JdSP29xTTA3WuAGn+Iea8g9T9Z9E
Kva+lUJJT2sUgwAlur/osUgRsEy4esOH5v2mMqzruMcX8sGY18toLvkKCh/akJvGoDw5Ahy5+4FU
0hsmbAMDO/uTaD0MpsnC1ALVDqQ+L+f+yBD+r57rDQfz3s+S79Ps31/Wv36NfHG+7ZFrICjJgvP9
y1XluYs0fLHmuwJTGZdz+7EQkqPopsfVihD2/uefJ2y+yP2/HaL267AJcVnzBdvT3c/H3pIXQ5XY
PTNrvyvp8/+otEbUh4OJncoiEze36r9NB57JqETPZXX3/lhikbx/G2HdcF90JBVzyn9/gvv88qdB
wYCg/YQ2EFEKbVvqtb+eoFmhzahN1BdhZynybcO2Db3PgeKG+adb8N8/iq8uooMX+ez0w79OdW3m
EkZGrM7F+1JkFlRHGEfu0PLH35+V82sFmndHoYEMy+Uqsg/4N31aZ+siqxYZf7UrytQ/bys3qPel
ovLafTtpIoyRB7v1lRsmIc5LHoUNS9ER5Ei3hM+VsZkE/+G43iUif7rg1DC5BKh9kUQytZE68usF
t236RWFZjGe1gU8bj65Axc/ewPbdqf993Doa7QdCu6n5xgSjbuxisbbn2mmvWUUgDSJTrpZUpG5c
n5qI/dBmcKT7C/A/9Krv4LXVzrIeMpdW2KdxGFq2Z/gpIcYe2waNnCbL0w7GFq2/oAR44+FV9IKH
+L3PWAdskrz7rGudAc93XswxUp5pDkpAqHaFhOSCDVCIbrSxULN38FZ/LJxCi18r9szlfYjuMbo8
xIIf0+v7Fqj+cTVN0bo8Utiy7ssTM7skWV70RNM2d507cblZ+gVTeOdhP+INrPc1FyG31HswPhCk
QYYrmRcOyemjIswqDQAlEWr8Rylm4HGOReJ9gfVjZUfHz3B9N+ICmbzCYfaGS/Y8deAeZdTzkW3N
bme+sumilPmhWcjSw5G2DE3VPHssx2Pcl6uOfXlZBTbB9FdinIk7OwAB2PeHsVlHkkYKZN6Ug6kM
hXQ/kqrQETHFFmhpCJrJ4KFqch/iIcZohHEBaeXwUazxvPVYwahXk1zg1Oh473qsGn3wsZRUwaF9
hT4yh1OhsMtUh9ZhMfz7ypZ4jK5EsBj3syOWVQOQbk0mHzvMF7V7rDoE3ezQmdAII4dDR4//2PUw
M6LULC5M5MS2qJgQf8dwF9FhBShhbsgx1COUw6YyJbv8OFL0awHZjGffbrR5C+y2XrEi+GwE8H+F
XUtuMRUhABhoRPdW4M85cqBPnwc3UcvzpDrBzQ7cidX9j/UfBfl9/bp2en8Yvg+N5scqtQvRZrPS
j1HqgEdUdkBKtBqxsXEYsIuwCtfWHH/k4dJHT3IPeT3hZ84FgQm5eRJrCcp3LU12Ln0wRKXtbZct
DpkLKiz9h1AF7mGJRXEXlrohTsef1ceMQX1Bbi5KWu6+gmha2bzmdtmn3WTbxMEXyj+xCafU5Xbi
mvSCz33N7dgZGdwEppQkuxcF365NOGQVLv6x6svpHmuVto/sFvSRxEkPG/UYtF8LOT25ji+vlW/l
1+1MPJ0g7PqAQCbHuDWRRxSb6BHjx4DeQJbfSohJWNcQH6+EfIB4igeSRNz2tGYd3elOCp+3jiC3
+lUXngxveRmxT3xTSz8Relpk34a4bs714pDEsMaVwBVh90/Sp2eQgPWFE2V5ff5sli360pBlRIlh
gvYaueXRdrV95dtxQaaCZXk3PuXDk9Jj933EnfNIUZN0t0J78TeHFhT7LEc6H2a3KsqTXElrdMZW
fxhnn0IIU0E6IqW+8kZsE4losSJlIXCL6LUkWHy9RBkxfR1dv3KO/SQ1268SdXgyeyL6HmkRtqmV
WeqqjZFJpL6jq8dlBo4r0BBci1E7A87Fov9iV6O8AVRkX4+Bs4/QTOy93Xw2VwvL7Fs7rOdLqvLW
VVnD4UwjZr9vjjGYGTecIiAD0Tt+MnIw3wfLWvZ8q+0LaZ4AS+JMImvctpGRWzSI2FFyqSmVm6mX
q2DK4ezZjizvVidkImarh8PSa7wrWF3QrXCvqJMrJ/daNO0C5Fy8CLN+JWkuu/Mdbp95nHRKydMu
E/gvc5iKtfeOfqi7O1n46hOSZtaKNm13Eq+nGm0GSVZlLggEnDz/Cx3zPvHchtBDChiJS4744+J0
9eNYEMByqLXOn3d0xqtaZOsmADHAcjsYhZOK46MTDAej5sZbCmKKlsg8xC4pw4cOxukXDJx4S3O7
fSEUZ0iknJ3HmObGpXR3T62ysyviPPCRRsFyU9GHmGmHwGylGKWJt7ewt+ZTfrNn7UGkcur4i7JY
bKUR68YKBP44PAQmIDPGHUhPjoGBXGinLx7QD6E5AYP27PadPM+YEc+VnIMvysueDfv3521ot+g8
SB8K4tDm31cuyLnQIRnyLE/XJ00mY5Yof6CTTAoTAIR5voSZLM8D62MnycMxfiaJPX7zQP1/rMB3
vc3bvH2fGODpHPburY/g4Qzn202HZdBPrHutRJhuvsE/XH/ecMCePbCnKMYoc8P7sn2eZZBR9+Se
iDqVqIOLkIbRQY5dda7FpJ7RnHkcP0nDjt15sO+8EexCNjzEXaEunLWJn9qWpJ+c+LPjEjLlsj1v
y7vOt/WVmnzz0I2Z+qhIsvgKtY7JwR1W0uvXlpuHWtu94+npelGhuSQoyOupJ0XdOQtaP2XbjvKT
ckxMbIvKbkD5qUfs18VzREnn07BF+iMP/PyCmy283RxLo60iTqaJM0HqUOPgOm/jJo22lZwkG43c
acut/qGmNfCQw0XHMSYb+6SgLn6SevKxwYhtu1GxP10joIKvYrX9x9zb4pY5u8W0G9bRhUMv8jDL
zb+P5tyjY6Csb1bmoo27WYW/lTEG6YU1eBpOlNqjm1p4Mym0dq9qkg+aWGY3xpL5A9WfhsCmtXtp
tPrC7+QUoEvnZWxZwVRTWN0twBvIDZNOeRX30v08WdlkDk1h7FskSNNz6c7zcC7cxvMPceGE1yAH
VHSKbdIpiWaNJBGRIxyZmT58GsVbC1pt0/GctF7W3fUWOoTr1RpCrnVgG61uhnimAeUs5Flcdv7Q
3nuLbz2GXVwCr1lUscdASfWhgvzeHmlFr8V1W2KKTi3VCZSaWeZY53AmbuvDGnVqKs770sNO42Hp
m77mqvXkLkD8iwLoVk7IyuUg2in7EcFR4SubnPyjCbd+PfR2E9wgI8yc1OxQo2tNgUC/CAyWkWIe
UVIL2P4QCZA7Xcw6CK+Eu9hd9XHz1oxUonUZbIh/LpOdfRn5dCrOAxQ+zMHzKKanGCdKhTIob2IF
iS/LG9ywfrw8lR5qnsQt/OaxXx1rI7aK3S523sG1b0xcLZBLFP2F27BhOk0R7oEWouJ2VeHwP+Bj
rK+0tS6Az5vVCuLN4/J3NhQr6kdtvavHAO6091r7VaTJEIfWAel8GnvuB3BOw2FyVrc9+s7UFDeg
CitM6h3l58OmlwEyV7vSkAqnqr7oSl/gsTXC3NYl5du0WsrlwsvhrqVBZBchpbpKOZd1riRt0ok8
zsQ1dOUD7WrCGOIlPLRVhlk3xCBMiZBa4osjLfWNoLgqBQyyuue+zxwPs0bhYvZmCVeQQYpmAImc
AWARfMDhSprtYZiitWwOzKSaF/SYiJfyK5PQEAXHAsZQIvLBWeJj3WJjKo7SXYCNEC47BxNJil2b
XVRD5H/J5/nzthX5c17Iz3ksRZWwTWifDJqTYxZl6mzz8LCZJAJFWy7crpuVXAfllQRfFRC55CA3
eBjIRyUJ6qJ9Uh2RZUoF5BVEpc/8Ouv2K942Qpn7hvZivmS3dD4jgKPLaLBg8rDxH2LQC08hwiaV
ljM1KMYDAyZBp2e+Ob2sHyW5kNFxDMP8ZsS1/jQNo4Y2v+QzeS9dm4cJsK34su3JvXO7oTnVQyae
yD92jrEu+us6g+Xp1ot/7UqaqX0+0lSP2RalrpvNX7opnM7b4rpNYoc8hFM7ngcgkE7Q36FrNEgq
d+B9PBp7OQw12dF+MBJ6GztthrYVoeZ0OQacHDHRlvMEAKf8ltGPx45L3y9V3JQm2daaaLLJ5eFf
wmuAFsz6gkPIPvDUKU9TGJM4hzX8pSpz5zMVweWEmAiqqx23Jxiq1QOcDHWY26B4tbv2GQYMOyk2
bqfQzapPvXF1n5CL13/y7ExdwUKAp52RbB4dSoq2pAG7nHRuU3knlfvAJty7x5U+Xc3GKb/WhRd+
rrPcea0dz9zMdJRTQdDmpUcp+4WmgAu/M94WCazOHm6DLPNYtzI57oPQ/+rX+yYdkvn+1IbV+tbP
kVUeAXDToKXI3QeXZGGW/WFUxFDQA9t6ipihIVoSWgJraQgQlbht5Oi+FUWh68RtOIakAhAE65r3
PVCWY0wUqwQDGExuCAsbgSmgWR7fVy2O59+AiZPFV0vPsz/z4IVtFFuRmS8sXQeplpV1UQ7Cfd71
DJBE53pKcF7LewHl9m0iZZTHAzvPExHoqLT6THhkSkTqWq6IXQhmYUlzs4yTfKtdveCdo/w5J+Xc
LF+1XrlXuCnZp02S6uo37Gv8kE7hfOyqGXL7AHWUhytZTBe7nPU7uVFzdiKwTF/7K/s3AB2CsJ0G
6KE4WkOLFhmuiXjRsHQ+4eBaAH57xJfY1mDfTSZ0nuj6RTFqJdZwSaBN0ZzJfNZXzH6dOS5DAZB0
WGKWnqhLrP7Og41jHcA1o3daW1vIo4L8BEVlREvhH/yixQpaz6d8DmjxtDVcQRZpRMCxjSWGGXKJ
y5ra67LttYMnVd+70KPGlF1FVu/gIzgS8qCcKW/Ws2W7VeffBySEws52htL70iBnBf40W9FSZSca
efVi39ZFH/Txgd02sXHJtBXtOBG5bGyxpgV9tahJJlTmPhlU85q19fUaZZR0DuO0xI58aGaqVl6y
ID+PSSyZAN6/EmXt93lquFVo7+AS8jqVzMvQB/qU75ksl1BUrfb3cRiXWRyhMpR4NsVAD/AJSC49
obNEwKW7VK2Yn6uHapI134MPwbqcKhTW9CYwUCtO/3trxaHNdRyrbk1jCVvoVSjhFk/vRWRL7o0Q
3cR7ydZ1skVexzEWIlrBzOPUL7gPt/Bb7mf2EkAetDbut8EZ4/LTJGHMEJMOH34jkLHOKhPwiGA6
1i8TUSmgizULyuXOrmLw8ocJhMRQnze6bnxbPPLgTb55Ef5aYjcbPa3dtTdxehthPqg/xgNiHByy
T54WsgyOAQLa0ruyp2lYe/RRpWaNw94hH05SRqAYkA/2aY066tZFZMbSXcbMmGtcsoiK/HOp4QCu
kuowJKOhJKJBTY0BwdAtPhxzaVACxdQOuj662Vj6RcfMIoCL7tycxRJ/vj/E/jFcN88/049sX2Q0
Nc8Wqh+yL3tMcYk/ce8cUcG03+xux4+jyi8UKLNgR5njNe8wlm6Awx4xMk3rD/X/FbEM84NAtXtB
fbq86e3MA14dTLeVs64EnHgtIrI5pkEtreaJ1DITXgLF2CBidnL1k6UzdXdW2kZduUTSQOm25/qb
3IAgMLX6WIwDnqNTSrbZ+mEkVYFMH2M1R1ag7BCzSgpxVoFPCGvWRsubtWXLCrotN4PzIarLWqRg
GLuvyqaxnowVkFIbvBPwT1sBQDyynFDjxQSrf/6WWwRMWgdW1G532OoiP+EfmzPr1E5OhGjIJRHx
kNl+3x/91R4vnLEPPzUz8a3jIczcvD9QUCT4B5TDOt61UUCWKujVSb8iyUDOkSiJ+u+A1mSYWSA5
LnonilvEYrl+m/gD6/DbhUYgfFHoHMewDporKx97JPYTCBaJ5k+2SErcFTpr1BFSBGtMF2f8FHwx
4ZJbiYfm7wLj/wAnh4LZ24aQgrGRxY+TZfecJ9jowJFwrfiyUz/Ooh1905vvFqIqiodEo99YTMPj
ZzaXpngMq1btqy7PLS9YwQRXyg9F+cYU6a1nb/arD73xslvkm/k3Ige48pHZFmR02URlZNvKJZGl
bZ6jRUwPRoEzvpPY6+hah23PbBq2mChqEX9wKB+GaVz15tKhaEFiFpqd34zn428U9ehfdH5VIZtU
4mnI8v6k3c5+DdToJHGIPrJQe3CYN25rgi9rvcPrSeSAO40zZrMG2n4SQyqaL3N4Ekzz3YZMNc/M
wuHGzS7ZYDd8kF24guQUMf1f3PQlRHtQLUy9u+cZHJcELJt4hJixKOjW8dab5HSTuw6Ob1vkMjwh
0JBE9YQaNbTuOEtUCuFnXxXwCFoW4PeEgLLiHSM/6hLW1Ct+8jqLkcnUBImkPNArFGGUSx62lgpA
QtqcDI71jPAv9ey2PG4wXKhQCGR+yFlamc6e/N2M8GXcbCRMRYv1U8hsMV8vulMyJcEk+jAKpSc+
TmCft9AaXXlAs269JnOvo4I0WuRL2Qq8m/zCa8sq3Dds6/UVQJzxAQ1hdUCb5n7BrTN19D8IQSHe
A/zrITR+uaaTWUluIcoQRPpUlFHD/Ku85rpy3FWcdGDEi5UVcrmjclV7FAN6aKaNbJ1PZYwSgwAo
R931KF/sY2jEyqYgdnFbDBmEi2PrAFyvxaLMgecmqzrW52nhqSHar1twbzxDGdpzodhGTeu9Dqg/
4LZNzSdvbPtXpSHKFCVY7xClJwKufGbIN+pTbhn4wvW4WAeLlcetmrAdjdRdPnf5BPW+4qZOVVmH
93rS/ZUWBCeyI69vqAuEF1ZmRy9UjMuQYZAHb9LdvOPi2+OHWa3uJbg37R6qOdpxLmSOIenpKPGE
4xiBNyw6SEexxcIJJMly7oQ7Nx9w8ZaporiVKoa6fxg8Qcw0HOjrbu0JzaqM81pk6/IKlAQoy0iu
bk7DCC5Qk/2O3NlOfeHr54jl/tnxM+etRxn/avMrIrEWLhxWhFe8QNHtgvjgLGfNXRdNXxBO6wc5
AXlLIk0QHvfB9hDnFiZ35fjtmeeBIhE+Gr00ChHN8Ns3ZnDVbxXFjjRa2KjAL+82CFhO/wK2wX8i
ttJvDz5V/UtJRDktOhSgted9XSeq/1D3JfUg9cYDqm7nlN487qpXdrR9Kz8of+x9ca8BvzDLj1G0
a6bUgC8b8cKyVi3RH5JGaH/vr0h81rMBI0ljwevtRReX9lS01XaJwHzVz1m5GPFVAIesL4iRbbV/
AEBtayuNZgFWjMmrRmVDrw3dRhU7ZWCnCAKdjWVjZK/lQdWBspfLaV2oYiaBu4gT8GoTfQ66TjOp
DBI0J5TOUBTkjLDOQz+RWmuQ5whtfLRfyKRZxqP2WvFoc9Mgr/cFEtVC9t/twVrDMaXRioCQPBTw
/MSQbCVoSJ3Ca9vF7YzBgTZIXuWbPTzOXqTZwpTeEij10kcmm6uUBnHEvg8rU7lUdwBlxqlPRxNE
gXO0YfeMw9sE08RZE95FEhVvep8lWbIBhhjmiwz7ZhWTYgevs8Hnkttxcy5ygqCG3yb4uWB0yyyq
+Rka/TAgV0WPbJivq3XMmuCw2HEUzqe/b8/92l2ma0g8bIB3FpYrTTp6Mr/25kqxYk3Ky/Bb3cu9
oUEW+i78aIE78oWTVAg/+O8/8Vf1yf6J2LhpVu7eYVq+O2Lgz5oMinORtvFLfG/fP5FQ5V2A4YlO
0Zofw8In6U/P9mJh+SgrmoLvp/wf0RzO3/u7L+338b/33/raS/w3eaH/979/+dvHvuV/f/uS2/Kr
6sf+d/3XV/3yvuP//vhx/r1Pv+gvv/zl+AO28Dh9V/AX4L69H8PPV/7//vAnsuEfQPuwgnafxf/Z
XvZj+fmb+7X4n/+6r5svRd/Sv/8zAuLHL/0B2ff/Bf8X967rYU31oKP/AXOw4O/9i/ZaEIIatunq
RPzoj3S1cP/JD18fOpT/gzl43r8Ch9wjWDk+2iYAEf8JzAHtEAPnT21mB7FHiEIyBmdDMAuagl8H
lprrqFsCZ7jyWammnt+cNOSpEyvi6FEUXdHzZMgtFgJEuYpjrdjJPBcg1L8Rp45wD48GUu3u0LZx
mZ1RgXvqI3rL5jrK47J60EGnPs+qDD+JLeiuCpLPr7Wp0I1YcJZoZJTtlbtk9Smo4znVhKXdVHKw
QAgzAd0CBJQEUq4EiRtCVfINT8SpBUoZf5rRkEQXVNt4COhhDV5ns0APXBEKg2HbE8DcXvtHL2DK
O8S5jMovs7aKV1D8Y3vRq77OTzyiCGeHFwYH4WQh+mGrY9dlsYDYo7Bn7poCGkZ4ioZmk3f9OHK6
xQLB4RB2a+VnF5olp1qOLfoYq73q0FOxUQV3HruCXjhww7vI3agdJ1nD9WSbt7YTrPxMxLYhPWQO
nYNTZI791ZhmNBuY/RIaQALqSwAh6/Ay1Yd2Uhj8kmACHcc2kEY4+ZexD/C0iLbBd1KBq2kjzg2L
CftuVsUF+oSI5fJWfYNxt+6JmbpFTprOpBGhB3XRQJ+pgWXqLmy1dWkjfXywWVknPPK9xMy+SipW
a5eFZc1nukfuU20FEwDE0aaoDUv9Ec+POAWxXL+EsqqPBsIvWVA0fcsepOIctfWNskrvjFmjvYQq
O53rbga9j6QhQCXX7NHyyyGcivrUth1JM0GR3wuXjctcNAtPnLxO6SR6xMKgWBi3OHvEo9ASFGRp
mdQZKVDsjuR9UwXP2HDyRw/G34Mp5vCxYZf+qWCTleZQta4Um/FHxkMPiLMvX5pxyR4at19/o8TL
VGmmiZoGdTOq3WV4F8d19sI60LtYisC6tyBhaUSNVnyaMQzeZEHWnLGzk3eELLVeX+QQCYIcmuB5
oJX4RPeSjCuW4cRIi2rwFuABcI4OPWyxy065QZDEeiRbExnoJd1UdWbVkb94sveu4y0Ed+ZIYT5C
yxhXsrhUVuHxUc3vjvEDfBDhtkfU9l13rAEHJQQmiAeczuGlMuJjNYTpSOqAl/jeEt6wySHvtcJm
T3taTfM9aGkXqyTiUt8Hlqcr8n6SCX36I3337kWNS3ees1C+Gbf4zRnUjIY5iq74ptvjKqkCrKOM
bjcewo8ZGYpXHQrOj7njba9EB7ftKUYx8LXqlX1tIU2h5DR44RU2zPiE7e77HA/ZhSPs4Uj6EWAm
EpueCGCaXu2gan5bibz6zTO6RGw7RPVvg9XFqam5wwJLU3tGO3eMQ6NPpQyu8TYHhPWUzblS3nrf
xZ24Msu4709WdoYJv2vdOxXlxk1seNxEYJcPHSKffbOwYAQgqoJRDPepEBGrhlJbY+pbw3rszSQP
JiPwleuiUQo3Bdtsm5yM0VxRfUWPvgr3xcdvTyyOei439VRJK/y2iB7ZAbVikniFIeXg4Mqt+hiq
yr9uWbfe2LSMk4B0t5R27GXsj+EtWXYDt8Y0Pm1N1KSAhfuvwUSBQ5qtf/BAcrxhv6Me6Fh7wHBL
NhbLI58KvU/03tC4fmLaYU23Lc5vfdeZPmlhofmGkQoQ3aYy4Dhkwi4UgKFBfGFNX35vDAKLcR5u
3CkzBAeZha7M5L26cLAuPCsEb7gYs964i4xSvw7MmGjtWtxxfmHfOSCPT6p3KEdRiOkf62qkbSK1
A3+LtuvdPJZgqiFz23C+yQpfLtxCL/+PvTNZjhtJu+yr/NZ7yNwBx7ToDSIQI4NkcNDADYyiJMzz
jKfvA0pZlaqy/Kure9NmXZu0TFOSIQYD7t9w77m03kgYmTePxiOZXM7XdMw1xnkxc2nk3UBt2S/O
D4r88psSdORrD7z97FpBY2GQXRHzvQDSHcqCfDrsKS27FAXNFCDBE3ui9taGn0np2BvwbA3E+mA0
o2OZo1L0qhnsvCZ1hvdxm/IRNVmiiOmt5s57kKM1H0MtaDd8U+KWkwBfQ1q5exiU0w3BfTEpfJXz
htnA/FFq6ltc1ToAIQQZm1Vuz0ox8Wt4azzkWnohAt25uGSR3ESitFiZL2/4EJlti4x4pml6LkXz
SKaG2DiyYbwSMDPCURPtYinNvYgX91rLpvQ1S4/wJrVjewiJGM3SIdwx8wq2TdHIT8yt1T6BwLjj
eX9LlsJ5gMsxbqI6Y2OKuALKfVOdxiRlUdgEZnYxSxluzLYYLmUhwgOTqbWfz61uj4W0vPLJzbeF
cMf7GE7at3pCEuTplcwoe5TzMbQCdeJvOG/1EXhGaVaICbLUzFGTaeYu0+fyKAs6SdGKaTu3Imbn
zRaG9qPcd/3Ub1U/dV/0pom2mUOox2CnL10rvyZ0JpuF6/FmGHPC4Kx2jO6VU5Oe3pbpFuwZwilj
an9IWiCf3Vz/mMDJ8d9hy2XopDsF1phJqBY8xoNsby1hd3vMDYQWt3FzN4SYpf0EK1HoKT0HxttE
2nHsz02swJYW49dGqOylnkbS7kZyy3FnSX9mSOVx7L1ETva9SeP2aNBRs4RMUwAv/Ftg2q6HLtc6
kL4mjgIE23aIJfMYVshksmvJm4sym7Mz0vadWWieogu5MnIxAMsmiF66pMZxGVZ+X2fuwVBlu7Mn
Ki8NIfmelCFyLfMS7242wUntpKZtBbjVzYQMiz14W7x15oiTSMFM7kO56efIOoxo1Zh3XBZFjG2h
0AKIipjTUppvtaiuPd0DxJWCbVVCDE0jNG+m1ZYxkogoYnMfgz/BDy2Y4ojy1q6aq42ay23JTB3z
3kNcMG5FVDw4LFBOZH+GO8Y2DuZICPdWXIBWJxOd0DWyI1V2wROjEUMzjfvM6tFNzQl0WCO/amlx
T0cR7bocActSsgUgk/bqDr3cMgLN9m1XldtuIXmcztRB7d/LfUHwEYewbdxpHThjznb7qVPM+ZYk
gORsyu91YGm+Sd/txYBuPTIITC6yNOI+MPrrqEvCz5lH+rbGx69stYM1DcXV0gZc0B1opQHB2UYw
fD5OeeMekoIBZRgvzinv5iuSsxeMvM/vDcK/1Uv937RJv/Vbf9WU/T/YSxmWLugv/rqX+vS97f7r
Y9yExDP/1lD9+so/IlrsD6iDrRU/ImmqmHX8raFy9A8WhSJWePR2qPjXzulXQ6XEB/bPdNEOS6jV
UKD/vamyP0iXSbeAaIeCD0nwv9NUWc7v8wFzxZEg0FYrJRTv+D9BUsIZLkORhNGxzcFvl0zBDa/Q
q/YMckBtM9XRSbjJkj8YiBbnPGTdzOKepZ4cDwiqNZbuQW+jo3ObR9eRGoK7zP0YA+Levy/E2bu7
xDVMJlQfK0e7NaWReWyDxW52fdIHQK01NVJtOiZeKoUxbTu4c8oiF0JNzZFeQDQmJXoOGzyiTvhM
iiHM38Fsgo1rJeCFx4+yzQKgm0E7Py8EHG34keZdPGhii4Siv+I4kqeuLGKGdEQg+h2LnGGzaEH9
YLIjvOFLgCo3Yt2jldo1Dqqk3UbYvA+NAX57GeeChZ0hPi1NM5wTQ8xPQTUbu7lpo3vdZYvuucv6
k2dFivg5t4AryyTb0RIPhReNc/4YRhgkdFRZZCHyx7ao5ZkZ2TPhqOaaWzZcHDXvnCHrNixLS+bk
5YDYJ1bdY4qP6j4opXENlCEmr8S3JOGG9/zEmaMtW7cPXI/BERRrpGwolOtsy9853RotQzqWWJw0
mM6Z+BmfUNpVB0nPaSuUG7KP7kIH3+5WR+iVbW00HBtljsorsnBRN1SOA8SOwiJGzFrYoOXdwR2L
7lnh4U5YRCzS1wYdL1MyGwy828Lk92H2N9yWhy4RX0gXNukeuQ/SoPsYFLM4uWPzTP+FHImItxeE
VfNJRpXt5TNBeGY6+6HszC1cq/ChVTSSq2wtw22d17dZEZHn6WYAH7wKpsNdiMbkHi98sNUie/gS
4Hu84nRPfDNEujcv1fcOpzJ483mx/KCOw/tlTNrT5LIaR6a2MRw5EbhN4GcmrWDbF1pwRWz2mRVR
sTGJzzpGVhOE57ET2XDFzVTWr00Yti9irMlfTRAOWnllnpOwNh5TS5GGjmnjxqTYtJhw5bxlI2Sx
S6+Ll3FS/a1W6Zqvj+I7IKAXexxJGM5JlTsOieqxHxriDsC+ZEPdzM4X4gP6pwW5NbPvIPOtOsh6
9Mh9nx+EAmi0CyzSxvAHj+NLFC6l2FJ6xESsEq45sXlqpLfwW8YHDfEe1tsgrkO5wP8BCnTDvhxq
xiTn4DpU+v1oyi/Yyb+IpvcaaHh+g06vOrhWXLkbZUd1sx/Q+e1FqFufiJR4Av38HfVmgFIRlZPf
IAs9mOQYO3dRRgNBhlO8SSJLP4ScOQ98B0IKjDa6bev47FjueETNSSB6aa37KDbBo35p3XYJ905A
OgkqzOpLHmtV/9B0kLggOe0SrQ/ucSXiUanTCnmbMWzbwZp2vXD3pJVHx5TRbH3V0f/lhz6QmCud
fk7OqSFo/OO2IghxEqV5aU0j8G2jjI5RHki/rrrRs2zKFwkO/ZNqcqb83XIuhK0dQoZJ+9TJEP5Z
urYzA8IQ2F6PO9Znq7Q1Sz9PmC63eVKPZye2d4pgQW8NHEJCTuyiBwzfvDKUS6FjE8lrYRfYOEOq
Nig861OSGmjD+h45qGrjzYDy+DIOxNlvwN4sT3UmzKPZOc1lYtJO6MY26rMzk59wC2kH0W5M9YHT
2cjxXZ0tFhoEr1vbEi3/cSLd1zf5v86ZKcqLzFhye6bSyDmuCboTW7M3DfvINMbhpGrqK6ZE44nQ
sGhjwV3ZRqZEKTNXC35hLSghMWRp+mVZ8fVqssezqSSB0s3wkqVs22nOGEZRciILxufkTctwmy3h
/IMNKT3WYNu7yAxRd9tx1e+noH2DUMX6gfyI1IusQm5LXfTHIJ+RiJVBc4P+54WLxdqNXTYciqVG
zLSykxfWhuNIW53H3ZtecNv4trLbGxbbjD5C+RjalkOHmItzLGzGTIWT7DObHOxoIQ6rcvBcc8H6
hY2EEMbBcCDqlfIY7/wmIJ/saI1q8iH2iTMKFQCFq16yrYR+09vSPU+FHfvsaR4Ci4xZuw3t/Vi5
rcPkIv7Rx8SWs6x2FGs4zt5RsvbCNlMfa2RXi5eEKRSNybhvZAlkdtIJB+ARvSCIj29jcnGhplTc
skvqbk202ifSiILd2NfnKUc7LFiyfoPdCHsmr0Y/ybLqpjMMwqJ6FR2bxf3quF1+DE2aIzfs/T4d
v+a56n0hZ8kkh+uGfu7o4EA49GNmbPPAuR1k8IAG3rhliVl4Tj+YV/aQ+a6hXw3n5KHHgXsdo+R+
4n09BZOp8zRmt6GdL7uJUShXIypl4VlDa+3MpW3oxt2wgArRY9RQ0/wMVnz2xp739QFFQ2idlgRG
xIUOLCx9nZuT4N14Mgg4Egi3Ik+N5QzEoXAW4UdILZbHPBau9hlO0TRvY9t2li0bUxq5IS2I0GSQ
lWUoMXBNz4daho9pWtrJFt0zpUxLbwhHQCImLU2Jkjxhq7MqffPvcwmOC0TlUqML0rVoWxFF9Mmo
+ulTzgLsZHeJJEq5aPf1rI0dKjZ7sjZyToeTgOjH0Z8VvAdD1KGPFwg9ck5Mh/nj65w4yRZbU3Ia
EJganqnb+YOz9PEJtFC7Ze7uk/M97qBnh99qvdfoJ0bzvp2dekfEp9wZhMSj9i84XoFl8gYRQz/t
IhGGH/G14NFI8g7xQ0quspsb4LSaRQ3ky5o9PL1ejh632wLnQVXGuan6PPI7vakkA4m5d4mlTwax
M4llYE05R06yaW1mpktKrNLcEjtHykQ79EcRzf05i1LtqNU1Uz0RwPNkka/cO5gFFhDDbqnjHenc
BCYhtEM4CzJjmyKn/dJCjoCRnojk6iAVeyAYhhGNa7EILMkd3LdxMO2goFuHRUaIk+oUy5gn5sZG
mNXM3SeoMu42aF15A2IoN72MX/7nxYjVzmrNPW70niH1gkrIcwocAjU8y01bGsMB4D3BW1oMzMYA
FYGO3CJ7jAqoJq2BnMKjipX4xCQn2YSVCJib9QY9OtqZYuDj0olN3HTdZw7vxTd4k85EP31VtNU8
2Ca+J36jAawAsCXMuvAU+mPXJzPoBhPFTWehKFMofu4KpG4kFaVR73dmdGFYCo9xzLubsbfNI7zl
Co09Pu5rmzV96uP2zPaqIEYdV5YBZ70lqyYr1Pxtwgny4lJzP+uzZZ8DxcZ7s5LZCRKiNNuifwzd
C+o4cqRY/Xa50X6aAzbOVmiqXaYt4YZdqzg2+ryQe0vQ7RejUsO4aRnbHmLEI9wlunsBdjt/15E5
bzq4QK+cp/EJXz2Thlqxs0C2MW/SJreDHWD4yNl2YgGS3+WE60AKeOix3K1zOhpXQhL8VMXu3p3y
3scLOJzBSo23cxuOD1gSmdkjSANtxCQS31/0ioB3qhFNlViT4rKzvEpWjV/rQ7fJy4lpftDVTJsi
a6cPwv6mF/p0A3xvuYXHVT1WI/usDed58oNQuPbJLQSWJymyENNJ4p7KOQxOwIrFSeBK2Nl8Xs+i
Dq2rsXTjZhRVedTZCPva6g6Wtqr8ubAltT9DBtMMeoJ6ugjPSZYXu9GiZSdHsjhOglq8crPxiWgC
Y6eJxu/wf9zFYQOEMcmHW/AH+plDYiCPIuJhsQdMQ+yJwCU38SbS6gqtc2L5s5I5Gpphrr0SxBQV
A3kRVUyNwp6npoDqsrcotczlwJR3JLa9t34MXTl+s3IGeZsqc6fLoOuTsRtRg/wf7FL/f+z/JStz
jNF/3f+fWaH2b+n8513qry/61fo7EjA+RPUVwmC+d/d/ZLO6H0wbxqWrgyBwTLlScv/YpLofyHpx
pRCCrT0me4AHXBRrXrlB/rkLE4lBESZqTIz/Vl65/Cfnsi4kpx3aqxW7ruv/4AI38JQ2zhKEJwqA
LtoYhrSvowyXHUzibh9jKOLy+powhD1WtVJcKRzxD7Ry3QEA9bA3alnvRRcL8S/YgIxAft/zYnHm
hzOFgzdUV3ge/mHPO7XmzNHgWEd7MKvyjk2XuHNQSPJ30AIz9WRfPsZSaVC4ucG60HA9rRpopQgB
D745RSGvLR7QGqEeyWH2J2ad4S0wF+5w6GPyS45Ym4MWguiyWwZLI4/MTHRxlyOdbrWtsjrNOazA
n60SadFF5HuNKp22UJ7S5jmah/BQcrMkI0O9rH5wgpaoJ2pQWmAGh+7JaXqcGvqc+FPjPtUOHOHe
xwhp3C8SMwNGHWQuTQ0Tyc10Oosed9HXnBriASNpSciHwsi2YRHIhNdBrSV3Q6BH2akzyixlrjHj
SkhQul65Y7ZkvtOMNMHHKQi1PTu25lSHidz3vdG+QQBvgG+Z7CmT9izD8gRUrH2yi3i6l+40721s
emfuwoGN06BRXC01kGA3sW4hI843RRjtELmTScCAs3xAa/5FGMjTuF3LcrsWDDQcGAmporCYaCHT
k6VPXfal0dwCvxqmm9BeHgUK67uG5pS2wCWEGkWNDHeUSupr0+aJhwyZ7byJNQoBrwDiB3S0eoBP
bmwoUfN7E8lxNGyMRkIxK7KWaPr1lJ2kFt8RhYR4NNB39XoWz+upXEQG5/N6UoM7LnbV+/EtkQNs
GOJYoOQ43ScjqHybLTLMNs7+ab0F1HofkIlnXXnXa9rUdLXAcm+wO3RPLmweVAHrtRKsNwzbpPap
XG+d+v0CSnutekRgtNwa6/1krDdViL5up9bbC8ZV7DXrjZZBiff192uO913t6Gy4/Kr1HkzXG9HQ
KfCZPTQe4QvjA1Op8dZlEX42x7b3s/VeVXWU+R3LSxZMMXCR9f6N1pu4f7+TGVzzkX6/qsf3a5vl
u/XZ5JtstCnTvMBxuZbdUb7qYRJh8FkvfrT+lzqPFCq0qTmo9wqhW4uF9r1uCEDPHfUBt9AWgeoc
bZYOZcF+gH+feDYTDwfXXm5jAHLZ71AkujMB50yRWJcE2pM5tcL2lJZ1R3dqmH1VJnjTiffxONhL
0xKHgZcpROt+JhCXd48kXOZ4Q+In7RDtsPDg8ylg7r/l4zotjLOxeVrY89wgY0K2Wy11ejFNZPpG
Seg7Aazr04VLXGHcV8EAbDIzsq1OnBhmNRGbezvF35F2zTMc7uWrPSwTtNVWHZkpll5szS4BmhIP
Aifh+GWIiBjwKseaBXjahW41jZvU3YRjMZIBgs7ipcD/22/NGvOKV0qJtNjIK8WYY4F3lCPsSjyJ
TDC/IdKhw35L2OaxDC3svy2HSL5JAie7M+H1IP2PQ/2uzRQtRsO+yCN4Z5iQPrbZneLBQKVHaiqF
PsjkHYJdgvmqZrFuQX63YOCJuPP6IMs/Bl1RP8S90ZX+lOnGJYCmcKPVDHS3tlGLu9hJyic8oVq2
lX2stqLkzy0+o0x/5Byd6J+aCyv26H7ljD4jMS0YD3RyE859vqUDTX2OZw5fs03TtyTskN7EOGdT
LNiNdU9EYKZ9rgyodRtcXu6DboxO7DNXCvmlVOCXdkrk7vdmMeoT8sfxS4h6djPMcniQ3VAfsF9u
F80itjbsy+iAP4MOoasjdY7cISHDbWge8Q5BZA3Q2F8Zv+ufyiGPH2wkhvLQ0ubeKwU3FPB/l8KR
tqP2hdYSlIGSBadDMyeZH1h9+hrVbi3hYE3DpXNyqNuhHFfZOY0Bquu5i9BXdBpD6aHl5bKwG35w
vrsP5L6NuxoI74ul4UvfhK5Ybhg544KdjeTYQMPz69Gsfc6G6ZiAQPs8pIPkH3zoOOd5yJFy0lng
u2V7vETaBmsmYvnErBFGhOiZPCTUEV1Xi+4JsX8cHFFV9ufOIeFz/bUdNAeLpWhYdfcGP+Qgbb+N
rDfG1ON2dFS1SevJ+BjLDthDZdv3qP8kr5q/gVwgKNM1U+MOucFNEnD0E414E+JYeZva8ujaLKks
E1dAKHN0nqKo/KpSye1slvZelVrFF2BBuyOonN8pQqTx1mTWudFxAm7xu+tej4DXix2hvcD1rq8N
I/CzMmuVbYC7Fl8gUw9vg5G1DOlQQzVU+/u1LvmaaWn5xqeUpkbNNsJg4j8HxwcAEOGmGwYU5o7R
nA2HLTAGspUALNvFVn4/a+T4jKzH1vm8BvdgWnrx0Uq6rvBrq06/qs4OU392CwOFigrR0yQtomWv
yzqc7E5kj68Y97JlX6WsEDb9IJovcQtSlRKOX1f0qqlkuNOESh9mAaFzCugIEjhivqEae9kUGAMv
bTwyNJcUXndBWqgjJVb5gk2l23U4ebYlCFUkuGSakEFrJMWLgSKa7xkP33Rc7j4ZDmAUyJnPL07d
ypuW44ynqEXOHS4D1lXqLoI+MkTifEBsPX0FsfylBaJHywMbZ0M8WnVCJ6VhCxkdTXnGPNHq9lkw
Ep1a1vnDGInutkyS+cp+Kn6cskEYW6uVjJMaIpd3fds+hO7IZW065iUyy2iLIVPXb2Id0d+WRAmc
uUyKkHqZuQp9VP/DFqWw/YacomYSVVdsbRbNPdkoBNYC09QbP09K15/l0imvQRt9dBLLhimMWfOG
Veui2ClkvY5Sb7HxYiTJcIOCmD3+yDmSMMtTlglPMmk+6Yk9a4h4Va72gC2mK08tEw/BZyDw3TKz
TkPScBOoOCayCWslxLxpDKKAq1VRfwHtdB6nSaptWdsa8fbJbJ2dBlE8rHGj2jslUU6XJmLuggDC
zm+Twpk+NrpbP+A1tF/qgLFiaYVN57EQ1t6UBHvoQA4v9nXbTGvEQi4ML5ILV0ZtR/0+Rpl/r6NS
zU9OFbssL+zqB72qIkBZhOKIZwmIR1ESK94yRhHbqa8joztbzqyX1s8i+z9r3X8hkTUMsa5Z/7qt
e/pewPtov3//c1/366v+3tcRdkYDR7iMzTf71dW54oMhmZjTVEl7zRpDvvpHV2d9IFMQTpvSAWC9
t25/6+rUBzT5lkunyGjdYBv876xzUer/U+8EEk6CvZKQsV33HzWyNqxF7iSzOALqpzTYD3YQJgPW
tXHUPR4xR3Iq2fp4063RtHmLLEu2xNXCi7YPda5iAAcBuj/EqXA/qRufpjXslvwl4slCRm+bsTH8
nP3aZ/ImaiQshmm8MvClOlzjc3vXHDfkRzKPDexveIMJ2TXIfTdjxorWGsEr1zBegmb7/TwIgQsT
YQlyzqndmRF1UMa+l/ZmLj8rJIuvaMbzI6ZpMqlji0PJtrcC7fhmwHF8J9eI4AJX+RNCJERUQ6vI
EDZ0q/wcyb7e64O2nNr3tGH2VtbXwFkziKf3POKcRd6lZNL4nBL5fDMli3jox0bfFpl9RefhXkSC
QsfJw/Ali6CkIJgaDovdD9R+deAFiWj2jR0UhzFWDMaM+VpWJQLHQi92lpbOTOUHeVfQR4cFlUM5
pfcaBzIaTJ0Wdh4B1a5WtD4lqpmVW+GPtRIYaJW6cZOpPfbtosGtWORJpZF2ylpu31SvFyZHyYJ+
kp1O/Z4RXTsaedHj2D/JuGIJjHz6hnwXc68qme9g9ph813a5VoPeXuxYC7y015+sNZp6TnvLb0ek
h4GdttcFz6Y3wuPfWX2JzqeaULvFif21J/O6KuYXkcftXlZGcuiHUN8TtxN8HJy43CVJYH0jECed
L/2sJ5eQFBqup4qU7Wli/eisYzDaEhw7VtPsagszGVEZug/IkiniGttNTDcLjKYYf4Tj7O4WUbAP
qYPV6QqWEG7s2GY3c1I904om+N/K+VXDiIBaYTHFBSTncCYMhYliLvglxy5J2VXoEJ6gEzgerdHj
wRpCbqxx5NkonwnpIKFcM1R9cPoyvU5lzQleGMOdTvVwVnVsMeAju7XZxFLL7UOvsd+h4F5DbYnb
BlizrDHpFnnpyXty+kLAFXbSytnodJERazZC1rHpJHBngKB7uupFscl0qmdQhEwDkzpECUsAH8S4
Jb/XNPNAJCv7MBi+l8bSX8ustoObGrt5dEbo9ski/Is0A5ONHFKLI+5eouD2WWeQne4NrObdN/ZJ
deyHAJLvlmFq79uedegb1U5AZVr0NFFd/2yiG75vfg4mMKw9IZ1IfHcdWxC/6Z7G0tZzz32fa1SR
VT1UP8cdTJ3DQ/U+BdF/jkTMnwOSglvcPqEFX+cn+fswhYOS9z1fZyyBlayD7TIMxJflfQwj1olM
/T6cESZYtYb59yyvxfsAh0IU5gcqQ48Tjht0HfSIdeTzPvxxYIlDKEMDgZRkICPZE52bfLWx3GkH
pxgELoAyGzWvdPo+3Q6kfLG7naJeXcYwdz/mmPFfU4lOFwz2LEO40p3APUoXfl9QG3xjldyle/ao
Q3UggtFGgaDFLCkReAauX5iArDz0Yw3QjTUGlf6GXDCwAqh0xVjF+H0Ur9ilAXpQxCEEEedhnKDj
xZ9X3tk/b/P5591OSIIptuV654f2hHMJ6Zp1N61bbTxV/Ce6A6LgTYZQcEOC+SmDZHVuLG0dE6O4
RTubuyM0Y8O6FK6qj2nMbkVNZoCUAu3ORu8Ne48xNtoX1M/7EvvxfaFnN0sIAgxPmlneTJEZnYMK
tyVsa6i2aCltHqoBDSmKiF6iv7b0k2M3e7LUkvVZTTi/Qiv2gZAZ2k4Qif6IBiDxLb1dYCOMjNEt
rShuqXrKB2ewrdvOqocvdOc6eBHDPdNXGR5gXNroSYV7SNMLXe7SZ3TXOE7f6rn+yh3V3OI5YQFM
lPImHmIEx7qoxWO4yGA34QJ4NqEEXxV6XC6HIjtm8I/uSiKR2HqgNBkKEbwtumXezyBi4NGG2ASS
4EDwnfic2jLewtFxvgyIhUuvC/TqQNc1ne3FXi7K1B0vrKd0i5UseYHSK09mXUIlCqcdjS4+a/Yf
CVjFCCErtAQ4aXOw3FtukmDQd/ctHlnCNMruOFtDv4cstOzNITdrL4HPtVlabdiMWRndYaSCpNJM
unOmlq58VzdwvzWU1SOv/zgRzejpKHbAZgQwpOZw3AxLlPoqccM9AW8O3pB0yDyE9xFH46I+G0bd
cBcSF/g6OHp3kfYivw+9Xu7MDmNlKgN5sNra+KRNvJ7ugh5gNRjukrhCyAHf9TZF3/Kx5zm8EPfb
3OPUcW/QnOLhjooE4sxETI2B8xjxEvItPbMO2TK84CqPb2b0lZ+Cshe3kH5cvklrUQnkC92tUwq4
I4a4baco7zYxT/69mdjT3tWt5tWxi03dWqiWpqW7Nq050aZj+T7mbutegWQsZ5mk5VdCKhj3TLnw
07kUR3ain4KGjRhyEkHxgM5J02bDh/zQOOx5tc9TEcDhj8r6MhUuQW9aG2cet3+9RTdRAV+LVMIo
sXvWgJGRVNKGLe2APfmYSnGKD5PlbmpT2BhpHfTIRQhuss4J9LPI8WaOyXcTo7MYMAf7BilVGcTm
qz6BdZpUlCyeLRJOAuLX0GEVwxpG8Gg0iRNy5YU57cBTa81VfH0vWv9T3/+r+h7QH9uUv67vn7vX
6LfS/ucX/Crt2bd8EGwewNXSxCLX/JP9TaoPwhI66xfBHgZ+7t/Ke6V/EHjmJJbdv29rVkscSxxh
sny0HbZA/05dTxfwm/VNOEgzDTbrq8sOzec/kpdLXMFROTvzhbRIbUk3zljN8y63Ri60XBnHdMKr
shnCsDq3pmq/wYqI9xMVzP1cF82hwZ8BRqicQIMQx5bHkkDxeTbv6UlbSqgym1ZjKrMC0Q/LIc8t
FYwPGoM08t97d3Bc9Uw2kovAoYd2ymp5HDDtiyzQWC+oIT+VTdK0LoWPLJ0fRmUTA34YWfJMIALs
XjK2CtCOJycWYvXwiE5RqEcSC23dXyNaoG4kjAPOvJfKuHNSyk3By3LoVcLiMSH8jlnNMncPmK5z
4k6z+DbI8wjuHV7xzVhYwVMBEOBpIT34wA9VbrOl174itoqfnEQ1mD9gxVDjmbfdhJtlMeNwF5VB
/0pY3vdal1zw8bqWtaj6N27JjgXB07QQnXUCuRqbNiqbFN+QP45iqM+6veQFwVAMBW6jMB204zSW
47xNUy2cHzXUX4vYCvhhq868Qv+xR+LCEGAIRNnVBymwJK/HUDogfHhAzx43l4qZG82PRxCKng/H
/xwI787af3EgOIT1/XfnwfZ79jq+Nr+1+z+/5g8Bt/mB5x1lraNsOuNVb/1Hx2+bHxBoExC8Bkz+
pt823A809fTINK+mDdriT/pt54PCrmLipKWGWJHJ/87BgCn395NBEWhqsU6g4XfYDnNC8ed/IuCn
yRAlkjCUw8zV8rlLuqLC1G+MPbs2ZAWT3eTdrqrn+6zUmcQzpdugLXcZaolql7BjS7zFWOTnIEal
4BVFirgEz+f3qbNWaz8qGSdgQs3M+76g0UTnkr0ojRgoA60pATRuu58NAY95ciGo8SbGB3pP8zEh
0PyG3m+5zRITgaXDbupg120ANwAGyonWLd32Jbwvwh0AlSIS8thUN+cJoxKuHxiz2mQm+5G/HEsx
ouCO9sIxUmpN91C4oTqBKn9J7Fr7HGe59hTWBYJoIEb73tVDWr/KYGHTVneI5uhDpvY6ILYytZQf
EmgM5iP9qvQZqxWiv+1sGiDhQzbfPLQ/KL9iZoku/KBCLEBtUTrTSHfVrl549WjQrxYBtV5sdxeC
ETEn6vo1ls5TMPQXqB+IvqficawXeTONMEkzLKWeDtaLf+Q35ZzfKKf6jJpa3yyym07pHL5gIzta
VJheZhhX5F4vtUnpb5fl45Roy5eUGKBtZUTRNnWqnkXfPGwYbW74CD6xy/RxKVp4Fa31rwCl2uRb
g1RkrrPY4s5INW3XDWn5GLZu9hHtuPooJwPUZ5GRgRcGBgwbh8Vph/M3EpCmlupeWGqBaKCdOjrK
11LJ5qlyO7ScMTyrjVFlPr0IQKvRPATO4nishuo7aAzNZ5U6T1Ybl7Bbm3iPQRRYagB/Z7FdeXBr
ywEM6TxjVNbI+TDGZ2BS4UmROYhbOWzzK1OF/k0TdVNs7FoY1w585W0e1wjKWEdNDpG39eJnUfFo
aBLkJnazaKuXxkObde6OQETcj0Zk4YBCiJrQOWyjjHJ7yKfa3Te1UaXHsJLgUvGRUY6bjtc5g1Xe
6nLqzyEpRQQCNpr5bJOFc1a5JV4UP/i2naE35kjaY/ZAaVnupNMALTamWZzHuTbJRE+E6bGF7OYf
oIcXbe80aFl/zBhCL5negF0IC5X6mR0bjSexP1Z5Ih//c9D/7xz0zFB1SrK/rvw+zWXOkPG34u/n
1/yt+KPCMw0Kd87ytaDj0P4125VS8keMaBHL/Jr6/hrtKq4HJCp4dBSR4xAKEKv8Euxg4kGjaKPl
gYKBlYdL4J0/Afvh/ifWAGwE/qi///d/FX1+D9+la//n//inCpC6VIKoMaXO0tI1KDX/fM5jzZex
yQr3ts+/hW3GR/rrn96NXy/45xf4Hduxym1+fwHK6D+/QDMZWV5NvAA7GQz7ude7r/FwC6wWftl/
/1L/i70z620b2bbwXwnOOwXOw8M5wLUsS47t2InT6U5eCMVWi5Q4SBxEkb/+fiVSjsTIvnYYHBAX
zQbSSGSXyGLVrj2stbbBTB4qOZBlRhueU1EDK4rUgNw6tEolVQIDma+bhRGUMkzoUEIjj/PDsekO
b3xLF9u5/YB/ZmfyWF6pqVTRZg09dDoaa2D3wkc8YtuaU0SB7utYYzeZy2MEZfMZxUaK/9c52jeS
fiWbq+oySJ0FAsP2Qi6vTETx3M/lOkOe2Tfep2B87xZQRvyzkng3ImMSqfMzaosGKm5ggwCtFhvN
yVCkC9fe8p5mjvMN/REBi1r04xZCOAItoKboj6nvExSz/yi3AbBZd50TMuJHFshA+IgqXFkZgb6x
NYEtohNYfJNifFv8RdJ/tHqmPdjO+dUla1VdLTLHk+4LRFL1aKRt6MUmrYYZmeqtO7aChCzsP1bj
NVZDVGBf9A+vKPZO00Oj0fxKYzQcfWDYjgXy16YBDe1df7iHmAWMBiUf6j42cD8D121vNVjwP2B9
6CeyITAiFIlMXXmLlVBaTe4NLJCjYWwg8hkUocy2P7h2Mxvy1Na8CtUVAGR0WZTi3FSKEjWPPCXl
TV21VvpA/hSdrzgqFbTwDFlKnPMKDUXlPqhFQtJaMkQirY28ge3mCmKv2sYAoL1TGaEHlpAcCZNN
qBcfslqOpFSRMYMTDjx8foEQaGheb/R1+gCp/mOm+5Y7VIBig8MzrYtAd5zygv6k5yh+ETXZFQ5T
lXlIScOXiGQgwbR9rsaqkqTydYTmvwF9DqgDCHFY8pMAaN36Dkzgkk5vrvM1DSrNGybpGpYsTD3B
iMEzEJ13nb8kzdRjvqI0qxH8LxXRLstCw1VD/3Wkxb59u8SB/Lq2rOJccuLim48W310FCQxt1dIA
E+5R6l1sVFQ2Ys2T8BnAP4yX9Ny8XKDD/I3S2PovNUU77UyJfechduyHYFt+sJFFJBu3DMtL/nBv
Nrmp3fqGL0/E2THKFpoz3AotujPMzPpjvohg3chlCXexIPA801FtClEzjsHlQZmBSaGgDRlJ1Aty
JU+/kEtzL9WkLMZVZUFRBq71XnIWYDlKX90C9nIlf+IFC/+R9WB8XNC0WBsB25JuvTCyxzTIhRUT
b5XrArzQZ6+yaKpOPeQurnRruKE3UDzUMU9kRDfqn1IcpPqZuUaGN9bnOfqhQTwMUYS6hFmO0jJy
eZR5cignihrlI4SEaXEhgfTXcOMn1FK28bCkMeE3qQxXFwhjSGO6OleXpACqB4Av1iX4zNV9JZfu
B4T24+tYmufhWEdW5nabV+ZGUSBc6JlqLs/2/8+WgOO8G8lQV6ucrGJo+UgZbBw9St4vVkDooveh
m5JrPbcyd71wLtREgh6uCDk5tMyFmA3Cbijb/GNRX2NRyYSLzmfP+2EfZsW7mxna3vGhVW1+7ckV
E1pTgDmEMUO9TMYZ2btiuxQdxW19j6x+sqqayLnReg0nQWHN7bJ3eyurDChGgtBE1sraqVe9xcoa
bWcMi60TF+C6GIqJB9PyX9YLna6gc3LhiUpNcKqjsocDoFvIOMmwnmnXqRWC2gq9Ik5D6TJWvZVB
K0bDiiZx4ctjKjjlY6KxuIeSvDKG20W5qSCXmdZsnQTWuW9aZlKtJ1E2N2m1ckahqCRhhrCVnQtB
RlVdpchaRXQ9pX0uickR2qALz7mVfSmjfh1Te9ZgHGYotN8jJ+xmQ7PYZPLXQCN3Rm1aJ9s9RK4f
NNx7GjsALrItCY8nRDKSrgaIIW69axSp1iv73iPbFRcI3OPnqtCc9AzJJzoshunnlDSIMiLDpgUy
ih9WVuXjaEXZAflHegzAwVP8ZT4CYvvgUbSiV9GqvKNiEOEblShpj4BUStW3FVxL/+afDfiaDUi8
gaPx/P77n2D6fXqsAVf/SrP3bH1AJknHsyCthD9ysPdsclcURjVS3YC8+JNgZw9xIQ7CQWXvkaU2
yZMRXuz3njxQVSIXet6Q8wL5+yYPp7X1iBfYxOIu8JdInrUBLgtlpeqppksTRwKIB5WtrCY5MkWf
D+bkRDQkwqkDrbnd15C9I9/HorbVNgehUtKEHbmRUPTSlc8IdyEYm8v2bVhsoJK+/F0ismp9FxJA
xELUPmkhJ/zEw8iLd7FInY3mTkolZgebyeaG9m+02qnk7d3KDCn+vfyF4JJ++kpL0D5ExGcrmiXj
Ax9+5XaJt6JYiTvxSwjuZ+46zq7jJJ/TXIWGJgbSrlQWZHoqqheA9zfo6gfww8Ymiv0A3Ix5PjQ2
G0gh+TbCk1r4ycSBEkEQ5STy94j2ezQKSZ0xysLOuKjIAoXESOQct9H7MlHCj8EycMYBqbw/lAyx
PWeTrC4kl6YwLkkWiqwLgxzOPPLG5RrBV3+elqM1cmQfVboBz2inVX3xlnryxVrNb+S89EeFFUTD
nFYtk0rVljc6eoT20Fto+Uc1zcO/yXDGt5VWLP5QZR8guewGF8bai5DiDTfDPI6KiRy7xHPVWh3b
YAjgmJfFCGYiIMtMS68sJYs/JCubBsmIr04hAUiTwBTNIBKpmKypFqDds3VcE/FPNX5I7TC8Nqtw
S2OhykOWZl2gWJzY+oWcqsBJl5JToBzkwXbEHS+hcKRfHUM1yvTai1Zgm4ENReh7sc6HMkYakIMW
Rt/zxFp9XeRz+8+Fs1Q/OeiLehDYUudxQaYTgLmTWNBGUToCg73wIVhubHR5sdve96UXIPZDX6Pg
FlCBTbcWlGuurRydoRJ9+C92KaQBXD85p6UEa29RzSmD0uDg1teUT5R85aHLKfUJqDSQIUVOvoZW
vLmIIaajW2FKxtk2NsPHRFRl0GJ8KJPF6nwOwfFq7tg5Yk+V4YWjlMnxIje4WQdh9aeuqdJHLfKr
a7miKfJZulWW9MbYyBIYq4Urn0kx3X9N37h0dRoRbYooHWmlv7yWF/OcLIiZfV8qAsRdzZFsHEmZ
D02DOT33XPNhnQUQsAERRAH4jq0VPCLOBdF/qV+5CPScLZfzP5wU9d61u0Iqb2WjF0tHjiFqQKhH
qWCxHNc3z6xVdrWQEsTqttmc5qCyvZjShxQFQsn6prm5du7FZklfI3P9yS0C9dr00jsDbTLlzLYt
naXN7oE1vYH2p9PITtnMtqGFkkAiZTdLNaq+Z0CZhrxZ4/uKLli3wERoPlpl2SdSitIwytDNWjv+
KDeqv6Q80T6oaEuOIGWkHySrqkaFYxb3UeTkoLSdzUUZwgtCf9DS3Fid+EuyzjocKRgMD5Hpwy8h
QYyoLaj37SI4K+0V5bwqXYBqm4dLAwxHXi6HZbA2q2sbGZXtZeDI8zIcerB65TNXQsb2yzItEGYE
tJSnBXUx8MTneblJF5/1prBNe2x7U3y2QM6PHCW1BBMT6MmQUM0nQ7om8eFkELXGxaYyrb+2kj63
L+hcq9Inwy5S+ZzIoIR2v0h9weAIMzq3L4tq/mmzNPhJbeVv5h/MNe2DgHsBGbub02cDTMnKXKfe
leNKCCiKpu3GV3VF9yWQOZErwdSlSKF+WeQFemBrOudZjxZsE+XMy7xMIgu/mufJPUEarTvGipMu
v0rGannvwCkYJ7KQj4lDy5hs5Cz4YgE3Er2yVSjaBSHde2O7ieUzYF1UXgzJc8ZGptFDQ3XX10gZ
GhM1lGDAbJclGt9h5ShAFmMgQ+la/LOFXON9WebFg6lG9J+I4Cdc0HFHuxSVWZD9Os0alnmgX65S
OXrvb9Giy8JciJmuXXT9aRkSX8HSQ+TO2ljKhWKmVEATH+wcOXsg6TLZffro4W0CYvpGn6ZwuAbG
cl+lMpA/xL9ypM+RN/u41fTVTIccec2NUCMluIqvVrBhqvPcnAfeiEgzvqTHmnMbGL45JSvG/Wk0
PrlwUwvlrGJpwZW1Q+5NMld8ZkhZ+LdqJ8EXTc62d8FyYVY03AopRoSE+mdolQIy2sZLM2ffBue7
o+7/DRCieRAh1TvaeXcHSsFP6WHx6S4v/Dn+tR/a55lPD/RKdWFyWW3HcndTuzt+aYxgmvlZ/ogA
MUgJ0uoaghxkxMWF34HU9bz5WLKUgUkaWkOq+vA1n77tn+WUn5uj3/L4CHjVN1Wn7J/u6S2PLw9g
CtIWXcPjFheB8tHj6wOERQyKDxQOxIXziyN/sEZ+7QlfM1MvvcDZbmVePv77X4TpZjtf+guLgCQl
EQH+++5iVR3NgjGg/iLK2uT/xFUDevo0CxY5iQOX+5fWAkudNuoO2eP6IpY6mgVlYBBgUWU16s/r
vdejWaBFWv1mfn1DaDYlMiDeCNnVS6FlDxTZGBg62Wyzd09Piskm138UZ795J5CwgvdESko/uRME
HI33r9BvoH+WAAJ+5+dnjasW8Scl193VsocOMBpEEJF8t+vPCWP7ZQ8VCAbcdKdVoNoDwyGRSPR/
bAIQiBRYax2Y0NPy6Nfjo1KE2er09DprwEIDg31QP2TLBFjqoGZTgaDs28snDdXZI9IHGrAtlOyb
M791DCjATk1EOixMZN+eHzJb46d1OwGwAXSaOF77ljkgK6XiKDROQA8PALZsx8XP+Yf8KukCWIG7
q20AsQAUMkxt7yX0zxVC2abzHpDJOJu8boz97mLAI1fIAk1JcyIKsk+uUr/s4Cnw0ZudAVXAhYCv
K43D17YEsjXglABHIDfT0Dd7gGKRAK53Ow4wd6JUQIGvftctu2A7HAd4zZjEp7XSr7VwSjnqrWuB
SqYwiioAiuOtYBsD1WYf6DqUYXH1zi+Ee1wf1B3OBH2A4afmsg8AibsP7YFA4xGAGQ6yWrtFUEek
PQqNWJ5dfWOWgGpQSXMUp17oLb8IkVK6K1m4z3vPoW/mwFE06uKdrIGID2HaUKJinR8uAYvICfky
IY7e032AO6t2dQ90AKm04uK/9omIdDwnhShO1o/fO98YlrnIbnV7+7j+qPCTEasfUuypw0XAWSCE
9fCMm+xB77yjE+yTNx8FMNKYA7ys/SwcTwIkFE4Jk65tzU7o31KACdPZLbBgzdASAUvQrIXjWcBx
ZBrEobFPnfbNGoKK+ImZ+AtrQSN7zmJoYuVWuLA7GC3QCuA+e/f8BjiGjgZBZxUAlIBPadWroO0Y
qDIuslDubOKp3jkGeDSdQ2ZBN4VrYFj66ayhow3E8oBA1Xzeu7UAC7RJ6v+6k8jZSPlcCKieTpzg
KVNkQlYHB2p39W4WNE3p7iormD1N4Mub0LnlJZJB1aizEDqTRBVXna7777vKD3EeZaIF6tyPoyPg
p+BYv8ZNaI3wo6gI2ZKSITRLoaN76B/w8OQUQKzLzdHZv6IiZO6u2RONEgkPiUGo44R2TdUhlhTI
TJlkbX317mgghOkcKWhECiQLMS31NLQ8ZlvkmHT8B0zP7uqdOYDgJECTr9kK00eYbOd+miX+Q8aa
/1Ffp+OuTeEUetjJWaC+jnIZcZPcBJW1i/7fNwetJ/hRYEYtrHNpVWRPSB3L4oXvrtZasOyBiUW0
QQHWn/fRZVa6OkvCLgCftwzW1e5qOUsWUuOQ8NAJbYpvvdsRnI9KfV51chMQP+Kg3Vu/1iyIwIGd
R5/aZtn1aS8Q23Z9fjIopo4QAezTk6sAu2hSgAWV8sNuYoJ6NAsglDvPAlRcaLOsAvhxu6udVhWy
+6CZoXTUn9fZux7Nggo4vOsZySzAWjHg3Fon7SL1ZiosTEJ/g+gT8p1vDqKNATqcgnPZgApaQbRt
DmjTSO61t2ckO7Wz08irJoWuUmU5vRRMJglsCiyLvm4I5JA6FxqIjkgXwLg4bRYUBeFWNgwpyHqt
9C+fcIK//OYNAasHXRYRJNZroR1DUqS2CaSY73ot9C6MggwkvzKKbDmeP1xnjZQ6nUcQ2moOwtYs
2BoZSAR/iSGedkzPDkryPR3jB1PnHNR1GJLNhmBWDyNqNNEGNK3ZtaztWxRJ17DOLrOgvgkG2zMl
eAc4BvQ1wwCxsbv6FzjgMnctu+jiAETRCqmT0/aARYISCsC33kWPp8jHbzaH+oAsAhxH5Fx2Vyt6
RMd7oJBQEaINr98Dr3Aln+D+Q88PHndAf3+WnuIDPPcDe5z7z5836O4dhJuE29EPCgW1+rvrMFz8
/T9HdnIXDhx8uA8Pdt/T/HrzgD9/9dF37Z9q/48Tf5ZMkwev3H1QNrf5YRpCFnieqPo8DfYpe/J/
DJwup4dJSJEq3/9dPM+//3X0/AdW9cVx6a4UR8cD79AQP6buVwde/ixDsjN3XUceTgP/7zhptTCv
4Qudx46DOJk+HtH8a8x495ER6X/I/Iec7Fc9mFjZNRq16+AvKAJ2XHf7jN27+O93yBXl4ffjzvE1
YKLr/V8w6/7j8SqsUcpdRx7PYtrdH49ce15dR56gwej7h++S9gUind914MvHqXe0AJUas9t53CDw
o9hP93coll+TqOg8dPToT1tWRLdtztrOI8fF8curi5Fdh31eIqnjfnmpxWLHoa/j3E9/mmYHpH33
ab6Z+tFsP8xuYeAw/4bj5WaalME0ejwcuoFgd32FN9M0nT54eTrLsqM1rdakv87j+w+eP58eF/7q
InD3oUXDljg7Wtlq7QZ3HztFRypF9/zINjXYpt8xepwn7aGF/9556DjKWjak4St1HfnD7HsybXlP
IDUFFaj70Jvp8blFylPkeLoPXLybTMNV6vnHQr9Nye13jP9+lqSzcn+vOz+7Joz+jsGfl0vqaAaF
FtPXOFm27ltQPDvfd5xk3rvhNIk5KY83J/WY3/YF59Nle+/XcLOu93/r+UeOQ5OA7zzsMsAjOZbf
YWiBAug8dDKbt7EV1IK7D3xHT6y0DDbTVpig1tyPrvf9yYsfZ+8u05/Otppl23X4e9E++eRCFPXF
33Au11/w80Jsypdd7//FjmQd9//n2fZY3LLBJHW95+e6LHS83S8zOkBGRzFfA7PuesNffCKb1vJu
oAhdh/5zyrkTzbPjrUmVTcAhOw8+S7N3J2++rh13Ht9PH+Io9Y88t4bn03ns5wWZX1wnpzJNTxXr
n/NPe/GDU792nFwTP/EQzKbJf/4XAAD//w==</cx:binary>
              </cx:geoCache>
            </cx:geography>
          </cx:layoutPr>
          <cx:valueColors>
            <cx:minColor>
              <a:schemeClr val="bg1"/>
            </cx:minColor>
            <cx:maxColor>
              <a:srgbClr val="C00000"/>
            </cx:maxColor>
          </cx:valueColors>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_xlchart.v5.4</cx:f>
        <cx:nf>_xlchart.v5.3</cx:nf>
      </cx:numDim>
    </cx:data>
  </cx:chartData>
  <cx:chart>
    <cx:title pos="t" align="ctr" overlay="0">
      <cx:tx>
        <cx:txData>
          <cx:v>Diabetes Death Rate by State 2021</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 lastClr="FFFFFF">
                  <a:lumMod val="95000"/>
                </a:sysClr>
              </a:solidFill>
              <a:latin typeface="Aptos Narrow" panose="02110004020202020204"/>
            </a:rPr>
            <a:t>Diabetes Death Rate by State 2021</a:t>
          </a:r>
        </a:p>
      </cx:txPr>
    </cx:title>
    <cx:plotArea>
      <cx:plotAreaRegion>
        <cx:series layoutId="regionMap" uniqueId="{427453C7-9E37-0F4B-8BC9-10C03C3B9AFD}">
          <cx:tx>
            <cx:txData>
              <cx:f>_xlchart.v5.2</cx:f>
              <cx:v>Mortality Rate</cx:v>
            </cx:txData>
          </cx:tx>
          <cx:dataId val="0"/>
          <cx:layoutPr>
            <cx:geography cultureLanguage="en-US" cultureRegion="US" attribution="Powered by Bing">
              <cx:geoCache provider="{E9337A44-BEBE-4D9F-B70C-5C5E7DAFC167}">
                <cx:binary>1H1pc+O2Eu1fmZrPjw5A7LdublVISrJsy8vY41m+sDQeD3eCC7j++tccW14Yx8n4+tZ7VlKVsiQI
bBx09+kFyL+v+n9dpdfb6l2fpXn9r6v+9/ehMcW/fvutvgqvs229l0VXla71D7N3pbPf9I8f0dX1
b9+rbRflwW82wvS3q3Bbmev+/X/+Db8WXOsjfbU1kc7Pmutq+HBdN6mpn/nsyY/ebb9nUe5Ftami
K4N/f7/54/2769xEZrgYiuvf3z/6/P273+a/8qcZ36XwUKb5DmOpvYeFTQQVBP184ffvUp0Htx9b
Au9xxBAhUuwmPd5mMHCzrevtVdjU18bUu4+eep6fT7P9/r26rmsQ5ed//zT8kQg3El7pJjfTogWw
fr+//5hH5vr7u3OzNdcwX1Rr9+YLrp7k+Hj+U/DfHi/7f/49ewOWYvbOA2Tm6/Z3H/0JmOOD5xbi
F4FBe5gopBjBN8DYM2DoHheSwa5TNy+6m/sGn+Pr7t3BdVVfD7v3/zk4D8fOkJlEfIPI7K+fW4UJ
mf/htvjwt5M/3rXP6ivooy1txeQt7HK2LfAew1IiTtnNF8hO8Jtt8SEEdXm3rtNt/n33yT/fGI9H
z7bGJOYb3BqXF8+twy8qLd1DgtnwDyz7IzNq73Fuc8UluYGF7Sa9geXyusp0bnZv/nNE7gbOwJik
eoNgHO8/twS/CAbZ45JxrAi7saBzTEBVhOA2GNk7C3vjVu8t6P42K+owqq6fe6ynPdxkRB8Mn+Ez
CfoG8Hn+ER+SkEff/EUSQtQeUAwmEOOP1UapPYQloRjdWrMZCZmRgr9+nqchmg1/JMLbYByfXpMK
ij2KMcAgxY2NgsV+aMOwjfYY41QiwGN6AVV8qC+ftqApeWB0vnv/n5uxh2NnmjKJ+BaReU2nD1wP
/AYjHN16/cfISLUnCHACpm5J/Mzpf4rqK53X0UuAuR86x+VtuvvN8XO78xc9DN8jVGFKlLzxILPg
SdE9rCRBxAby/lBVNlGeX9fabHdv/3NNeTB0Bsgk2RtUlOPL5xbh1wABR0LAQlFGbhVlxo4x5nuc
MQhmgSI/YcKOr9vt9xeAshs3Q2QS7Q0i8unL6yEC+QUwWUB98a0HnyOCBDgVDJChW8h2c9+QsE+D
huRHsHvzn+vJ3cAZJpNwbxATb/HcEvyyliAkgfmSW0zUY3ci2B7lklOCb4PMWbDiXafbbvsSTnw/
cobKJN4bRGXzmrGj2IM0G8NK0BtnMgtXMFJ7ENVjmxO62ws3OrKByHGbv8Bs3Q2coTGJ9QbRWB/t
1uUpM/FrOkIh/WZTTBl72pMA5cJUcsLkvQ499PDrNI1yHdXPPdHTQcn9yBkqk3hvEJU/Dp9bg19D
hQOhopQKZN+iAprwKERh9p4tlKQQ9e9mvdGRP9JtnbxARXbjZlhMQr1BLI5f0YtQSJ/YAhNIodzY
q1mCGmJ3iZGw1Y4cz7zI8fW36mWY3I+coTKJ9xZR8XZ79RXsFgTxlBMkoXhw85ppCELg3BVEJLu6
wW7u26SXrkz4ztsmLwpOjh+NnqMDYr5BdNw/div036NDxJ7NKOcK36Yc8QwdDD4e6nEC01t4dnPf
oONu0+iHrvLoBZbs4dgZMpOIbxCZ41eOU4iyKSH2k+wLODGHTyCdTG/UCjKVD/39lO39oqtk9+5T
e+Vpf38/cobKJN4bRGVz8twa/Jq/J3KPcMHuMo5o7mPsPSoEmWjYk6hsorrWTRU990RPo3I/cobK
JN4bROWPV+TGxN4TnFMbspFP6orke5JCLGMjcP4/X7v1v+Ni37bZC0wYkLGbgTNMJuHeICYuhFk3
NuQpa/FrmjKxMcEwgwjyBpOZZxGAGZG2xPaMhrkaUpFXJrpqzHNP87SWPBo8A2WS7g2Ccrx5bhl+
DRRC96gNDBnTW4r8p5Ce72EEJWGga7tZb2kYuJPNdR9d6d37T22Rp0GZHMpu7AyTSbg3iMnh+XOr
8IuYyD0qKYQlQjypKApcjoSiI9Qjb2zXrOR4uM3r7QvC+t24GSKTaG8QkVNgjK9mutCeVFzAmt92
Os20RIg9SaScALtBBFLID6nX6XWe10Pabl9Eix+PnqEzifkG0dm8pr6A47AhW3yX54LEysOUCyTC
OANqTO1b4jwjxhORmv4tiheysLvBM2wmIV8Hm8fdVw+aIy2oeEPGlSp0m5KdSt4PhWdQmMUcQ4vJ
fQHw4dbcbI1+t4Ke0Vq/+67fnTfpbuv+c3P+1G/8/VI41XaMYLZ5n6Tz4f+DPsnN36ah/ofdeH98
fQ6DX3QmdM+ecilyFxXOWyYwtOtNrXigIj+9zczN/1FFo35J5v5u4GwnTMK9jlLMEPjfNs5evqI7
gRwLFEmAUqmn6yhC7nHwJZLSW4M1I8SXURVEL3Il9yNnqEzivUFUjt1X1BS2x4gi4q4yP9MUAfUU
CYV5zm+p8syN3GQW3W2loa6yfe65/oIU/8xM3o+fITSJ+gYR2qyfW4lfs2WU7kk4BqCEvE09zir1
kkEEiRT0ht1+PkNoE12FUbB9QY/R/cgZKpN4bxCV5SvmWmy5x6CxC9tkzrsg9SUFoTb0F/18kd1W
uIkgl6muopf0stwNnIExSfUGwbj4vFuXpyjXr6kIwVA7IZJKfBupgDt/SAeh5EUg7QXe5TbxNYtU
Lq77l4SOt8NmeEyCvUE8Pr5i0mtq94KzS9DJcpv0mqWH8US/hLRtm8+M1UezDZ/bF087kZtRMxwm
gd4gDu7rpumhygutEjtKNdMLaN/eY1RISNTvFv22nqXBSm2/vyDJ5d6NnMExyfUG4VgBRXythArk
56FL25bQmvpkiksSqBFTOPOHbqPWGSqraw0U+AUk627gDJNJuDeIydHfYjILkv7uwODNAdCftmV+
NvRPZwlP9l9vQ0AzE8XQ9krVbc4TAH/otyTkeBAck5F/0RRwEkYvUNGbUbOtMIn1BrfC2ntFNChk
mBV0xuxq/PIxGhhDVgla+QWY092sN+Zy/X0bvgCI22EzJCaR3iISf9u//z9UynN3B8grkEmypxBR
UCB6Ou0tp7Q4mGggMTdp7xmFOdcNdOrcR7R/7T2eJjPz8bPtMYn6BrfHH5Df/OuV+EW6DxHx1L1G
/qJ3XUEIRhQYVmhQ+PmaZZL+qJIXFovuR85QmcR7g6gcfnlFVCC/Z8NxJ2hRf2w3IUFhSygSQf/b
jcLQ3aQ31vMQ9kVzlQy7d59S4adV5X7kDI5JrjcIx8Xf2tDHJZHnDqQTBs0eEO6i2xM18xYdaAYh
lEDX265ZZObTLqB6BzdDXF//OiwPhs5wmQR8g7icvy7LoAS61eCI810d+yHnA6ezZxMEMQKf6cn5
T8fy0hbQx6NnuEwCvkFcTv7WqfwPOcfmFTcF9NOpyXiyWTJRcAgAoGgCdORms8wiws22Gl52Y8T9
yNlWmMR6g1th/bcx4T83nXA2DgnKmaBPV6oUgWPxCHG8Kz/PGOBady8I0m9GzdCYxHqDaJy84tkS
cGQMrhoAPG7I3LzWr4B3QK8WQjuDCjp0wzRv6MVJkkJ09pK2xvuRM1Qm8d4gKp8udyvzFMX6RQ4O
1Vpqw50EYJ1+vmZ1Q4iSOHTYQQvdfRT1EJVP17V5d1+Y/evQ4GnmNxs+w2cS9P8FPn/tbe6Ymrc1
28XPO8IeJKWe/3SXl5oNfS6culnO9fff39sUWuMfXPsx/chj9aiug/ubIR4Mud7W5vf31nQ0eyLu
cPpBTR3dNrD7DsCbPrLpHoO6i5SMQjgG33r/Lp/quXB9Gd+z4QYXGCeQgEBt6m6tJ/4CH+Hp5PHU
Hg5HWcHMInV3K9upTgd4mLvluP37Xd5kpzrKTf37e2KDsS1uvjc9LEOMwtHy6XIfBOdmJZxAg8+v
th/gcDJ8Hf+fpG7GpGtUdBonisTKhXu7+tKpgoSfKL+g9IzysqpXOkV5tfR9qKIyp2sj7iZ+q7v+
uAS2VjgiKROnNlFiyIdQplbaf2KytRLk8qTKnKLNk/1gzFF3atISfc9Q0aHOEXUeSbfCoUSO3WAd
hI4O7US2K61osMjCMj7I4hz/IEEeakfVpfxm2Unk9lwGByKhpaN1MLq9EekHJjt/FYx69IhK0UmS
RLp1c8KbxintKkucMS0q5oyEWh8Fsr7JnodexqzYyYkSxzxso3U0jvFRn9BoLVrWfO3ixl5QVCju
VDkPP1RCJqFX6344bZvRV15hd1m1IAVI7MhmNHJRl2nhKRSGh6WfLIM2ClwTdPxb1LXmY93yMD5m
dm950FkmTqIK0c4Zoj6M3JQPzDUiDEPHV71qnRqZaDgXzJjcAySGz/6gc8dCqm2cofeDc0GJr5xa
D37iDvD464j74eHY9f1nGkWYrTjt0TrISbtQPKlzF+E4w0theBg4IiLFp6HqKzcIyrh2pWizA6vO
kXYsJovGzfxRnsikE41DUgpbIh4jO3ZEH9ajF7O6rjyeiuGLaYaSn4IkNnLtpM16T6Vh70WoIYsa
VdzJrDj8IaqULsIgSvbriDbLLiDcY2XUeI0OxVk50j5w8jAJPHsw+izhWXUwaOo7KCvxmcVUt8jb
jB/4VAyWU1WMf+8Khb0elOZY2HgsnBBO3IeJEwxK4mWZW8URDVA8bFDeIFEc2AntZOEqltdSLmAh
aOFmbZgXpzQpQ70e8whTB5FoCHInlBGvnCar6VHnJzmOnDCH28kSp4BLM6iXjbB6Z00dAFYjbsV5
VuRR5wmrV8VlWrWidJiukTeEivtOhcC9uqTvRe1xO6j1Qaz9Sh3xIgi/Z6UYCjdORSKcVA6ZddSy
KKhdX/b6uLZkdNTmJjzkft5t7SzkhZPUXbMYijwb1n0whMyttZ1XjpVyFO4PcWrrfej7S7Fj8GCw
242BZfZRlYkl3I4YnUb9gEc3LNswdnTlZ6DZvhS+Q4ohMl4V66ZzC79o26NxjJrSsy1KXB0Cml7R
Zi12UW5VoxNbuQpOeY6i2q2yJhObfsy647RmaFUlovHCgAQD7DhqtW4sCumlloiOLa3Tdtn6fho6
DCNeeVkqu882tPutjOrL4ICi+sPYm3g8U411ZY0qB52yuO5dyeKBHRtN6nFpyjAzy6AZ9Ofe14g6
cmjCi3GUtl5Rv6jyFbwZB46ycmP2wRIN57RUvV7bjJvSjdLU5qsUhXa3FrFP1kQX1Y/Ooh9Zw+UR
iVg9nreJ3Rb7XRJiva78ofdkYeFDUtdoM/qxfUbzDvTRpyrOFnEA1ow1KHeSoYxXY0/kQWzJIfFk
Z/X9UY87fShInY8ezJSspPTrRYoD33IjwEovg2KMPXuk5MwqBtQuSROmHlexfah5rhZExpZaWFGR
hR4Ne3xRjDTyEEltwDmhQfytKkW8jZGxPpIqbb/UqG+rRaUpBV2jfetZ8UgWGeaWWVdBQN2UNHG9
4GEdVIfwBdo42Cqs1GE2L4bA4XLMwgNaW8zO3IEKViAnHlLaen3DQ9euOQocxquAOHlbtPtWWRG9
8E3WBcbRLGsoHNIvGunI3E8v8BCQy7YbP1HYwsaJ6j4BbHJk73PZiTPOIuwFxh88Y4flWqhcoEU+
GnuRWswPXN13/Yfcr+lxmtlN62SVyPCmq7TejGbk8UqWmnwuTf856PtWOYZHI/Zw5KfSbVtkaqdp
477ZZEWGj8cB1x+yWMeVq8F/BWe4b/3KdmKaDuOwnxFhBItdavmBf1DWYDWOqUzw8mH/6SNHfKWL
oYqC8PaG1Ls//3OhM/j35w2N929OF6ze/wUtRDc3sz77LahPTly9nn9p4lN3vwWs4JZfTRzm0R9/
IlR/QZke1/lexKfg3iAKDOPuLtc/8anNNsrvcmYTQ7kdcUunON9ThMNZU0i9waWDTEGS55ZOwZWu
UPgVVDGMBZYCKNOOTcHhYSYFZFEVgr4iG0EaYMemyB6CVBIDlgVnVyHhJ36FTcEUD7kUNC4JuKoK
fgduR1LQQQ0P95BLDQpShmawxn3tLwa1YMNGxlDXv1uNJwjbn6eQGK76mZrZ4JGhifvxFH7XpFZg
q3G/9YmTjNKxhtyRHJb0v5lleooHpLACBtKzEGYR+dfa+qr7a8OgsPLfTDHx0gdTiEjTXLcwRTOe
CXQ2RF45fnt+CozIjN1SCXUmOBYjoItfwC1w9my56tQq4qAtq31m5dWVhjP/3SJCnb0QHUzN/CT9
QFDmH6C08Q9IjZplX5N+weMer4a+7VZRUVWXdjgS7EZjHXuVEWc2y1rmhW3fHamKR0tw58gjpm+X
GFzbeYTsJnRE1sQXQyJ7R8QiPqx5K1ypi6+ZLLxYSjD/Grf7DZghpsoQORZkNL3EEuEmLYrBScpG
Ozyq9CGvmngdolQcIjnyL1YmcuyEbAg3qLT4YRqkgzsiq16EFmsPTZA1vZP0JvXGJmmOGpWNHyMD
f4ZFaIMrLq+4nYkDP8rIQlpl69VizFbUro9oYpuPfT7Qs85v8MpqRLrQpIrXNEOJkzaYLutElkAB
C7yRKAG3R2jv9HbffgCrCT+SSHMkxnhYaPDEg9MONd74PgF9iFXgBroJz/y47a6UyYazdiRN7XK/
F65oY5gvGq+7nPufw6KpYi9T6fiRd5wRrxvxdVX1VuqympofVkn70O3j1FwqO5LhsueGnoGhhx+a
FphRvNEDs42TmaxwgVdzLyt8c5Ryn4D3oUG28FkuCheeLwFKaITbpLF1HAf02tQWdboBbpmOx/4j
He1rlSv2pbdZ4NLGij6bpI/XaChhSaqwxKu8o9ej0ZVywq4c9+MS9U6cFgAC80dz2SD4vayH54h7
kRxkitWXkTUIN+1LcZjJJtwUWecvCKvwqqm78KxL7fgna/dUVVTLzpZopW17TMDf8sBV/uAvZD+g
2B1TiILYQO39EXOYwB65W5axWXWZTPZjFrfniR6bc1P48OVK1bAxZMTO0mDQDkr95AAOKFGHWrpZ
tBBznkgFy+mUBPteVhW2Z4PtPDadiuN1bPNsWaRlVDp9GWHfbSoff6CNH5wNQYTO47xJeqfoInZi
pzhehUGAVphW/jcfmqcV7BLLP7Y7pX03CQUEFRTnjRP7Pj0Zwsr2hmDgbj8G9GAoqvKohBu8P+Bs
bNdcFfzUt4i1qouQnAqcBUcdZZd+Vo5nEC/VnduzFu03YcntdVmZ1GmaPu3dJAr9b6ZvUkcVnTYO
sRprpYdQ/qBxIn9YgW/c2qq7w0pg9S2ETMwiaEqKHQUloYVVG+X4Wk3r4aOEe3jsv6dlDStZt30K
sUyB9nGNgTFIZR+lwKkuUJ+MC3+QuIXJGF5JkVcr1tHus7T99mvus/AMAhq030Z2yj3a9JEbiagl
TkaxvMJJbQ5KINPHDenhoipC8k3eBOqkxyO5SJUZIMSupbXoS8wOOzsYTkmbjMAdK3kaR1W+hXCg
O6uGoT/t49Ac93XJj3Avhk1dKnaYFCRf4ZK1bjEYfl4MRHpmHMb9srNk60KCACYo8WS8Uts3Z9WI
RO6MyIfYJOeceZEkGsh7h37QiJvMCVMdnpdVG39nI6/3cQtGKLEgpICtwbyeK7YshqJeGd0FmVcX
Ue2BV6GLBtHyMO34GDuhLoG325kfOEGbwm8yP+RerITv2iIfD+Bpgwsb6/FgAGZ9yGJ7cFPmR6Ub
Q/AROyyL1Roa9NhSxzH3BA3UmtVKLw3v9aJAgbWqwiTKQAACe0KSeFwCSzALNFTV2qpQCmKUclj6
oW8thN/41cJGqXJb38A69HrsHTuX/WmeVuW3rjQGzFibnKWaylUYo8E1YAW+RpEaF7oVYt/YcXst
UD4u7UCyQzvH+arTUQpM2IoLuDhG429GwME/J1WR/6NWTXo51H13Ak1vycHPr9s5Z+dZSKv10AeZ
7YxMdCfdGPcntRzMopWJHhawh0dYXSM9ioOscn5OGY1FQh1e09ZtBlvVELkb9C1JTP1J9Kb2WhbC
V2lFrEUU8WGTF0EMXD6wP9C897/ENNSXbZRlEIs1+Yqx0V8Akwbmb6HM7UqkXNQ3yQHXzVYqYtZw
GRsExUETM0/6CdqPuyQB41m1x8ogWL48ZNaiwira8KRvN9gygXIGrPt9banBdmSBybqySRs4SEL+
Ia5xnzhCc9N4NB7HfZMX8MCo5+O+ihJ+jvsafTZ1O55FtAboikxGLitkvhIdtyJnLBqYNko6/6Af
Ze3gqmldLUrrooh41zlWD9BLMuIjLUi1blISflcYvp2kMT/PKs4OfazVKuB17dll0E7ab8kVsNFq
TQoruexUpFZ5XvJzVXJrwWilXAkpmlWQqMitJmdXK1w7Viz6044La0Fwq1ytauKEPu9PSTXQLc7K
dJEXsMG5T5ODEXa0Cx0AZpFRlF/H4MPXdo3qizrh4yVsJAi1Qys4MXGjzvM4a11Oa7WKqiJfyYrw
zwYIqXGayPaP0i6HwLvOcrWyfas/NSYZz0YLtddt7lsfM1H47mhMjD1p8VucEtP7PwYED9tT0i0R
LfAxi1LrIvATMDIkGQ4gsdAsLNZHX/KmlmdKt/3SQg37RJqBfmori36KWTEcg6fiy7AMLW+IIsuz
ChruC9+HSC2wqg86zPKFXeXZwkpIf/xz1Q2DoFZDVubETtAS5bkGx1fHh6zS2Cl1qN28GTtXw0Zc
9kyjQ1GG+SJXsVlngyGLosyw20MmDZRYqOGgsYf0xJc4WOMsHBL3514eJYaMgkUl8ApJD0cZ9ceQ
ffQXWSoCF1PTQs6G5ckJKuNszYeef1a+366MjyhzZATOEI0U4B/LcZPUetzgslZu0CmSuWhIQjCB
GH8IrehblQz9MRiFYW0Xfn4iqnH0Is2awBnqYrhEvWbMyccuXozNUC8FTtRRqobYaRIRn5AktJYN
sZMD2mTsMO7G/hSLzlr4VdGflKIG1y3C3KxEqS3iQNZFJJ6NKz9yJA7VAnxTu1ZVMHaQmqiLTWfS
HLu5yPVFo/t82YDBAQ6Ui/oQU9uclMHYulXDWzcI03EzdLg4KH3eLYmNrcEpk9y6qBHSlSuzFhgz
JbWTtmA2UFCDahpWxM5YRyz2ZFsSp4RM78rgPL1EDWynrBiBVqsIf0MBHTY0K2uPdh36Blk6u3H6
SBPHorV/EEK2cwE5S/tg7LvxDFJI4oB3dFhIM1RrOUAqxiFDW5ROpnjbO6bVYOnymoxniPeg8xZJ
9eD68McFtUpIQig/bI8aY8WuD189jQnOE0ePpb9f45iuIkTGdSx9vurKaDVJdCLC3nZHxcJjDKnO
2m2i7Nzuk2qhZZwvxiK0VoZpUzmEDfbXIR9kDL6hPCctGVIniazDwG9Pm2IQjqZl6HaxdS1LI5aY
5p9JAym5NB78IxAj8VKkwXKyoK6WUlbdQqeBvfL9qHVy4CWH1GdV40KmXCyAIYYHxcgy14TDqV1E
2k1qnl2J3LqqR3bS2zVZ2n2XTbytXMtQ2I4Yo4tOh6NbSSvYB2u1goVoXSjI5l7gZ9VSJfKzlZPK
NTHRGhIypQ+ZqiBwElIZD0ljrXNW0EUqCpA3LxgFVmVzyLMV+aYv/E2Rh4GbtEG+4FGqI0eTtllB
8jz8GjQt2096nI7O0PTtopejPi8ot0cnDVBZO5kdHoYxL07zPCk+W0GSO+DVsy+1VTRXRSv4ucAV
7b1UFsm6aYfxwI5UsqJp2OxbYcJ6TwclPaWyGk/jgFfnBaSVF23WiMHt+yrz+Mj5oheV7/pVGK5S
NcbLtkwgJEdpdBDEeIBklym/qWrMDrGyyP6YpExVXqcD0hVL2fRJcljn34De4y89z+UGq8Ygt7KZ
PmvLuLIcG/Kkp/446LWBLO8qtsJ6aWQDqphBbcNJlAU5dshTV43X++wbDWnZuW04DicUm/gsZ0Yv
m2iovvAK+JXT49A+HqQyX5I0FAdQgMg/+YNAvlPmDblEk4fkOCscFMpwv8/z5jCMJN2EWW0+5Yaw
/d6U3UHKgvaws4bkytDYDx1IXWoHykr+aSuK7HtWC+S20FwD/w+cWNugIoU4wIlNj6AoxRxuQYDt
DG1OIdatKWSZLUM/klxki8RnOHGitg2PtTVcJ62Qn20t8gVSo4QKQjouWZ3GbtxmgwMcbwRXGGZh
4zRW33l8qMCSxWm8Hxdt6hRwaQLAC972YICowtMhGZ0OSy+oixEKI9mFlUaf+9yUTgBW3oHEjfRy
NUBQjItPFYmJl/C0ixxERdl4DJgx1Is4JNuSTB+ZMbXXVeUDlVoE2eAHxKVJIRtrn9Sdle1DuMSt
68GkTeF0FVtjyPheGquErD/kK1cQxXSObUX+x5RY5gicYnoKVDHe9pjoj3GZlJ+LpujFqrDYgJ3I
L6Nk1WrmMydJgNJQy+RncAVtl0NiPuq/JhW3W6epuvigtZvroJOd00B656hXMj8kwGyv8gJxd/Cn
8oCVHI+6TbVTEytdmUSUbgdQHSVt0YWOKgtzDCfnguMYyNCUsYQULlQXy00VcN+tq9j+APr/3eQo
dBrwacpphJ04xDfjgdJ1c5ogSDLQIA0v+6om4LgEXuA888/qguhvxCq+0rjuvtKhPx8bu6ZLAXUl
z8o7vIrLESx7YREXVC09h3stOuOGYVl9YCitM9fn9ZKHDVqOLRSoGOz4fUtqugpDLo7shENSOaka
sQ4zBbFpbAff2MBqJwdL6DBiBUsZ9OICQh3wJ4HKvvqZQF4RqE+QnO4OUYHtFfyK7ZV9ac5pRL+L
VFYnrTbDt2D0oaiQdDKCdRvijVJjt2orASumpVyVQdxDgQSKcrAS4pNoQ3oRtbpaxk0EClup0Oly
4FRDyNWSWWxlSGifQgxyCQY5OemLkR+UJa8d0xm+KNLc32qVjG5adRIS3yQ+5r0/5g6DlLFjV8Bu
+5qVbtB2+Yd8rANguNZZlmVmbaDCc+ZHFj8VJQo8HnP7GIct+YGDPHd13BWLqomCAz8Pm5Oc9eFR
yhJ2TotY5YE7jL7VfIlzy/HDpF5lYG4XbUEKbzQ9OvP9hu+nHVTutEn0amhJem7A4jpNn/9f9r5s
OXIcW/JXxuadbSTADQ8zDyQjghHaUkotmflCU27gApIAuIDk149TXdVXCsVVdPbbNRuz6rKy6kpB
AIGDc/y4O+SGsRGNGTHcc/Qtoymw/QPl7bzrjf6WA29PSzSzYoNE8IBAagEGZ+MlUrngYNyaX3dc
Vch/2+b30JdjkYhefqeqlF+7sB/Q+eUqr763dlnaF44csgu0YssEaInBZuvI/UCsaY4tRjx2XQjN
CQyYlJoiqlvpoVk3LSjNcs2um1mL+6ZmTVR7M9vlRccTCQjr3ifdr2nqh8hekKpoRfXBXsyPwEPV
4An0KJBUoUhS44yOXFXu64I5G5QTqUVIecD5974Etf9Yc+TGbtbyFFmhSAB3/OgIupCtPWcxuoWf
yGxMOkz+c4ASZCqXS0/bt8ihfCBngImsIXR+uEyYC7f16MZXFEBK1egbnjnpyKzsdw5Tt0+ebZHb
bmK/1eRajxxH74GQQOeJ17WqiJiesqQLnSCyGq/d2WwaNqRQTeL3fETHBAjAx0DoexQUxgGB5zM3
ZE5IgiOs1Z8EaUYr1Klxgd+NFsC4QrbYk2qHerzefTzaO4ga7zjZAXPg1gl/CNjWHyG7kzchTwp0
Orfci+wOfyvqYNoILkXy50NBQwxrXBAYPIS+t0PZnS8BPzqYWB7y+6kEIYCXo3Nl92MVfTwUCDlv
sX3MyiF4U84FlxAjHq2hU3n2LCiGanQzXFair1Jfl0g5sXkjxad6147YXB8Pemop4bTlUOBwHphC
R4N6ReYQC3bM6VxhFYmLv/kakB1qUvfM/EA2eTc/HGi0MAIXz2ytLPTXeHyF4L9Iaem0nnOaRSKz
SgS3sNxXBIimAPzxSc4OEESx5FeDmKYz46+74hUPBUg9YYRCvYfHpNYezdGumbkrc7viXRrWFgD4
BhP0lXn4eD3XSRwPAmmtHYIMh15RQN5OcnJwXfSM6LTvAd0GJkcWwQOaXQtiL+kykykaBzZtWo0k
+eOhT+0fsG/wsh0ICHhc44hnwzx3cjihegVJ5o2kXs+BqwAIDixbqIhyZGBz3mebj4ddd8i7Gbs2
cnN8WTxXgNbX689KO+a3YCvoNFClODj1+OAzQH7cx65lAfbvx8Od2rDQjoDNBDcymPUeLTDXynbQ
98ZwXe/dK6J2KP6njcoC+0yUcdYFezcz0H5dVOAINPbxgi7LX9/SXwbzo3vZm3M2/Jx67E2rE84V
IGV7h062/ZxnK5iEBv9/sGnxSoof4FUBAt/040MT0H4x3NYpDbh764HMciU5QuyfLyo+4dq+stH4
fGlyvWqVuVPmDm6N0PMSBcYSLXGXzVPkuKU88/1OnUKIs4CBUKDybG2ivt4u1TQ04ywMAqpRIiGm
/eaHLcx5Pur8nRvjKKgVXk98XNQ6dUh/tfh654b17cdDnNwcq5/B+oQNtALvNgcrQ6NJr1OJ3PWK
DzY5kLZBo2w0xZfcQoRRzWjfcE3HRFJu78OMnoto748eWLXg3oJ9a0NOddx7dD05UKtlKuWOFlHf
9n5snEpdCqtU+0qyJvl40u/XdWXxro6xeKnPCY7PnkJZFc6SqrRuJiQo/nwb5E5wJpV4f8Apeuhw
5AS0Syjoq283CONOv+hKqLTo+RB3si3iVo6XQYlexsfTOTESJhGCRo5HVqgbHG0T1hXFMs9hmyK0
NUhaugs6B/dSl48fj3PiMzkBFP5Q86/ZkbsG7leny5d1RZkO2nQp7I0Wz1Yo4rJq4kJleDT0o41P
3t+x9M1QR+ECGJWf1T6GGkYG4L5xeVSboO8j8P2GjRqb5WH2kI956H/oRLlA922tsq94h8ba9Avp
NyW6vzvSAUarNQUAXrtLdfDCUh56Oll7bvLlKhOoA13V0Gjg6Bahruo3gvRlfwhGMV2bdgCCPQ++
iAGzlZEBW+bMRF1QZI9iM27w1RQJBwBPrx1fdkIsFmXNgDXt8v6J1Y197Yzh3ez7xXO9DMFhEAL9
U5F91aACbYNqBmYy+XvfrzeFh86so2QVk+GhzlAYgbAYN219J00I6hWApbqt1KarDPDGggZRpktK
Im7aMdIjCQ5WaQ3x5LZuit62Sfo+JDHGKRNAeMFl5YLLALJrFk+I1wnjJl4CPiUuZsiwWsRC3bh0
9vcgM82ZS+vEXiMMPAQwWKBKJ8HRXsvqUSH7mLEupdVdjjDg2+OrTykvwbyLpoya9OMt9z7hgXEL
hBhgGIP2wo4THtW642hkDU5g2Lt74K31RnHdX/pU9rss5P1lDuj13i0YB2n/o81+4vgim7PxPCi4
OO9rDs3n0coHv0kBc81fRt843xT6Pfee45e/Ph7qxCRB8EA0AtaB/x2njuiLot6chyatR42uyOig
iYdOUAfSW6P3fleBZNyhwT5HhgC0/3jwE/NEXkVhFemhMgDP5G34CCo+AHZqmrTL2mKnTHPPJw6q
RznrP04D3DVIOfA0QHmFJwvfjgQMqOOtU4qUhOHTPDcmIeE04BRR+sfbFOkGCFMgRqH6sP2jOcmu
bQc+DgK8gsEkiw/glZY3xnj+FsDTzz9dQJhqY2IEjwOgi3x8bfFCyMYVCtPyapqC/ti06CGip9MJ
WnVn1vD9AcRgSG2QGsDXhRxfXwrckNwfaszMcu9zaj2pJfxZTvQeHO0zOch6lt/mpxgKZSl0TgTX
i3d0U9Y0L+bGAhGDSrGhwEpZ64koEOMSLc14AEx5Lhs9PSJDKspWAlx4fL24MgjbdUTljIeKyed2
du6prlQ05L6I8oHAC+vPzriLR9Tx9dasAyMe7UivQ93RZ0GVWsNwgJVt6rrVTeHbZ4Z5n9isw6A0
xAN3yD6OAYUxtKeiwI9OR4tY91bQuHs54Ub8eDLvowhGAefYQWS2feSNb4/XZJGpKUunSjUFogWk
Jxbl8Dto/NtS9Wioh0tM5/ZMlCTvb0qMisARQG7PEC2PRs3qpWco+6qUeTNQcMEAwzWyWq4mhi79
0qCJ3c1MkMhq3SqPg4VJtL3sYNeDLb0X6CNvDdKiZfbUHRuqKuFSIjlY0wLVEu9iVeo9MGL8lPed
d+a3P/lhYHKMHYc31WC+83bJQEnIBTobIgU63WzKmZUHawLO+fGHeR9hsUTgVQJSYmRVTL0dpXYV
rhHeirSBzAOCjzG1K+c+DPpzWcuJA7tamoJVCbtG1LBvx/ECQRupGgSiSVIQWbJ8P/n2tP14Nqci
kI8UAEZGKMqxdm9HWUqbTHywKpCHujIaA1xTkzf0m64T38fS/fMsGjUjaKK4MvDCrX1coYZ94Y8g
XFWoHbOf69rpwr+tdfb08axOHR6Ih/xVg4vC4HgbTx1UEkuLwyMKL/xUzQ5abJn3E82Wdqu5F/4w
QpZ7oIXdmavqVMwDI9ZFXs1OFD2ATu2cuiPURZzc9I31vJR8K8tHWS6fEa7PjHZqw6PsIdjsqCzf
gWQCcwx82VWp5LLa1dDA3hpSWsnHi+mc2iNYxAD2Ag4FzfkorrKBTIMHyD0NB2M/Frndbi0wjqOs
pKNAby4wD6UTtvHQ9uONmpvq2hMB3eUhOJ3LLH00lkuZOCobNsKE4GMMQ3muunVOrnyAChsnExKy
48RHZ53tmbrGbTO5aBP06tnpWRuDVdbtiyB8GiagE4HM0cRoaPFYmbHbZ6z9loPRsfiyP0hTu3ug
SCzyZ0tGLMc8Pl7IE+uInjZSUKjlAC4eX4giwO8AwUubmmb5KRen39oSZMpMgL8yP3881onlwLNg
ONjeCtQi6357rokz27Yb9kjtM+enDcAB2jL7GQbvTQpBQ7kBVN6fyTBOHDqY7Dg+MhrcWO9g/VGL
edK8xfRK7wtMTK2YgLWDPgYEOpTM6kFpoxKwMcb0z+e6+vesiBQSxONI6VoMdMOwa1PUatfKNxqo
tLgFGs8jaLge59Djf563YcAVBiBwrUEoO1pdH93GzlVtatlcxbMzgpXQ0P7WKFantY9C+uMZnrhz
MB5yqPWxUCSLRyewzrQL8zAs7TRydC5cbRJbtSqhYMT+J0Mx+JRBz2kD5z+6EGTgFn3doERzWNt8
8oRaIg2N3kUxOM6Z8HVqj1IcqFWHsCL9R3t0BCWuWYAMpF093A95+8vz1L3o8P0Krm7Doen/uDhC
AIPogsDpFe2T4wPoTOi1kW5p0oUs4PgF5k4POpHAAc4MdCIwA1K38U4MkGfIONbv+QrEkVA9gkiB
ElBw7wkqoF24qPszW4LiZxwl9G/GONoTzCqr0nUxBgj9TgSJpTx0XufdkQEqv0yYDqu4ysCMlknn
l/yhNToAWQi92iHUFcC/AWzIpkCn153AgKOOszHhLNKC9vqwuG5+Sxif4mYes6+ZtJtd3YGchep2
jkGDzfa5F6JJYU/TJ8/R4OqWaN/fLawG2apxumrb1p3e2aOCKtSAOnpTChvZYVsUUVMV+iafgnzn
6G7eCw8UzZHm9dVo6TENK3ZftFUXY4WrbQ2sSEc5iIIpyIl11JpFbrIh90AWrsxl69IiNkU5bD9e
3lN7E7d44GCfQDJ8HD991al+9rE3QRN+VlP/HObyxqXWltYQllmm/Q+OHXJuJHuA79EQOjoLXj43
ChLFJoWWcMWcrg2p9qZvziSv7yE/WBSiawjgDxiBz46Gcacqp3piTQoS+S0ek4De1oQ/VPWAJvQV
CCnx4JFvXDdnSqbVRvndZsXLSYGPFUVxfZyQMVmrWhoPmEg7L1/yCdLEULvWLYQuttiAM4MaR3l1
tumrUSWiAUnQGqAj9RUZ9x5Y/l5prD21B2vr9G4TZyCGYsPJHfqd6GCz8rvnjCjUJ1ABq2DhCesd
H9hLsCTcyT5DbgtN8eKpqOpLt4r6RfJNid8n6YX8Bc2H86kMxbKTk1FbKLrw7+vFi/OuLzeBFZBH
Rb1zn+JUTMcjw07A0IbDB1mX7FWMKOzOq5tqbFK7f57RjoxmY+8qpx/P7KxTsejVOMeJEeSQtWiZ
adLQE3bcAG+I6zzffHxcTqU2Pg1QrcJC2/HDo1vDVkS2ytVNiqZTGM9eE6EYf2oryHrzbj4jOjs5
GPBK1CxwxHqX9voawagROCtW7teoRJfd6MotGKDgUvfFmeU7FQh8wP64LSDZe5f8inmmfgkWVapL
fUu6wI+dbH5qhf7VF+As5P6ZlXRO7Yu1540CFhQC+Fe+3RdLJwXWF3laOYkcKi/iHMJFmz0BFp+0
1MpTV6o+niSjd4WdQWXNIWrgcFy4CnlYbVnrznAUmHGiuoy7y5n1OPnrISACRgJ+i2c53v56Zso6
q8qR5hglf1HGH3MyfhYUPJKPd9TJcfB+BIQuIG28Sw660ZpzCT5eikpUAs3B29yzZRK8Q3jmIj2V
tgKcAmkD7+8w/PV2QtQwKDjAvUx7aEbyDhRX09zq1juUoXMjWnVfC3YGqDi1gV8NeZywlosrwNGz
69Qy044P7S/mCpDb/YNuxzM1Bz21f1GRokmG9BG18BGM0JvQlcsU1AgzZP7W5/K3KZgfj8IJY8C3
PIbOuohrRORNoVatgeWszEwN0h8buycXoMpTpsIuHQgUC1C1QWeU9/ozX1ibhI0QsGbowu0UmPAx
9BA1I7/pQJiyuilZqhXabMlv2xDIWdowmaT9DaL+a1Bx5KZHyleEo4nqmRaboZ7JZwnSNS574p3Z
TadWga1KXUAc2LfHDVghZNc10Ceki1z2UGlDp267T570LoCZPsHZwpwZ8NQnXpVZIMoEAFuPl12W
Dp8VkqG0UMwCL27Qcrug+k0oz0QWdSsn/eMD88KdOEoIwZiBTQvBcUGZefSluTULdElFnfr1wuLc
DP5nN3dW05HZu8hbIR4lqcOkdMGcfJELhHkvHuth6Tc9KH07yxgw1z/+pU6sO5KNVQLNIAx8V/Iy
fw7rnlCRVozDcUPP/lWTI22cy7Z7KrWzpOBFfv94TOcEiAlWAlCfNWoH72pfPnmLzEac6G7JQGWl
3N2CkEq3XQbnGBb4NMJOAXPSExvGdQ63kq6C8sJ1ko9/EXoihq26cNAx8Io9Gm3kbWixQY3w676o
oVsuKVojq66hoGK5Bbe68S6wMsG+L8FGhsSqi7gAiOxYNfqohc7HT4YaezvPmf0ld5F4k36xvyAt
bna5wZaCYqragtTn7UDJ/zWDjI2QPW5cv8w34Aq7iYbZRJr7KthM+RAkIb8gbUU/V7SZbnBsIUKb
cRCe8nBgB2EHX+1hrs4U5qfmjw4YNOjB2qE/Bo4At5Wi6ynmL6rpcw5aWjr5U/FUOFa+/XitTw0F
4jW4BlCj49o4ujXRdFKqXq8l1tI8kSpc1XyTrA4sF/zp47FevtvxSVvRX4rqFdfgcfnfWL4YTF2g
OBi9LIx6NIwh9lpcZ5fJdkyaQDgXTmtnn/qJmGtCLH5LeovFLhVyJxtb719+ob8MEj79c+h/+ii9
NlB47afwf/89b4Z/w+Thf5J9A84pAu+/ekTv7BvSZ/NcFH/7pL34N/zzj/xth+XBfHi1tAJkiCgF
2PBf/g3Asf4B91ucXJAwEMMposxfBg6EwNNzddCCTwOc7JCF/svAwYH1o81W4yrAkA7+H+ePDBze
5iarb8NqxoVfy4fxKzhs665/VSMgSRRL6XHyueukHCK51FBqjg5+T6ita3YpXa5vc3CYf8igIvd5
Xll3hKl517gWjHxEEXqx6KAZiWwgAonlO9CfWXLjTSPI0i86Kh/+DTyyxhaWWxoHJrKkR/dtPlXb
Aa8RbqRTskti2dMnELNNUpTVDP33XN0tJcSFjAcddB3W8KtZrAV1umvcG2sq8pupEQWafF1vnhmX
83NAc5gq8BzLFud8hDpSVxrqV2EriMYt+X0gefkMc6r5kwXAHs3kcv4660XHTPIqQLNr6X+NmjsR
kcLdczBobnnu3zq9BUShFR15gE55qc7F8DVG/9dZf/kEPkI4vqq9UiXXJ2Rff4IaQEhpZZ3/edEU
Yl464OYgE4ykWDtZEDMQSKqigtTsUxtIctkg0ymgKQlbLy4qe9wtOQwI0Nlu92wZRhBGIOgig9v+
dIrKemqU193lMwhgXlGWV4PXO3n0ci8LkYU7niNtGDra3kCW9dALKGs8aS4Dbsg9yckuyNnPUvnq
zA0Km5GjSbsA0fElkMAAwPKOA5xEIskzWzaf3bbOvjrr1wew63wBADt9sgIEsKGEYLUuTb9x8waq
4Nrql20HPfPVNEz2d1k5WAbmmemGN5CUmpZ6n7MZ/6Tw0N8vVIvOBbeIuQEnw7mkXAFECrNH7k5k
x4pCPFaNgay0EnZaNOC95Ja2dtUIm64ZlnWbxa6xp2lvjxf2Qn82/nAJfp2T9kPmpXOouz5yM5oA
bK82kwd/DZim5Vuv+CokmoKu25ofRQ6xn+ip+SEhk90Hs9Cp7qGVz/IckvRx2PYFfH5wKKvrYLRw
mEDcSCv6066LEsBEpv0uqcrFuwjh4BAXsMgakgLStagNkEzZiyYxuPxhEjTNdDdBoquivinKqzqn
6nIOBXmaoSf+FQoF4WJjdIc+Cbw30mkJnG2Td13KJllciL63r7IcIvqwccYrr1KYHIF+D9SZfCnT
WeewyVtcqKatoocou3ewoKTg22JBomW89Wxa1XJbjwbpfN5BacYrfumuUmEb2OSZgsN7G7PQfwdz
GiQDIBroxQBmXXHLVzGLcJiO8DGw7vLehiXCKt22nA6y8gnZrw4GXINs3TsaWiO4SSxx10OIGrtm
zn+Wsp2upU9gddTb6ilQrkxELuwduDpfJuZWCZqv9UOt8FOqUYPAUI5wERD49pdtBomZ3fNl03kA
yee6JXeTraHLDGZMdR4sKD5zKJsRrubtCIL7GlDb6qA92Tsbr7cIvFgGhZ85jZDMwqvi9mXbylKx
+EWgrpXnXDqyzX63IrS/hDAXeGKl0z011qKui67QZVRLKM0SmCUU3xu72qlWW3U8TAypNR0Gf+fO
SxVsqjCHnR0w/Hnz6n77KxN47aD4Ulj8V7xalx/+jCEgRPSZ1lRoPdqvlt8op7P4orM7oqVvod0C
cHjWyvpcLmy+0k4JYzygm9Z9ORfQk3vAEeTVpJscIDXs0+YIJipYGSLANwxB8nmuRh9UJaaM5LGE
sverduFuFtnw1djDMs86k8idmoC7Xq+oWXEvE+9o/zRL1cGCkQd3wkdlMpUOTB0l51vlZ0JHXYM4
kymDeAEWIqDkVdPvh418tjPbu3CMn/3G2UOKT+b2mQLZu/TNVB1yAiHQVokwuxeBqjNY6HG4IHy8
+C/38dHiwwQzQCOKoOBxj393uC8WenGNd9cOkG9Hpuuy39jNWZjqTotHCHmXq3LqphsRrMLkOsQM
SNP4+1AW46Fd7QMMGHlAxI3evxgF9H7Ndsy4PSSMamhu0DMpLgOC+RtY0pCo70z3e8Q1gU9UuN87
ODLtbTjPjXGloNUeXFPBjWAMdCxLb4HviUYYGobsieQOFBWhFR66QpENXPf8regoutXwS/yq/WbZ
aTNm+wJ+KCB+BE0Y94RMv5wXoTWpVye9ThJns1DJtrStvju1TrucNlAPVFLu4c6WfW1WXwPkBNOn
l6OXMYv/1JmVjxu/wr8cmiqDxFqTO0G6eUhqdJRjRlT+05bw1SvtPPuKnTf+cgXaCjN++70og+ww
FM1y5doLlg96MHIHINuOZlJX97ZcWzuu8gsorMoftK3bveL5tK9Atou1JmNsuYJc5pPpEnAspuvS
WXCXfLwRkCS+uUFxDNHUQs6A1zbxsCDSwaO0AbG6Hjpg2Xe5cKDUmm0cMDiSIjYLM6ndnEGRHcDk
A16OS863SMXks48S73ZBU7+CVLTb55YKklxAJ6EKdMWiubaLKh6tEqUb5w1cB6v1uIKg9x3QsXhA
+O+/E+OOv4YicK0E3JI6SLo8BBGwQTp2Be9GbwMdI5g9k9tQEQkqMrEVDjwLwTGthzTk1pTMiwz2
k1s/TKZ1KH5LdI1jixS71WLiFuX2bJJusIefysO1gv2VJ7pFLxRiyQ66aJhjBKJYU871u8KCp3+C
wV7qWdU4JxMplg2j85MjZZPQNqSwCpnzOupKHAhgBNisJZSeMVQ5wQ9wsOpEj2N1AFJlpwsTsNv0
6aJ2iyJ5e0UgRWCxHKr8EfdA8dhZpRBw3TA0jNqiLp864IsQelfK5ynItvYU1xTRIOrgPvXTQtV6
Z41mTXD01B7scMJV1dV+opcRjoA0Bw+mn/LaxnQrhDzRdlgo9Cfxz/BjwbU952TJ4hAWJ24iFgdk
S9Ca9jBpwK2zOCX9Du1SMcfc8WV1YcH7AukPm285oGOwqbiyvwObR1ztFYCZGZHdjq0GdiDcM9Vh
xkYIVx5xe2G5M2gK4DbTL5Dogj862/ApKxuWgdgCsvudRm6Z9qsLJjx5luU38atwDwtYayOGGuLc
0M8cdDz1Yjag4MIjpPOLPPZ1FkRGW9iFhUKWGU1cJz3zKivyZGYnBV3E7wBt0r5VAs4mSFuzyFRB
EwtT1ddBUOef4N5lYlwGDCsDKc/ty0H6o8r236hZ/73i939QZYvycU3K//vK9vqX+V/pcy27vNC/
Xhe4f/3JvwrcwIZxN4oW9PKRDvyruA3IPzy0AQHJAZ0BW9JGFf1Xcet6/wDFdn2LJ6AOcv+17v3b
nRAv3jEP/zmY1C+0RPonxe2KyLy6K//pToi+/8oDQ51xTAVzLX/iKgyWtGq8PKYLutbE54+vFuVE
OrQWyO8GgSIK/GTM812/s2+RuePxIdj6VQRWYQHMgnPchjGMifozmdfaJzgeCs1VOD2ieELrfy0k
XyVeKJQmVXLUxNNYwNJEFNUFSOJZ5LSyhtdE0afQTFm7afFceHrN7Znh3y0nmIgo1BCzVmIKoIy3
wxOxhJ7xiUrLxtzjUD6F8Lf6eDHXH/FmhusQHkiPDM6G71l1WlvzYGeOSj3H3E8efYS1EFhf4MFB
B61+fTwYyLTvhwNRGQAI2j8vfaC3M0JR6PoTQx3kGqoOvKodCeMiqz5UXlYfxOg+uJlRdeRyFAsQ
7bclTEdgr6GjGibfGsbYcKEJCHfghVeGMO8wAavjES6PKp6E4OhwdKxsIqIciR5EziJdMrInZU2/
k9Ls+Nj1vxt3zdF0bxP4YjEZWzMbahgjNvQ6RxWS0LyiyWDP0+NcZvqy8LnBzfGirobFL5TiHuDH
Yg5gFw6JzG3GW+/G65vqzl+tvkcXbuQD7/n1MMJGkdcsS9pwQLvb9tQWpt7Lvgr51VBa8OCt699u
IO7awv3hL+Ftr+HjDAV1fZD29I2PsO5mdenDFQk/s0YlnlQSN2WlPKSOjQOxd2l+6ZzB0bbMb0B6
sZKCtXrjknrYmNb419NE4T9o+dmBcPoYWE52KPOij1UXyNVt4xf1LXY/NV2RzE5ZXi9M8fvedwXY
yFUMJ3CeBC2Hnt9kI+RLItuU9pRfNZ0XDznMs7NwNhcet/1qg0unx71oZhik9WE5TNuiDdi9CsYw
yaH3iklYBJfyRcLfSCdDRTxp7T+4TWA95Sj9bprWwc8Jp4ncg+g5XghdDCkY8KC9aA3nNqK8/AKu
fPoKXvHeBs444JIYhi1Sq/KTamHPUxqYcozzQLZjIexHF9dtMo9qiq28IMPXobCVw+FK4VxakOTc
F7laNk0BG6jMr90EBn8d7MUKh+0XS2eXKD/1rVwa/anW3WXGZvoVbP7+3h0oSIlW7lw5E/WhhsNe
UAt8Ooe+mXZNTb/mlfbgJlIMfFsGdErdrmDwEeLlzqJSr1ZV7adBzAnphvmKT61UwMSEvYWLh/ra
+h6McgrYd0fO5BU7zdzhoshMFWVLDif0oNvC87KtkbGgEmQO/1YiX9rjjz2BTHZw60yhK2du5VyB
xdmtUGBp7dy6gXln58NlJR87qJC5ubUy+G4QWqABaEuRzjUkPJ7s1MUMqFtENvfam3oGnR07Gsru
CP4T9i3N1PzcWa0dCxyaSxgbWTAF9cmOTiyHZbsFDkYJHsS2ypDtKlthNF6tLkDMgrlHixRvm8l8
PkxWmH0Nqx7cj5CjTZll5mIqyxImm/AI9+Fws+tGONTUVQ0/HBd+0G42IN/zKoZ2jzCHBRUPbE5o
uM1Knz2CTVfGdVXA5iDIn2lGn5izzBsOuOUOuJGdkpF+g2vPJQR4HMaVcPV2Aqw0hTytd9sBlnyV
jhYYrCSZgYWSgt9VDA/BK6tTEhz9TCSNWn4WPOzCCFLyOQoBi+wziw9o8ti30wyEaYL1A9Rh8D6H
KeRuqfBj0QZWD9qxAuTEIOSglaHhzUNa+tyNEKm1ufQ33bRFSUzvPU+yuHEq3eybYOw+DZakzyuW
vC9qQ3e2k4t4GnOyyfMBX8hDJ/g6E1VP4Dwi54fWCcUlAtKydyZmIkm8r7oFb4yw0IpMmLWxkBlJ
Oju/5PC0y3EBRPVojz3KD1TQonaa664O92IkD1UN01iSOU3MQ31w4fSULIuVJVllhVfwbQPJhsH1
U3WbYCDuMzwX5fdyoOONdLuaRZ7A2UNI8G+KuZwuATCJvV9DGU9DmKKA82W+wHYbnnWFxsg2K2cY
L/o4QPCsmMrfrLTEk2OUfZ8Fi3tLF5gvUsGc2BF12cEBXNBdIPJ+4zfYXw6aUD/rerZuKvDrscxN
XOmgfPRyEJRmVrQiVjAngQ/b5MYl1AAbESqxG5bAvRS0MChw5TLe1DC/TMHbX11Ogx+gJsPma2T4
7irzyn1YhgHIjDDubbyi3mjiznEwzkUKLhLZOD7LIUVDat+CW516vefd+AUI6/DV499ClGm8mHcC
9UXSjfn04CByJQRo9RaLJO5pyJ3Ysx0pIquvCNzk/Y0P9vMTxGfutwnvOlz72l+euoYmbVXAVqCU
Wl8Pjuy3VQ2yXD8HZepWAFSEj02Gy/N3U3UkypSutj7Puj3uR7Mf4VMG6GcCzfyid9CghwhbdMM/
84r/n+Tfz/LX//nfb56zeZ2qI5dCEvnf5/jxsyh+t6BgPr//U383sPCKLRjProf0foX71ifHXr3n
gr0JkQUU9D4sHpDI/53j40ksZ2WD2OvjuBDLAMP9K8fHq9Ygo0F2/Hdp8EcNrONWPIQyvkPAB4MS
w6YuELG3OVy/UNxWMMC9bgyFG6DJcglztjKowNIz460P16oD4Nam2oDr2X/tIRB9AFdvUigmG/X0
avVOFAPHGoH1t4H2HfR78KvwdPf6lM7rFN1tZlmxfBiviWqca14tTRYN8PeEffPYtywa/x9757Ud
t5Kl6VeZF0AteHMLpGMmmbSiRN1gUYawAQ9EAE/fH6hzpiXytDRVc9sXXb2qWxKQQCBi73//Rtrj
kzdBiAk74ZPMgLkaQEC89J4dUXpX3wKOh2v+jXTkQyiND4uj+Vhzu0783Zg140/qnFey108l9+sd
Y+fAXJvGC2T9DafDzryUdzsPZ0txzG9ctZQfpnVotRu8uXbwtFZGvsk8ptCL5zKFngvd2iM8ZYLW
4Ub1LVV9j38aQ70NeThIkgc26in0OqdItkmdpzcF83/RB2m/gTYTPPZpeypK6ahtRtDF1cpE+JMj
z5vCnh+Fdg79FBIB1gZOFb++BjJTEqk1ZX+uhpiDOKHtCHH7Zmk01QiwqbrgvomN8tPvX/+61n5+
lt5K54UPwtxeX/9jva2fGjRHV5i69El1rvzFOBtFOp6rvosyP07/0HW+HYGsV4JmznTYd40Ajdiv
V0JAOi9tl9Znv9Ht51bWXbmPcdsyw6JJt3o7loj3dMwEotxypNj9/ne+Q9D5laaO6QLhLwjHEJf+
ennUJ1maVCI7e23hPLPdO89Fud6Dw/x46xJUEc46r34vy1aamGrW3vehDPoLGcz2pXKtTo8smddF
lHuVIMGjMS2q8nn+3mhTs9E1XD6xia9tfOwt7E7+BJ6+f1GAzWwbFv36SmVaO+2fXpTujk7lOLF2
ZYyxeM66garU0Cj9bEw35yo5yjQrviR+0FyqpU13LgT2LDKJvnkZvGVB9MP4ILJrrI+zzvK+TU6D
i+HvHzICee7il+WEaoFFtKbgomdzvDdzCoyPMr1LB+sqt9smxkBhCNJlj92LFeyGaRzR+Lf6LQ6E
zhgSo+RFHd7LPVOZfWk3ZoRpBRYCpSNw5C9l8lHmINVzj/tC47TNB3oLfxO3Fc7mWEmDzw1Wjodq
3ldn2Wj9dasRoJLQ2+ahtsSViMwpFQdEPeWdmSc3MMkxEClHrz0PcfswmEKzNu7EpN/IZpO9waa3
DHXp55clPP6nWB/tY+piBLgkCnxQ6hhxRTyO7AKjrlmEcvaXjcE0cYPM8itV/3CPlzyedlJgKRr3
7Xhhx6b50KaGLPYxzSOMmLSIv6DX6iYcXlvt8yg8sUEPal4UpLFcGG1QfsumhhShxhLFfRZAxA6n
1k6OXYzf6Mxz2OMKG1y3UqitLbt2ZxjKmLYlxK8kmiTeNtFkptjm9la3GZvgGkQ90TcGxkoHjhpT
Rrhyg36i1PykhJ6esNdr7h1rcPYjNaO5w7p0efZd2mAiajDjnmi3d0Tk6M9mX8qXHvmqE+F0oY84
oZpTsiMLqObjkHI7I0n3d10dp/jPwXGq+KMhB1BX86DF5IV5n+dahG2Dh4e0o5bQHso4skBpxb6j
d03scdZvJSjcJuux/g5zVtKws3C47/fK8tSlWyxLGd+Osh0EdK0MznP3LY1T7Pef6A1gdeIN0bGV
11+xLM0Hi5QohjuNfh6KQRTqGGQt5GjcQmPmrShEsDYt63ucla2LfLasMRp5B3FIfECgeF3Cx9ky
jjkPh7KQLTMa3ISirhyM+Dpt9dUqpJixqdrMCpfLSxduFytKxrWB7f3IWbhztTSPr6dV8JNEDG19
FhyyebGDDUImQdlyeMVbEDI30n6Et8Fvq+yo7mMhojQYZbyTpcdwu4+pCnZOlYhlZe6zY1ZUzit3
vSMXaOrnpL/pM02IbZ1k+OePk5fpG702h31m+6N/Xv0P42P1V4BOpfqWPJ1eZ3dLt2RdYSMa49wN
3b8j9m03l66YD3rfE43gYNmMAbZy5nLfZW2mRbxW86PWCHJ8LMstMHUthK5dl7mukeYzVNXHXIhA
XFhdMJTbIh3cu2UcLGuXa7VpnFIJr7gKvdRMsbnoJogVHMbWMU8WE5pNwx1sa9wRl61vKLibUF8a
eSX8maWt8al0m9gwxmNnOU6JY66VjLAKJl4n3T31SbVScb6X+Ma4G0xbS7GxZsLqLgw9sw9J5hVu
ZBZFCx+izuLNMsaFE2qya4KbPJa5HVlZm+NigkZVO9HJ2zujibF2g1ziNVtjTpf6Is0MmWyLwE7p
E/lzuKBmQcXySSzANJlpSzioTPvcVXPNjCbjO8JLkhQz1Bn+ZGvWAzZO5nh2m2CucU9thysHfUe5
T3rIcxrIlcXTirPUqJ4Wo6zSYzuLUu166SzZyRgScJTcdJ4dFdP/+QaLdzdWyiPUzWWoGoqRDLUN
NHRkQ7hv4N2ctU+llFQWORZ8973jyi9Nl1qHyZMJiRX455lhhc2StXPKOle7qptIY0Jqbd/iFWY8
wCviT2Dj3jP4NGYMAydT5NmhUyYxXZWX9OZ1pnnBY6W36+LM87anx+zT/kbNWOVEeit5N6nEIB0/
cTbdEydY8Ih8kdUt2CW7Dc5shIANfRBj8Nkhl78z/SrAGMXO5Xg1qGEtPlfqBxMZFxs4Kbh0XS/L
xCBXDMteL7z1x6+3js/6el9rppTtVPyKcdXTIICs8QYNiolPpymTIrutOo9PvhupChL+f+yp5lCl
161hzx2cGmzveN2yWwOqtLQBToMToXZqZdFtQcfMddPgY4r4RWwgKsC7OGqHSjzGSEOO/pRlhAuk
8FQiNSfus6wsbkN1+XxnYQzanxLK3PxUN1WR3/ucFvu+0o1zGyTtEzYgsGRStI7msQblGU9xWifT
Zu68VlLgzta+MXmske6189eiLJwbNfZ6fWh1XKw/Sldg2CdiTbzMzArZQ7K2TDf0Ab61zcwZU+SG
cfpHTY8FWGCTtKFns83NnUzvsnroT4EoCA9wzM5M2PYcm+MoNYPHDvw1wbSo4jMB1IAHRliQ0X4X
bMjzEedMvg257tjb3IEJslPTMm05ZGR7wvLfdKM4KIeJk9aadErvNv/cBVPwoM2U6cclGDrj29BX
M2bUEKkJTpQm/5QSBpbZtkzc5KLhtchIKwJ3hyHvNFyp2Svv8wm2ke8BkAuFy/UC/D9GeOr2CJnK
gjiyylX2pQbTvd6mLZ6yp2SWTUp0XS/SByqR/pseVGwjbJ39FBaEl/RhICe/5RSY2/syaY1sHTha
/sQ4E1reh2awSH5LCR7ptqmnFclRixv5JU106AClB2B4kaHouFW9FkMgGNs+I7NhZJFmWD5ZNwq/
Rucs3IY5LebsunuFA4qtIGnnst/KtOGtSb/KcKtePMHegfpjC26qus1Umn63X/yW1Q93IPE2czzr
ZBM2vdt+lA7mInm6okOcdMEja130N1UAOgZ6Butr56PVkaEanxL8nzUzdEuDlE5wYbmRTjLYVzYB
bdNdG/dBx+HOit42DEDbHY3DrC5RRRb1pdetqS+m0kv3IlY1w+VMKS25KjqtkRvRx+wZVGPjcAV/
j/vvAvykGMGT0ymVrl/Mrc13j+DUg7kQp97Va1X6v0jKH5AU/Gxs6u//GUq5eu7756/p2H8fhv5n
NOWvv/kXnOIG/0KnwMQU/xMLpeLPeW5rTDhuuQ5KGkxkX+ei/w2nwEaAC85fA1dAlvZ/4RTicRH6
o1JDur1iMAxa/06z+wuw+F087pvGiH96dVuCq2ww6ePu3owY4U1gyd1ozcHPyhd2RjQbPhP5zNf/
JF/5pyuZcD9p02nQ38lfywo3uEUZXMkkugEP+c9NVStKvXSMfnoP/wDK/NOVuAZtAGL69xTnZGCj
6JqiwQ+zGKN41K/7SeSh2y5/aMr/4ULQqUH+VyWC/k5XN0HKZ9y1NIe5L144O14g37zk/O9/+/dw
Gce3V4UtDKA37whzOEzmYNUdEAkH28BvgbKwO4oKlf0Hj27FF5ikr1P5d64ASaMLm1iFhvA90V0q
fWTmU5v+ZVflf/hR7q+97rrwfABGQJPAgkvwVt5JGK+vDYFsDqlksOSO892cqEd4lI9Es/p/GDO/
aax/XMzC8wafNrrrt5NszXBqvs26OQRtD32WXI9D7rdxWGvZs+6vXFsig0JjJjDr3391mAc5GNOt
+qm3rw5gZDTLtGoOTZvV92NHgIgTELKDQab1B4xjhbh+Ag9+/EYYGOwKoGp81b9CHMuYjzPudw1W
VaQBirGZtxAz4/v/4Af9dJU3QJCPJmnSxpKrBIrwp049TkJWx6r7zx7dT1d6s+phA6X1VHGltBxn
YMr8eakJyPt/+Lz0998xVjc+qGfgBQgQ3rp81bFwfAGnAvGNWW8anVjvcG4GdbPYYt4GsV5vjKAj
dBlOyEGH2LXJS7Bnq7Wr49Ti+RPJmvLKx/Yo6uoK1/Y0E9Fr7u6acbkbveJl9m3rIiFM+arxeorl
ZoGdbQZ1G9YNf4S+TGx1GIXRyIlx8FQrbuEYmx8Lz6wvnDiPP4MAzBtgC+fARIqx3UwAksxZz4Wn
aI0hO2oiLCrlb6Y2sS+GAceqsSirLZqw6p6cGPtImIX82sbs8sbgcu8kbtzOuV2fpN9PeZR6flpv
Z7vUv+Sk9ODDw/1oqJWeYaLUm2Iaml2N9OI6MZd6M2ABierTiuM8NMaSdr+1hmAPjb3ZtTqeyHkL
V13rGi0SlMfbRbBxCVzmI2+ozCj22FwIzCZghVQFAnyUsUNLWg/RhH8CU+Qp2+PzUp8MfUAWKgix
8QMB+lEiA0/SyTmpxMg/J35dPrqywJmwt5qnlhHfx5jfTmK7NJqnRgBLcU8Tw8rUa4IhsqyZb125
NpC8ZkOh7SUxZj4svVtYa8PnmEdDfEvbXLtj/qIbvNORGIOPMGlfVC/j+8Gle5Xr1gijvj7NBFIX
u67E2ptvOyhTkupcdYddrH3Bjj5E8SSy/ZSUVkgZkK3Rc2N1zBJcdUN7TLJzAtv1OneT6gUuBCgy
UZJ7dyyZYpua9EHh12Vf9gQHklTnX6Yuj6zIeAhYVjD/tNM5EsxuH/xl1YkkXlZ8DsgYCgUo8QZt
yNrFkia0EDDVueU+q0y9AQedmmDjpvH0KY0bCnCwTtrSitHeErp61V3iyr589PHvh55RiBfTS+Ez
FslM1i47JwSs9mDnBmA7zdCDRdJpHhElsDJDbAdvegYaE1NmhaQIDZCFoYLJKxhiBVKgzAaqDME4
GlY+DM57BtKbZiXfRnBOgu1CeNJ+sJo1ZoPAh/QR26tkwmOkyp8D1DA7avDpCuwIAmIWTCVj+ljd
STqgT0u3FHt8iQd8QbTOzHY5RuTLdoGt04Zdn8gxdFVhfMFlrv9mLnxb5CAz2WA80X+YvKF5SnLb
Ob1qN4Squdlu1Kyjq9vZTLATwI1R8CacNCk+t4lZHcmpr7ad6oFfu/zF9NPgMmZCceRGjB3BdfNG
m3saglQwQSVCTW3HpFzzdHhDo8XRh4VyGaV+52/Io43pwOjaiTJV6feqCZxDVbhTOLupu1zaxvip
6edpj2EITNEAyvJ2obUhwSJ76YkMDFs6s6g3yj35WN+HsYPs26v7qjUP0Na+jMiljqJyze0YN+6J
o9C7TUc+SqPitnSjnK6moQu2ScF3jtMT7Dk0YB99o1lOoHk7UuHLKAHQGCIhC5gqRQaMbA0li5pd
ETlX2cybasyDa4uictdqfPXFSjOZpoYA9h7ZEjx65yDkMO2N9dxtGOtvAEGemQyhXsDm6blUpK9Z
02Cg6JY0YKhujmpkRWHlG38emYZHegniM+EzsyXGnM9I+G2ANdpqkq51DKCTnj0nJaz11nAhp9t6
+ew4bJRdx/5Bzpx3u2RQds2umzexByIO1Wv0b4nR6i4NiT0+8QMswzHoWjLUxbjJZ2BXYY7gsJJL
M+7oDhnJIEwIDPmVGf9FU5UVYT498UNADtsuK6+thgikVJJBmQIBXvftWlfXZn0qjYbFJNt0zGjP
beaWPJ0sDuj23NFgSMauyzziaSh847su2a2mdY04OjOmIh6yc+6oZDfNOGF4kkoi1LTBIdvV2fVk
CkJHQyfkWAs74kCq/LS49YdM8YQWL642oC5dZJMKCsNqYOcu9a7DOdGtHqYmWYnHVXWMl1Hc9iN7
j5awezDD2WIrInjmQT3urNwhhAKw8GzFpv4lMMbhNGkO9Wg9XvtFXx7ITp/2eYr0XwSJdjV02bWV
WdMnLc/761mlw1WcLx8JKJMf/WL2N1AXs729GAAOAWTuKm3FdQMB6qYsnryWwKvMSl+ggeEKP2Qf
+J4fu0lPDiZeoMSUijYadAsrnbk3cU+ckz2b+xfNqZGceBx6q078QsvS8pGoqerYVew4uvCNhwy2
w+rUJufmxyZL5iCSet7Bjt5LhoVLci/ndhXhGK/GAx4CdrevYPWZRgq/D5QNrt/8yvvLafJalkgO
H9BI9OKigjoSkCZGV169cgcBuuARlo0F1x4i4sovfOUaNsL80AtTHGVriWPtDTqcRAh7R2ulRYw/
KBLxD8LELE0lFg6fsmP/gyYd37WmJIRGL3LC2+xsItNe5oFFgByRo5N/tKexrmCXjehVI2pxBOPh
EnTeSz/nKajaVIjvjYOtmZElUPR9rzEiOQNgU904+rbtFfv67K9y5GjohuGmcj2QlNwmZi/q/SRH
6J929oaoY2MS7D39Z79g7k6kfXkvc0uRhmXAO1uLaxsVozdPx6rMi03W6F8A1Q8NhCsivi1Ilw4S
btPl+2LjmG4dJ2dcZ1Vavhk8Rlqabc57vlPTCusclcJY+sPBbCHUqzZ+LoAHibw2i61J8NwGoYvx
CTG8Oo+c0cbKQtc3lW2OAO+ltZz5XJOvSenh4ligbgpLTwWUlpp2kSlH93ceUE8R2gD45PtQndAt
QYaUBOM4jJvS7lCMcGMif3am/e8L7PdKcFSh9P4MxiH8Mql5U2FDtWeK0+vloeUA3bimnK4wotc9
3I2oE8gDzs4zli1paC7UFUVAgDYfvHNiYJRkgOh/atTejNbh/3I/K3PbA6Gg2X07WkfLyzfA/XTC
IOx5PiGybUPpZc9VOd7FM8fc75/Au84QNG/lntg2g25wjrWZ+2lW29uTIxIJHXBqKcIqEms5oJBS
VlX6KluoL35/vff2OOsFPWf11oCH/s7sr+oocGyEoWwoBAWvgXQ147OKuXTeieeBhINtgbzj2nV8
efN67EiyOt19akpjlxqlFpGy7jwTvTjtUWL9CTh57/nA/WEvZzlYXcGjf2vV12BqThrOCJNLCPs4
Tr14qS0yv0I5yF5HuWNTbJdlyYeU5sZwnlxqTcgIzXVjUGjDb3umlKmOvtnCRjXpPPusYb5bzqNz
sskevKxwIros3D7YDlMLevsqek1Wu2+LLOx6a3sivrdgwDxbLsYRYcB/7H3N8G7nGCQ8jJnePepZ
ln9+PRWrCt1zJBcIGH9oct/HXqzPgooSDpK7yqDeLI6EaV7O6VUcBvznQkfra6ZEWM5Iy/7UZuR6
wW8lYSpPzZ3TBU6EFfyfxvRv++yAoZdv4mXMK2GZvrkDCIXSxVMmOwT023tHS+pTY8s/bQPvEAuu
AlCB7zrJDZBM1o/kp49gzMYpdqs6IxuC4tnFTxfTZBfitAn8G7oFSuM5p3lIC4re338P5ooU/IIk
BJQo1or/4H/5PpdiNgp76kqJK1TPYOtQ2nVwqcVx8FmMlMZ9DTB+HWgOcyp7fiyCuX2BCyS3wzwR
IT/UVZqt+203QJ0fGZMkQ0M5CUiNYjEJLvO66r+1sREPF6sIPvmBuPwvXv0nvBoUjaPif8arV3nP
U90Vv0DVP/7SX1C1Z/wLHjxK3xVpZI2v2Th/Mf+84F+eizH56sGK/tB2IdD8DVU7MP+gCfJFQkiF
lgdQ87e6R//XGiXm0K8juggs/sH/H6jawXPOg0qIUgH9zVszImNy20nXk/pi8rUii4oqca6tTjbn
VxOknx7NP0DI784groXTBvZdq8nOO1vPqYeRBP26uvAsyQx3mo1zPlrB48wTuGxxYdr+/nrvPncG
APoKPUHwQt/uvwHvOg19R+PrXE/QX4ZSb5g65YqCf1DgRrDaXGtrKYpWwkzMh99f/N0J7xAuhaMQ
ByAAKb5Cv+41rab3qu5hfC8UeN8wCwKZKo3Jv5yNBZ+BeAkYxOp/+sn/8IhRFxIdBFL/D1atA0aI
nfQ9cUFdoW5IhR2+TTDMFkTHHd4Q+vxvXxAJGvMHFhEgOlOXN1sqxArVmH0XQIiO65MHk2SDL32w
Fb6lfbbiyX36/WN9yw0FRMfT//WogMzBEOhN5TT3hr4ksZoO5FJjnYeJKgP+ZWkhS/rS5gCex8w4
+0xG8IoojLt2cqpHOD+oH1N4OvSTXu/dDbOJeL6bnHEKKT37S0MF6tNs+n9YBc6rjv+Xfd9zVr9j
Cj3e5vsUAlIpqefFMB5gpiX2g0a/E5/6BDuVXVJTOog2MeTRqNO5RBO6Mhr4Buc7LaA4M/XUdY+c
/haZ5Q08AKvv3JApBWupj2l6xeIbZ1xcaFAmtJ1i+8qOEKbOc4BTCA2GOFZqGq3L4EjM5uLvGkcZ
Z63ztG47ejrHrDarO9A5dRND7EKVCx3V+eJPFqiD2y1EMQPyQAQAYlA3LruEu8ELrggOOYjux7wE
XrlrO7NjycXg77BnenijNYV0ahjfWaWKIbFBFaOuBjuY7FtVzfKSqFmoOy5uoVDxceYNXzcCCGx8
p2rqMS+RIMVB0XZ+pOK2eRpzs3laOt26cKcCJoMC/XjCuHy6gQuEwCpoF7YvpefBNjc659nvdHUH
lxJiiZji5slKB3WntZrx4AwAqPBdIKlQKqDImAP15NYDM3nXNmqCE2JH3Y12xy9FfgjkhzcWSp4q
ix/NvGAsPPoSRGXkOfrLxHPrbONhDHhpDL2DR9kuzrMLD+QuS6j9Wks61o5eHKpJoGBqhK+42o+1
miJEHKMUrcJ4lRWq/1bmTE9o2vixJrnl/b6XE6wVDd/e9Ei8UyYuilZrxRBiMOeP28E204/pJINH
v2E/3QzFCGYuZpt1MlWu/Vz3fvOUJg0ffwtqGAB/M3MXlHk20/s8VMwpIxux0qkjzLSEV1Ij9x/h
NW0m1+SR8nU3T0rBm4p+0FCmceVaB6lhXQCVUtfKZv2taxsX+gkYzuvztwnzjKzRx0yOUPYNSpW0
j9oq0M+vf2aI4yoSs56zbyzpQeO33qbeMG1kEgQ76Ags4HT9PNyhYJxF5kEcnwyEQ0009XLcFK3y
gzvGhwZAzoCz2RgOWH3k5wG1F/w+XxSmum9cPLyg5tSKpF9IYHMYWxp/AZKboV9IBP+09InQoDH1
EL20PXLtXG5aLPriO4Tv+JakJMQSnZFCzbs0ceZ4Yhwlv02z1k4ktfdLdiNn/HE+9jx+lE1VNcEd
TStYMHoBGutPWlTrBaC4Mzk85/6hseJ0q3BrgH8QzLvAQsSStuoC7aS9a/zcOjv+qlqa5AFtmkKE
VasHV4x1lDboJF1TmyEOQRXriWn7hHtrSz7V7IYDDPNrzU2HOwntIwEUnpzPgw0VjPXVSytKgkyd
Jk8jbsWvE+SMulmjBquXs9+NyTcYIMbZFZl3rLLUPTc6ovVwXOz50qik4IWrtS0gJgGTgmYZvgXI
7PAX0ADbNyzu4GjHg6o2TLL6AAWWFz9aVT9UG0OzPwwpJvNZ1z5XiODP+Es79qGVFls2w1kWXaev
Ov65cPpvqcF/CdmX1R3HHGvZJNWYgl2LOaWXLttDvW2eHDIDHkkcRZHlJb5wQmea1N2i0vhRpdQW
jc2UgvkxQAkBz88KktJj7rhsmLVZPOSanmNquPBhBTMmWrHeZ/vMsyzsPda45yAA0uMYrVGFMmHJ
8mrT8zOSnWEJ3yE4eNGDj/i/Gp8Fmnx8KlN79C8s0S2WjIwG1ZfVGV1xdDGm+7Ikk+Pi310cy6CJ
LyHUJzddn6cX8KIfPJKwH8uhe56FWnf/zHhEZQU0OvKcEGKxzzuNkR2DujE/j1qMgq5MpX7VBNK7
R7tXeJtskhcAONq0sWRrRHyX3gn79M4Hzzera7WGQuwW23wUqd9satXjNAugRcQyTStRwiWDBWSo
MXR7T7O/lIbFn284sboPQOcmxGBfZl0IahDXuwWPijI0k2IEYO0L7VKU2cijEzFg3+Akn2aihA6Z
XfnXXmrpm5yftPeMBhvz2Yz7p1r51CLN4PiX1gr7F8bEa20DmDxYZ9hsFnaZdOfOx20cqpF/JgAa
WpdAMrzRShceVInLGanpbG+Fu7BoVtHKXQ9XbZMobV1KY4LPRZLWxpm8I/bS1jXZ0/OAf2cyuRt3
YJgAGGxZUVkG7INizLknD81rmDU2/4e0qFiCyqKtcssmE5vEhJ4POEiSJiILpMlO0mNQ6bj+JfpO
Lcohd8AK5jAREep2dUMqOt8StLJy/zrzwAqLpj9e7OdlxmAyet0CPbR+Ha7VmDytltKMuAZZEVk4
NtK+lOOow1J0gAW6Qeu/VRbIQ2hYq/uUubTOs1dyPvYZLmMbQXoDXKW2hkNXDrAqjtlMi7L/cVtG
5UDfbNOcSiLWNI4vj1nrqS1BqNHUqpthovYVPtC8sZTQ5Exp4gwbjrOw1RUoo0ngexfUT9Jsm/Ta
dCbuOhMr1CGnhUtWHbLpO7j1Zc9p4aK5REafEkNShtLXJ8+LEmW7x7Ho8zbKWme+j7XaeXJTg411
7rT8UjadykgIHvOeI8NIHqS3IPutIW9d2pDaoAP6nnFf1pp+bMZUexm6lpTvUTJT4J6pcl4JnqaS
LAsfk6kxavEVf7C6FXZJViRq13k2/MpEZesTbZnChaUzc6yPjY+EBiXwUN3H6xvNc4vXNIp1wAfI
edaM1YVoMBcdsNNhBpKhMnRifWVV4MjGc6K0vHetTBvvJyKz3SbKZJqk/h1SycDlqGqCxWo4GtsZ
+nKRaYnxIfeploHU5QB916DcIM7ewdXKjosoLkW2GSTcT+nO5l5oATWIZ6b6sbC79GwJUqUyLZ23
/A+SYNvBFjRfGuTTaXtXA9JcFFOqfVJakB21AZn3BM8lsjF4PSD3xWRKedoOX8xXtaS7qbCmDhEB
nUD646gV1m3is6VbXTLuDD1BgrAYImQQ1V7UE+HDyVAad5XNFoNCG8d/RmsApAUVyeCK4kXLbGfn
T3V8CJZaZOHQgrfyBUrYINVL1QFrlAAdypYXrGsKg7HVr4Oh0a8dMU+bSReR28/igNqy3VIbx/cK
Gssu5xDd5G0qt8q2r20dGiDuV9Utb5tzuVLlkZNPIIfGEgXW/BD5wt0mQXk1olILQXbna31ukg+N
5o6IZ03rXMNeQiGQ6BSQGP2UQYnCeLqxhHFH5VdtGRPrL44bO0fLmkhtCIUZ5NjhV5608YnS8uW7
07q8EHvkE97BU4NvL3DJX2PokN9EGidwH87jtO4g6aq85rxiN0SYcBpbU7twrbltrvqiZJGKlN0m
cztW5MJUnWAITMX7m7mQeRZNlN2b37dRa5f0S1cCGE7DAfiJsgu27pvWeJmYqXDiQaFxXov+SUGI
7NbC9/fXedcFYysL3LVCrVgs07j92gUHcTqMeT00h7JaXcBGQLmHtl+VAeRa1yfXXluX1+3w99d9
1/pzXdB+WCJ0pu/jsmjJSyuvYXepvHRBm+EmiV5BVJeYOXXbWlTzHQwJ9uJ2Wqvc3199FT69eboo
AemK+cC5ibc449znoCeGS8KOQxJ7uPid+eCvu27+qgMYSIHC5KfpaEvWypuIaDb311v4X8TuT4id
hwv9T2/rndXsXVp/+/5/Lvryufr2C2r34y/+N2pnmLiB4YWMT/cP452/UTsAPVpSPMP+hvP+xuxQ
6zKaXvO84d798PH5G7Mz/mWg/TWYPmHN8u/gdWTh/sPigoRpcQ/cF857v35SLRtzJ4KATCMP//Yc
w6n7oKCy2VJQEoNrOp+kmKarUmtQk4/NJ6JttAtdemezHssiEqi9Nk1vi9tgEtUNuR6PnGYMuZqy
zXe1jfnjAjnjojPgJdiz5u1yHCEheHvnpoQwYCoyODhpnwNLXLmyvLI0iWiyiTdD5wQREzwnLFFc
hZwLL7iPZWfBc4xar6G0qWBm6ZqPr5ljUm7py6kO9BvX6KGydPIZ6wAVOgW0bpucGoqml36dagoC
V1ZX+rNnqb3MyPlt4PUERXUljekuVk5KrM64s83iapyXGzufT3rCn0IOEKo0e4Z1Vm/qdvnqYOxV
TsZXZPKf2rnf1diqRR1Gnzjn2weyqVxAQnp2VE5LSAjn2RisT8VUPnuwBAiukHf4VOJmZtwMAhAB
Xf5L3lRa1CdDvrNW/oQFhwNbDfR2k5weEkve+ZVyIwiUyUVXBl9lXEATS5H7JPOpwC7iYsHiO9Ik
CgFd1yPbyY5mOpqRKuj60vlONvan1CqOiSqfESQwD3POlNYUOszVtzY/aOWp1MN8Y5e8q9kaINQ1
sBewcF1spnxqwLWtMmn1zZoHZaYdh4vDHIENjASbAvIWzUN9GqBPbBNtfZapeB4NymEM6IhgkZRi
67UayDpbrV1uGI/dDKbcj+lyeuWbaJN+arwanlGRvlglf8wxsquiUCeTl3Pw68AN81fHVUYbSwwF
phzcElcbS9tgjQcElPn5JmX+ddk5+ZHkmcfOhg6VOupB6M5GzRUCwbTDwaNmQAragcZDffXr5YRS
MouQE2TnovU+ZTja+q11HeD2ErnMEWdzOCzO2B1aNT1QNh/Q1g0sVOuQCN6RphPaXQwYZYzjcnLr
Od1KyfuEXGuBtrAS1ILQszWFFTa9/lglxtfAkkMoMOIMh6Q8Gt700Hbjg63KF6Hnc6T/F3tntiS3
cW7dJ4IDQ2K6PEDN1VXseeANotkkASRmIDE+/VmgZVuiZCn8/5fHvpAVCharuwpIfMPeazNJ2vTF
9GhFEIKzFNEPUjbUVzjuQoM5GNhEPnejdK6+L16rppQ7R9jXGhPLTq2v4/eEiO5yKVrOa+q288Fh
WhxgWr/WplZ/lhGEctBA86ZdN/rWutvPJ1QmeBbscPbVcGhWQUBT2cMRSp53nAYNhAYDxm2z1MWn
krDcHfO34YT5rAtNLbc+FBKDeWidG8PLUKwEU5U2oOlpOuTGL7CkudkyvkculNQgrs2c7oJAMOi/
0XMxUVNtFtH5a43EDC6JrqLMPrfWDNxyysHaO3O4WOmmVnO7bcSUUFTy4JZ4Mtr45FUKGTkG2FxL
bssKD8yoiedKwznaQefcDhigmBm2H2XJyBblAtx83EeeO0u4sDhtihQxERTR6NZQNswT0jiZU5gf
FdrkoGsg7icDLNXJNHaWi26Dn2KdbHAZsjDTQR0Kj4rS7feTyUU3Z+6rqznXHgPTMRra7zjwziyy
/2Lh+btBPQUCKSZotE2HSuznEiGVjmDUlFUHlL/QqXuSYiATX1O7AT1tOH+vBgDLx9+qP9i8/IEW
1/R5oK2Z6nDSfy736CD60pnd8hBzq2/w2pzM3EpANHKg/+ph+gfv9PvCi20/cDXeTP+DAI/RdSdL
Qtc/mCp791e80XocS2OcQ4vRanXk3/Tdn7/n78st3nPNCsdC76///9snYmyVfuJ1EUwYZSeo14ZH
5gygMC1xGFcJ1fr7ki1/bjtOtz9/a8vi7/5tqcd7Q+jUqVxthvw/rXko5MZFzt6ajddaGwka9nbG
mLseF2dZyeyAxu9jRPCzy8ZhOGEF4771Sytok/kjgaUXl8uZ1Gyeumj4/FWLK/t2a3rjeXQ4vpH7
12EmuFYriU+s3RX2cD8V8bNuJ9hbJ3HtPUYQU4UuzLYrlJbsaEIKyvkvOoY/uIQIwQJXwEZU/31Q
ipmnPsMzUR4Ss9uJirbJX26LBdXKn3+iP9i7P3+iP/JLXcwZXEo/faL+aHgTqy2uVR9+fIcCcjZS
sdVzDmFUZnLTeRniHUTW+TDfouwq7pKYZ6hY4u/NwLm8lirQ77PAMCfg5ejC/bF/1HznarXDPvE4
7m3GOmEMln7fTOb0GuMk3sOnrdfBbHru9ba7L7PpeVrlpr2ZipNKPQxvjqrOjM2/R6ntBGWGIKSd
vGo/afJ7VC3PHi3zohCtIs09JLN9SJIyDTFGI9Osp3Pmojc0++XWnVGL4A03dozFP2MLhzhk/KXC
5Q9OGDa7iIzWhasJ2/a3d8XialWDoZcondH4UU5MnGx2bTp4iq3Dn39pv28nWUgDsOHbcjG5/EwK
ac05dXNB0pedDfdg0U4FvO6/eIs/OFlW2oQQ6z9/v/hj3JypXNfLQ+UP9a5LJzMU0fKxnvTpYs17
1UanzBQHXzOvY+QnW7fMyZWOXrD3f/GcAYAgvBXmQxJzMUD8IPE5neq5uBhG/B3BorVlv0IUMagM
hnlIFXt96W5A5G4Hr37yUKgHDuK8o5hBxTI9GgM6X8QjflPvcKLCDfcbc9+j5A10M/1ul1yCTZpd
BrDWmR3PyEBJDpgNzI02iESUV7T2urqvSjPZCmv5i/CqH8yen24kvgtsR1jR1nQA87cXQGlitqjm
ojwYOY0C2Ik0TBUCe1PL+J0TPoGUcmuTz961sBlbRcANAoY9n5TkWo6ycsscpN+NEc4y5RjVpk/0
1xHp98bT3SXIBuca9eSswfK/MimWGwaNWlhXCORdOT/r5vixdDre9/RhsqgO/YZfuNWmfZbozzOF
WFDDfthb+bj36/E+tp0+kC3XpwABHnTOAChRE3JTREi7TfSpfo1A88+vqj+4SXhmrP8z1sDRH7rB
XymCxrhhkDoS7ofie0OJA+Rj5McR7JOiOv6LbwTC5++fFh5PYY41dsKYz366JxthzWB2yAJtTVAC
htPhwYjkKeJJ5Rt8P0vFJbmA8AgGk2NKSirAOL84GQVgX0VOUJWwLdNiaLa+s5A/xGoyKGfvS5cZ
N9rgfcr9ogPPsC72ysraWHX3UcjlfsrnM8JWHsZcZrGVvUfjWqUiiZaLfoFXvpFThdg+VdtBSW+n
+Ep/tJeLmMARkMwQ+utCQ1O8oh6HXR31KsgXlaBunW5/NEFRiZtlxHx7QjP+mCoaSS/D57Egpg3s
ZXxsVQz8W/gBStpHMzNuGy1luEa1ZrhEMpTZvFn/RSv4LwgHuCDrftgZAtnseht1k32t3PHRidcG
Aqc99xO7y7yhWtIjeUENgAut5k+3mv3aSJtbDKbKjW9PH0gwNmPPByzz9JJaaOT9iVJc5OJVJsM9
OjcntCr7gFbiBFfx9MNV08bcwErlJ5riPdG+JUGtAxcmd4czYhw27M9Jh00rM+zr0LF/Mds5XBuj
ad1TjdgviJywr7kSryYz8r94Hjt/8ECm1oFNxpSLK+pnRWfOfqQxhU16ljt/lN1w3+k891areYTK
d7PWXz9a7Ur5eIB8Kr0f93yZqN08dmPQSF7GvHcD7kBu/czfeAMUHlYIRCWj0Cu3pKTPh3xV8g5p
ViBPF+kWEF/80Wi5f6lbwJAL27etWliplBxN4eJaV1PjjJFqfh4syi29terQ0fFUTrHKgtyjso5p
DHkeJlbFFxJTZruyf1QAYoLWVPctaIzQ78Gg9/29sBmZVjlQhbQF4NqMy5nd1aOM4HAXBjQLu5o/
nG6pd22t7l26g0OWOteBhwhNZv9ooWtYq3nl/uP5+t8J219M2Bhwrdfav9fEHZlYIKLsfj1d++VF
v0zXPBcJm4vhGnz1jykaf98v0zXfwL7NngWhGB3SKpf8lyYO5J2OygghnUOhjQ/5n5o4y/mbj453
dRv+fVpn/iczNoZ1P5/Thgl/DGGTv2rj3B+5O796LKROKiQXfnKaGgOvwViDcLPl7JzrxoUkw6pd
bOjf/Ic6awgi4bhMo1AfWCVt4g4I+6E1igjfB1fuaQFHGW0Jklwfo7o+3fWWKMTekPDV7jJfti9N
KRw7HGqLUFw0GHCWBrMDQzFiwQnyyO4htRb6IhAy9M6NL/FoBd3Ysng2FiWCUq7zhdy12u1gEAMJ
9qiKEDRE9RBARSZHRs7uh5cnw0Z5PjS5RUemA8JBdZgQbNPeGPEozBvfVMmm8wvnMtIOI5vp77sc
X5jbgczEkTHo1sZ2jPQBd8F8NyW6uraxWdwX2K7KrTtVTDgkdk07KG099gJH1ve5XWNKioF3EJcw
H+LR8U9m3YKKSbz9lJqME5IqreAH0bWYXcLSUOE3MDaTHTU7oVzzJWe6GaRWmz9QzztbPxFAlOf6
E3e+vykXy7rtTdkeh2qG9WuYt5i6SIzAUbHV5tQJplrLby1K76tVjve2PnahnectDgpyrT+cyKz3
wq2ssHXL7GwUBXMpZ2ru16OQjz1J40vXd+I6JmsQg+qX/kYft41ZVdeobovvcnD83ZCJedfZ8P7j
1u3ucUt/2FGEvxVBbsjgp6Fw5B+Jvbz4QjMIai9KKC/2aRiRLrkQeh5k21n3sHans8U+8Tbt9Oau
zpIv0rSSd7tyRo7a6YxyYt4wz2JgYkYiaHkA3g3VVDzkbVaEdCTd1WRTzFNItsBMsrs2l4olOo59
mELdUzbRi4gOB8ecdjC+GMNuDZufFONcvNGHKH5cPBfHKyBVtqiyrHDegMxpCWaqjbOVNPoJjczX
nD//Ke5Ffkc+CjvgeYr8e5dt9B1eBxgkSMGioI6X5UoHoigZBlKh9KnaL6RF3+smV7Tr9OoGUpRY
vZ5B3VrgjLjsL9VkLW9D69rpliCG5CQk46KaUWsTrIu4TZNljB5JbNxpTX9GBtmdUMldBh58brA4
cGIblqCgmSbtYJXrxLrjGsShBRytjzQF+1c9a1q+S7rl3ksZRkQIJgZWyV1Tvs5jL28Zr37SiNw0
EEttaELvjYbw69KrP7radUnTqp5nKynxnHafC7fNd1lqQskuUvNsi5F5w/pNzV+1GFVEZSikEb3+
grcH29jsRwfqJ+0yAqMgHr2ON1IXbxyG3SezLqad1rXgfLPYBkHSiWfhaGM4sTaiCqY6R9HKbaWd
3Cixgyg13wY3atDxFe2etBzzKLvTotIbVagkaNQSzGV6LaMORZnjIwIkpaNAycWQs06ZR8gpFJns
7qEr5XfswWM4snzMTH2to49w766YyNouAddiz6lhumQTHJh2OOH1HY/tzLZ6M4IUuxuFemZijE+g
me3rCCoGZFRQdWLUH0pJjou/aYzWlIxGRqu4GSv7WrTeF8JIbHzKi/8orRk1u1ni/vXS6HaGJvzJ
Trr3UtSwqyGBB0tqvDv1wHwvaXX1uWv5lfUiqTdtnZvnOC+LHbMLLmk9zsOhEPkWKG9+O3PsMk3l
vAOsWFWhW86fl55JJeFXUUiFoW7SeZo/o7RCplikevPQtJg7dSaMsJSLT1WRULEOft7XtzHbvKNV
Awnb1wARa6pQOEHdIqtjnQ0sxNNS5RuISf69ku73utLHMGZbsBsTL8d16wG7CjRHeQHCtKKKQsHk
copDQogkGVepQ2j6kiw7z1QF3vWG1JSgrEdccs9JjvBVHGaiYTCb6pinsOk1H5kmqxkQk+x1xqwI
Nz5lLeqxgNWnh5vKk8vNhBTwbuKB/WC1oLuDbOTSO7ZqsF87I21PyVIANFJMn74orv40NICFMarW
IlegQKjd+ybXPBOymd6eKlP3IH5FGgWlLOND1KjjTD39CZxA/uBp0nIR1WruHqIgFy7G+OSt9lge
DKYoDrjhkncWt1j4Cq8FCR7PStzEiKXg/4uakm0Z++g41B73hzUMQ0BQoHZXc7R/x0wEPAV07XhR
Q8dmnGGtvnGdeQLubZRQ1aXdg1IU09K/6JHVvDetnr7xTI7Jdyr6S2ctxSc0cf53nZxV4iXyyCJV
JhteNFhH10J3j0xp829FYTlf7dK3YTmSANcHvT3kSAlEerSr4Vhw2mLRM8x5M+etVwR+xKdIp5Z4
z/0w2zeolPKvmiRT9lT0ptkF+FrGO/ZLzjPPEX9bT0u86+fZRBjo4lHF+kyK1rGFT/SRpakvOIzi
6Jnt1nA7uQ18dHRu2i0D464OTERmb3KOsquVk7XFVayEG5o+9kWEFNlXQdYQUT7lQ28vno5iMBto
T+DgYVziZq0r1XxaGquJQhBS3hyYXYqbeDZ9JGUIy97scR6/RV7SfPaEGHYpEqo2iPwi9oOpmbUT
sWTDbWlz3mA8brUPoc94T9uSjYGlrdnT7ly3B1cb689+PBFFNS9Rf6xZo40bmcqG8CvSnl4aLxUi
8CpL3eNE7oFjT1ZzdVSdH7nnUrnvTZ2ouVnAF+YnBwrhtvpb5KtIAPbXs2lj4I3d97lI7yO/JnbO
mt2w7PtSBo0n5J7jWXqBvZonrcx0b+ZRNSfisJ2NgyOe8IC+2+QMkkF61ks4ea3YNrrdhI401dZO
YLsFRlffGX2nNh0t2E2uDX0RuBHLncmV9bFzBf1gkZftGw515dIa9vB7+6mrXrPZrOFDCDw8MPia
5ZtDAXWJ9LGmRXS+YH30n9ykLN6ruKt2FouYfMMRH0GOHDLmJCO92CNu5Fk/plgbLv4i3M8Dw5VD
ndRzHJqxjYx9ZpTwxR3b5Kwiw3r2VYJDCEH0JIKmRXhSYoo+xB5i6iBb+sw7SII97z3w/UM4gdh/
H/zBDNG41p+xuqk721eAAuVk6m/9QgG5jfWx51rSuz7wStf4ynCrkduocGKNnY2MXlNflU/zopxu
Z5Gade67ft4PUtNoC1vAc4VrZUcZZ7c6YLHXpnSvMQqfKimGEBk5+LA+CctZ+XdCIQvuXRFvYr9w
043t1+YnJ6c29IzY3ZMRhlLMbgfxxXeXdT5EFNNqk3LnQBajAHKoWcYcGl2q7/08jq8dcq3tSOTT
kWBjoj2FrTZLbeW7Xtf7G0NLtg479G+JNHu4wr3jfnMkAGWUUmgHMwfpY2y70ReHGKXdUOkWYwDy
qbqwbkV/ScwpI9YUWmYQRbYO3LGFbkAYgpBfa8I1ygBkQhnUWpJztFjjpSJD7CVH0POY2nqy11Nb
oz+I+pu2RuLJBe54Z8zMfhjr1IjFyEpsIZYd0mHTH7yUsdm6v81eIQsYJLeSYpDA17dVtK2Z5m6b
aFnOmWbUpxH9+g2/YX5jIlj6iJZUsRxTBNrUzbCLfas8NnlsbcxsealZ6kPON40WV0Hj3lpNo30D
RPn/Enn8fzEYimUUs8Z/3yTD5K3a96/Vr5vkv7/mlx6ZVcvfUHlQBtoWcGhzbYR/6ZEhiv2NHpmm
kLb6R5P8rx7ZwDeGzRCc+w+KmcnU6B/EeHpkdoDsHP8BTftPeuSfW+TVxAXPCriPx9sJpsy/nS6v
tZceaZBIAR400t8xZfXm/rXFzlG2J6lzIzdBhjsqkXu3U9zDNxasx5HIPF/YLjsYGraaYBM/8jLr
UmqmpTszMQkwCiVySXJiun2fSTVF+8xL7TS9seNx4GbgNJNRT+2x8F5Puj3guECX2FNLJTcc+fYq
W8AERWvpUYRoA7GTxcmCdQ510RrRJ7D4jQb9zfwBWKq43+v5gYOacf6WkNjRvfOSqU/8Tynz0FH5
AAcpWEytCGGhrqVk3y7aHNC/I9ckTQV+7t+XYP+dLf3VbMm3/9Ru+T9t9l52778dLf14zT8mS/7f
2EI5OtQp8ZNuyxdErDEfcijNfyQwsMT6RbnF+GidLJkuUZAms1T3V3eNxQ1FOiTTKOZA3soM/E/c
lt66dPnVUsYw+Nt0S2fjb9g2P+m6SfvVZKkhw1PUZk9Xk3te2NvacG1LwC1LlEwnQJ7QOrQKHUk1
jvNXu+rcGzsTTcyT0Bjvq6rXg76rtXfQy/ol4768ko1gPTqgxzEw01YwfxLulZqiu5/lkD4WnZ3v
M0SoxyJ2jM9VHXlbojklvnUHczEpwwP7sQOpPch4UzlSTnd9vXzoNQP2NIodmFITySVtl2YnHx7L
OXItMlZY5luTKi+VjeQDNjX6fImU08CdcyzToijCQnN41GixeyIGmACUKJ8+VbWXwzz1/Ju5iwfM
G6gy7iat968AlvSLMaf6hcJGwwGCGX9nulB3jMqMX1eM8RWy6a2BHPgSmcbjoqN7MZwISUgjfC3Q
m9r6DnZ+JZ3PKK6MAZc+XaK69WeDck7CILaEPXVBu3oW7Fyvv46YbvBq8HxvUkTyIAqyp0ZIer8p
p4qkH5cHv1t3B2IsNro7E8tumP1LRZP6SfXJeKdQkn/48zi/lm2PdDrz5oM1y/bqWHK6sx0+HN0E
mETUTH/WJ6f5Ulj9BGYndnf1QG3iGhm/RjzRuWQldAZyyQH9i/6r5lvrfg7ZhF+fzZK1Y0T6eE8A
VpDpFY4UO7oUWV3AfdeOeeZmm7iplhdM5s2+wfT4PfYlY0Kp0jPRX+Pe0X3KoSIpbo2FKmrna5K0
XTTf2pYYnv5ci1k+x3Pqv7mNU2zBbdUngEbjQ835+ujDGbksuqNfUH9NQ9C3VgoRTHQ3tJ458eOi
3hdoXfxgbCr9YE+5K1H0W9bdMrvpJY7FsptdF5qshpb/HpitMQQwr3DiddZA9G+q34JXck8V1JyI
rZTIP/ppqq+R4xBhNfXWeW0P9kXtpG+951JP1olxLePaviu8nDA/8MtXXRusszna1aHtq/gTVoTu
US6WH05Flx8LjVakjEb0AKXtXbEzmG+lbzgXwG7gcA2oeFLmglA2cDu7UST2p7wez2YyCi5H8H+a
rrZ9Eqv3pPfwks0gr7ZmHbnvjTUiBp+KYzwzcy3mwj5WTSQA3qx2WLc0ny2RfcyjRYSoFgvzzfXK
x2qwlueuq+f9opf6XYXVs0SuGGknAAyrCwlD8zUZUJ2Eo+Y076B85a0bZ8ybBZKUD5LMk3058KKY
DLcnUg5wpmBv22KmKs4y5kscLSs9Qj0DNy7y4sG1OvWFioMtuMqMR6AC1LGjc6rGZl+WnhMuDoNJ
looyu7MMA+pulB8ceqeTEy3lUWTAirqa7U7PYUkGjJ8eXdjVOyYADfxHBeGJkKd7pC/i2zI1qOsB
6IRLwhpN1nb26mIWfnJLZpa1WVQhX6iro4NhvNQ4Rn1LuCtMeac5078wwcMHaCtZ7KMOwxOIREws
+R1jG4hHESvmzLGMO6nH1qEk26kj6VQfrhh32g8LK1wQ0eaN+uTuK2MECZ4bPVQj1/JeFeoLggz0
JWeuTzbLtlzm+NPSVdlemxQY9Hm2yYAYJge+uzZWQRzN275cug6cUY/q0/eHp3iZBZSnzCf2vI0b
jrkOXxQRrghatam5zGWkbw1De5UmAxliuAiBSHPfhZDX6KxSSyfMtfQl80b9mOudvq10iFO4S6sv
OWDSc1Ql/p1deM6x6+ypCIiWU3ep0rKNS6irXdbduyPdaS9127vVO6dQYV1Y+nXwCHDzomLBpOXl
zrawKv8ZvJR+hWiXvLSeSG+KZQBlp5wDT8QlnGU3XMHg4eobRnnTSacM1az5N2Ap2lslo+Yi9bF5
1qI0v3ZZUW8JEcAJ51fxhqS2GrlVY71kEM8PDkOkbRt58LkmaX4jiq+/jPRy78Jq1ocLZsLXBMPY
kwKLlwcO2lOwV35MYFeSbUFMUasZUXKLSpJDnCIxGOJmetB7Pnriw5fNPKt6202mx17VZ8U55VXy
yXLlyIVmMG3SBAytWgdNOMdWvy/TSR0zf6mf8j7ap0Ytt9kcLbfZYIktPFRat1npi0T/SmIJWfQ7
p6mGqzHE5on8vezz2JgMOE0i8gaDxy3avOmM7bo+uEiUqgBzsv+WOU66KcpRf82jNjpwMiXHSJmb
2XTsW/Ch2kctXGxLytN2Rex2n4y0zI82fDxkn3F3l8+j9xQT4obZptEfkiHVeTs30sJ51hymAy52
uLn5UnbL/EEjzfHft2rpgnwSGIgAKSAc85ATddrZLvVVNYAhi7lJD1GEhD2j7HV0maAN73DJtjz7
pYwfe5tCBHV4w862tHx118RNfqgSbmkWJm6GCKFrR7zckdd898H+Hoc8IfxnGrWb1GRiREV9OxD8
cFB2/2a3NnbiqqM29/qx/5Ip581OE5Le++9uvrx51XRfGksRasvIUt5q8IqX7rzFnvVoNnF9IvbF
fRzqzHzOyHr8WE3jL23EC7Ewa1zq6axQH9RQ8fX+VDddM6g9O2HSGS+UWmXM4NDMiH9LzUqJrVOl
yc3EbnHTj1Pv3TaqmZ3XjsD5HmOcd8gHoIZvGplt9U6DAB8Sq73vZ6qePU1NdUnrRqveag5Qai9/
2BhTlO2abI6LE4wM8kpHaW4o8lgXEd9y6tvUfbNnu/msu1Esb6Mpyc9uYhvtIwrpJNrnCwPGMpy6
ccGJGCtbfqW/6LQnu0EevTWSISpXaG5GArqbWptS0+c9jrtyNzjdS+fGIzKzON/oM9+kisXLhOH4
4KQ1HDXAAlf+5LTzc5dyMk9OaStueuRTGEyw2QUZSbfPmjtoB2qRp3JJ8m0CjwTdha89JFoa30wA
l8O4NObrgGvv2vJtskRgV5mk4zv+4fnU+o4WdELr90Y5zUHZr+WWtaDGpXdtz2l6zKJdxix2g+9L
Hbzcwh3KjG/foZtkoynuMB102Le0+LiIWB17hu+nFrHwSenxDRmC0Adxid4kkaM2c+w2n3uiIEOP
ZI992gzwJhVabBJjopUBiEA4EvVExCLBjgqsfGjzNR96vTYxgZvF3tYj/Tvad8pogNUp3kKCuIyv
tIGO99Lpfel2H71YQ5eemMtScWBLzNMi/28T961UqZr/ookzDbHqqP797OOSluW3rlLvvx5+/PKq
f/VxwrNoxGhh8KquPPZ/TD989weqnSBqBz2zQQ39zz5O+H8jEg/IEmI3ksNQD/xz+iGs/x9qDmqt
n4S/q/3H000XaSU/IMqxn6Rc5An7hRKlfi65z5JmTaEkqXcyyuiQKmOqt5mwFAFe1lC3u4kBpbV1
amV9myiNCZBYUkaE/dyREBEJHy+lJZcXUuOEeDaA6fHc6Qyis8z4qZh6N0xjx34ZhFAXNgLqdhl9
HiBpJTl4q0RzL0xGhMAoOPn1HoV8dmiVLM8usJsDbOO7vFXWFw3jIs6YDnQC+0BT3QySWc2TlaHi
u+mWZtE5QBxkUoGgSfkql7ll8NhNYeRUeuBLKI5zxx4aywb2UN2CbGz1b6O0x2QK+qHQLpmV2gvj
58KtOQ9s+yHGzIqyyoSAu63zKH0y8KwGMWErS9im7M6PDLm6r25bNQ8I4k3m6irZm5P8mjfwMZEO
piGb8JQE5sE099JMH+fMym4pfiJ54I9YlxmAabEhzSs9qNLCkNpC3NsqQ3ufSJ8IYEIU7Co7VwuX
0re2DQl+7GE9xBBL4jb2dhFad2/ouX0ZUIptDdW7xrH3/QZLzOJHz0vhuQ+1a0fo12bTg3JCtAbG
9trOz1jWmXMTPitfeaYk2xU4FGYIVfgMaASafipPjl/lmGtcPksEd2lgOoRPBNk8j2fVq9ijISBr
zk2d5b4pqcP0fRTjVswMh6lzi8jUVONhluNSbvCoDwmiV3xa3hxFB1EV5muN9pUCsdOWR54BueAJ
AUbwIFZvyzOWpr58ihHtujpFrDAn5u5rhFy3N3tJKscxie2SjkfmNgvWuFvamG8uNwISjID4dCKk
TRLXBarmdtIjsNJQgo/psNx7HNarGAMDTVaNMkxtSBuiauB2OL4K2l6Rp5svmpWygDfHbb5EQ4hc
GpiG5j5mk41v3TziZbvYsyfZ/OHBT6uraBZM2Xa2F1MRndys3JVO1j2xVLiboCkGPJ7iXbxMeHCG
+c3Qx2XnuinZw8P8ABygO5Lnl+C2aeRNU2j6EV9NhpyxoaTTShVksDS3HeFXAe729CT6vNoBekjP
uJKXo95wa5pObj75s/m5VJ4ISZYmISxRQFKUHHZV6Sp1Aqclj106fmkhzJzaVMTnxkG6uCyFvmWY
uK+w6HTIWHdiQb2fac0mhTISxo3Go7M26IriJPlmL80rgG7JDhGnCp0BmCbRZkQSCW/EGT3HN6U9
lYAF53pP9NMDiBJScavUQCBksz5upXHLTy/P0p41FnWTIq2NuLBv9coM9hKLD4eb7dAggICHi34+
XtShahpAqvZDY+X3TFZvFiPa+22vh9JcHlNH7Su980+UHfdYeo7lUpgIfvGGST79mMwxcqKeuqbZ
e/N0kaY2UQWQC84eHvEoEZw0TOLZgZQbjGXRbYwi/5YLvQ3McnRAvCf9Q6qVF68xgFWwO0KnYHMI
pt5F1KwVZcEoBHSmQQNjiju9h7e+uq1C1x9Grq26MzA9Itw3O5SuGklkB6/NP8gcAvUAgenkcFxS
k1l4mCJLIkxW8gAwj1wXNzXu4qS5G2S3XTfa3lKV14l1IWwHTrOsj1jpe5JCmr2KuE/Nhta4VknI
F9bu6qleRyPJK1FiA9KP6XuiCuNASQ+ylfohIL1oDm3S0k4gDMm74li/Y+8JgGBx/GMm3fvIae/G
Qek7jgnvXEltdMOOddML5woOJqp+YFSWgpBi9gNZTZna63xRO71q+qsd2wkCocm/tJN+v5DLvhGy
eOtiE0mu30MAJrytoQSfZI0QpuzuO4cF7Mo0JaxD7qSVWfx4lXhPBG45K+HpwB6YGYa/T6V6zGFi
70y8Cg9jNl5qrWnDyVDyydXkkw07JmAF+t4t/itEiKPZY4Cojb7eFXk+BYk57hCkEVYu9wjBca3I
RlxNI272o4dxi+p4a7dLd9CV+cjAJOMCzgDKFswpz3YzMucwrPver2/I5Xp2MnMJzHzZ6pVgw9fV
WxDun4WPcosBXpitZ2mtebdeZ+07uFL3E19dEdR0iyHHqPc5i2LjNbc9Z4OIi1tNwz5jusMFV9x2
aLITKw21s4fGPLcOa+JmqNMGtVSVhNmce3v0FssxIZlQ1fI0pFG2x3eAj8PX2PUN2o6HWR4uEd28
Nwq/CCrRiw+h8X0FCqbodV50cZcU7CUXt20ueQ/oZB6HaltLO/lST44IiVi7mdKGZ8KYPxliOJRR
dfGHhQerRBdktuphmLsr7M3iY5jKA6uVV8J48+3A7wNqnchPdijpeZitowHqbSeSyDPZRdjLdfpf
9s5kOW4lS9Ov0i+ANDjgmMzaehHzyJmiyA2MoiTMgGMenr4/j8zblTfLqipz0btc6uqSCgYR7uf8
oyPzYYV8Tm1YrMXZSZxoNxv2DLAb2e9oCNUThv2sRBDUlYp4L06mobDLB8xh5PNWTeyuO+41dAtY
qioWbYTualf2qr9YEU2XicUOHOi9kjil19gY9fWMfqzSIiMfAZDpWd8MsOJ7M1LDRNJMLjEYz8CM
T8iB/GPQZstpGuxXOZnqh4FiBClJUfbEKHijRpZzMTYrKat5OHDPWojSg6/CGB5E7JGYLMfuqXXK
B6yaBjFnxiMKif6e4pa3trGbXT+51Ynd8M1vZf4ygVtbhui2gh9vY5U5e5r0cYaRnfyZLqLZYtJv
jjZL1Tathnjv5i5Euq+wSuO7oq5heA+iqN2WJrKUaBizbxQeYE0YWv83DajRpsdUs3JiO/+sMCU+
e6B1K7Q373aGBL3wC++b5y3Jxghdc03gf/pSRqW5mmDW9wENisjaEM5PUn+I+IWl4Oo2+yZ4Hp9r
Xl7UtPTQwS032Y+ZKs+nICiHN7sdtmbQx3dUJDgIGriy0SUI0pNZAAHdoKqBQpr8TPRxdUj7XjIj
lNFVWPmhy+CtDIfSwL4Pqie/YAnnuI37R6NmP6aguH4zluCAq3h6GQCHgHuSAJifiLVLSZohSvsv
Tuccq7EbbPom7F+TVJxdoIS9Csh/d0ZiUkCPuSASyg47yx7WsUMs3Rpyw7orwSXXleXUl5QSNITa
7Xwp6Cg4jJWYNl5cf9EKptUU5HQ9KDWIZw7IdtravZ2jK+3GON/LMsKHVsiMy6s1yvfaC+xz5M7O
LmcW/KYT3mFR/NzXIdez/YzLW/wocwcBRlKijls6RC0hqkxD5AwMPe+5Rb3CasHjxAA8nLx+oSCx
J+Hatu6R1NPiux5B+cNTHOSbgsmDgoFkQCtVhKIY43PTj94uK4boOUD02Igrg9a6KIdvTbAcXVLD
MHC4+1YgyJUBpR2dAs+HYTmGaDVWy+TQuynNPb+5k5NKDNoJYcl5VeHlkP3H0EmS8RcF36FChLg5
wfcIurgDMZHGsgTMCrWlxhf5we4siU4uJRUcsWrY2HdpnNqviXTRCSrkBiQGEkaBM5yY/OB5XuJd
PtTNUxMPcm+KH+AIDE1pWG3TInwVUYMgtEYCZkjKaWOlIB8wUg1InBp3Rvpb54el5NkrqGxYwViL
dWWU+FTksPFzsKiqSRykyHQuAN2s/CWLP0bdS8qQvzN93uYiUK+EKVdbarWQeiQF5kccE6nwiw3r
ClBrh4qQ6EbFvZhXdCvKp2BERe1G9lde9q+Vmh3Sz5bHrmBXsTpn3k0jfaW4AhCPQgrZymmuIMzD
Du7W+paPDaK3vChep66llFfrZafZkCvC64yVXVGJEzsYc620qi5ZsbxSBjLtqpa5LqnC5GfWCHAh
b6HzgCed1B+ammEO3MkPXyGtLtQQyLtGanN9Xf5mAEaFE7dbkdJ6HBsImic53E9xG+8WUOPXRqbJ
Jqe4ZEf7TbCViIsYvH1nNRtpfs1wXBMRlRU7vCDopPzwh9k20SZAj7mPx2x6rGcyfYLWFes595h8
BKHmpkrvgGv6O8us1kVVj2swPQSWaLbuSH85GcDmIP5Inz0ttUMEP15IXPtZsXPkwni3/OUzUi4M
VdtfWHVRi6UZAP1yhLAftoth7PP4t+EjkcPIZF5Em6pDnTUPdWKfyynmiIxrMCkQzZ1SrLiD1dh7
G66TIAKxstP07Av0gn5qnszMf3WINVjZyfI5ef1X2Ec/qirj+ansx767elX4Wg0LRv2pjD4MwxrW
qI+PXbIQ6mR7lyXwv/uKEgmCMfYZFyQhZT7sUWgRflma4iKlekxHJjSjTc01Om5EsXQIm3Q/VCMj
mvHQu/Xgr7JiWrgW0pAfl9ugBkVT8W72/fbY8AR/zE38y84INLfDEeWlTfYpCfZUwaDuLt5pKC2q
bZKI4o5ri6S1qbJzhryK0hCSF8rHsSORYIAi0B0t2T4lDapZK6sx43WVdYQ+jgIH/TjQkOKo+nXE
3Hschng4MllnxwDZ2F4GJUGB8xKdR7N3d03Zv8wNAoi6Cu6JhEwfysQQv52k7c9LnLgnZfskieZz
dsJBNu+cUTYvkvrXDak0n+zx6TUraXYMI5MY1QhtVltFF3ui2aAny+QqsH2SGzBNextR6SYd2JgG
T2oFqEf5B7RzaJflfqDKVEewsVjpEPWk7aIN+IaxKm3zPiIfb+2q1N5ayC7vXeJGD14+//CLHimo
5X16Uc47xmB7Lfscd1w6H9F7LatmBI8voBqqlmLuIgs+yNVPNjUtfxvo5gE20SkZhZplM2Z8+zag
gYPPTkRkAo9rMSIqJr2vwytaTVO6i8kUOzI7HuG5UvLfimGnBTZbTvSZX71TbnM6j1JC3lmo/Cfg
e7lnHQZ1saf0ndTTgGlamtmV65qbaGRjuJvb4Fy2JaLeLJUbK/ScVY8YHyqSKjRh1dTetCZh43ly
aDMp1k2joEY7/OFdVnentrJ/10t/nQM6VvR+YS3JneB0J3siKnTd7HmpMgI0sEFsQUohSUYsBIDc
HSmYvnEeZfoAJk9nfVVcI9f7VvlBu2fGJiRV8fjjoN6VwtxHI5gH+XDsM0487/os4Vv5Pd6KpPu1
VOqR5IrrrEhVaGbahyN7C9LArmXZJHUa8IIj9hDqhoBs7HZtwvGgfzbDQ1zlzXbJCN20p/k08knF
EUqCldl3nJHA4BuGwB+Dl/5IPOfoy/ph6qrpmLSztWGNPHNEf1PhUO5kP21Zt3iSqfFdo/KlG0Ik
UFeit/b+NAKlLFy8srOPjRLIG4yjn/bbZXCzdV1Tt8Oys5RvtTSATsZx9HdWLl44O5+sOZr5iYZu
m7kj25ePLrthJaQ6eLUsCkmFYFENk/EUo+xdObL8UUJvPqYRmh8m2n091jFme3t59YV88KiC3UxK
WBu7NXdd63gr2TSpu2ZYNjZuji6RJSd9KcL4ly/qu3axzpnvftrC2qn8sxPFvu/83w0uFlZd4lIg
R9I1wY+bOi3XIiVzg9aD3wrSA5ow+4hrFIs1PRtrpB/rDO8JwAoeUW+BPduUJXhAjHCc0Ivwg8yB
h4Ye04HwjMad1gob1X3RD9bJYK5XZMjjthgHFvOhnhudsMEyBWG8CkxVb8t2KptNjJ51rDE7FeJM
+RSqWDTPPZWw/Q4kJzpxZUEsLMKruaHnuqfVamn22EryAEWHbI5JXocPPqdahwmANN6C8bimGEUz
Nt2LQQNIuyv81ph3jZGNzdoWMXCby54wc3xYPYC/DERN8TPvkYOLgswjYzYvPSHrWF0nL+vogwpa
UIv/P5j9/ld191n8av+3VnR9MVxwzsXd//nzH2kM/ZvgS4dQ/ekP1HmBoz/2v5r56Vfb53zpX7M8
9P/5z/7l//rn0HjbtJEz/ddo/N2v4fPnn6H4v37JH0JEIf9iEqKGPxp7nfh7KF7oloO/S78yPdvz
0FfhbvYEKR1/KA+dv5ja02di3bMs3yHs5I+f92+JIv9duep/ht5d4mP5ZwDeYQKxwGpT999pqOJO
TkPZKPvqha33bR4lZhlbAIA5S464O6YSj49ndXJFUAvO4JpVaWGDG13UR73V1iSImr313YmXDEtx
joa6ZhsF61Q1uGTfEFOE1Wj43mVFs+miGQuJmq1pHQz+EK1Ul/Lxd2OifvtxFk9ooar3cgiH+6UJ
wgnVQEkhWrY0mOTrsBl3CVvKwWtSPkRNRv2ap+Zu7wa8xJWK0wkNYVThc6evZ3qQ8+y5EOj+GB0I
0V/6zZSlNAf2Oe08XOLZTxyI9X0SOUPBIVdM9xjNiPslKZGfvVCFFluw83rHam4Q3XB4TmrPWcvf
2jihrFPvR/NDHTv1fIwoosNfX8wTkm5eIOkW4YL7CxSXHEiLgeoxIBH1aUmz4b7OdaU8l+FmjAs/
Ii6goo9qbLxDQXZivabxcIkOcO7TA6hzVm7oAQSQvCLAf+2U6rxFbUZaH7v6EAoHCVYRWoxue98p
6V72GtLACONJi6Y0qSEgC8f2lqJEcTUPxlG2okJ4QhU44ATZOX5ZZtvEz418Ino5l5jnhgz7UIOW
FhAPO+YwEQk1oC7dIjlogpWqWGMIElUwozgwbToyqEZKw/tQzMYO9w5GprXTdrbFm9lTWnehrmAg
SrY28VsezHYUIdWczC+bWraDfnC85bBMqbPsjIkoH+YH4tCGU9f1vTLvxFyknQ0d0bbDiFU/Gy0o
ne9RGJP88T4lVJI3P7ux7gpOx2xZ8vDx9in+t4b0f6Qfnf+JfiQRHlb+z+zj7Yv+g32kKArvLyIN
V0uo/zAnO38h3sTSzQr8xz8OPhNdKf1Bmgy0LZNL/D8OPpeDj9x/EksIYbEDygr+hYPPsbWm+u/E
o+R4ENcpTdSrLGIErvyD5roRLu2fuLNOi2OyVtOR5qL3kGloMXG4cng3iTW7M8gBekrUXN5pmhBD
TGGKdRn06RYvs/mcdtmC9gIXw33sdyk1wQa2mcBr9lOQ2Cca/wTcCiKIjeNPKEuqMJBMvRngxhw7
8XnIx+piRvCjq8rKL/R2ZQ8YaP19YQbxPvRCb49bE7CCYPVw0/aZu1+SuDnCh7rXvtWzJc3LBkm/
qDpWxehb2gHqviWk4fVrj7a39YSQYm3HPeeLofelsgqfqlpKIgONcTr25o8sW6pPAFH/ilkxvOXw
dKzNY7QdIUF3WTi592M4+dFWuEGOEwqNxxHETx6yxjK+xoogWk8lwb2dlv6RrtrmVzRZYb2OCyUe
klj1+862G7Js5HhKM8+kGShLZ+xEqfUrNVFZpU5KkjXNcyBIc+TeRWYZnVu1GF+lSz/SihY8646+
kxKDXP0df2n9lKIlIvzEH15j1XXPQdAh7cqNpfkhQy/6ziyUEaDosGm7lLv1gPgBsR9+iUQsw4Vu
aXdG7AQZji/t26hvFg5Ljm+u5TJL92X+I9d2j0AbP4S2gCzaDJKY2FmXyDllTadO6GqWswrzYY2P
q915k99axLHpQHpz7q2GXypeE/A+qATepZ7vps0oVmvn51l4IV28hcsPqq0rrXaxCO1nSbWzhcq4
/KUqZfyWdUmcgZYp/Koz2VTbwnVSAQSq/TLxzTuTaBtNrQ01/c1b0998NrMYwl28EBWbR9CT61E7
cvLFppPUCabxdwI1wsKMoZMGwLxd9iqNy4fEddDPAoJcoqZaNs4y01LY+MVVUdB7sSDf53V2cwrB
KDCdk5MVfaPv13Lp+4zkj3oapVqxwoB2aNsR5cHFYVFL5G1Yddk+/ZK+msIJHhEDxusR95LSNqYY
P5PbOHdI+4avUtudzAbgfLx5oAZth5LaGLXcPFKptksF2jhl3DxUcJL4qQJtrYIBwWUVa8PVcPNe
DTSXvHfIqllly7rHiFbWH81sEsOiRvGZAXOzqM/d/NSOXu4fJJAEwmafVNDEws4Z3Hxg4c0T1mt7
mD2YDDlmLH8Ac5BiLCQP7dojA/9Alqb/kXoYzbKb52zS9rPl5kSbb640Vl0cakqb1XxtW3O0gQ3S
84ehLW0u1m2Kb935l6MQqvFMiKrchn5Yfk8j7YnLb/442IDmvfO0aw7GXh19baUD0kdt0GmDHa4q
kLqueRQt6avosf1uy+5Rk1CAOc/XNj2AAoRe2ro3SZVsJNzfdtHGvqwS3skxW4+UQe37Q+aY7tFq
cqwBAntrQ1sEB20WtAZsg9XNQWjc3ITSw1hoaYshSTc1EJX2HQY3DyK1tTmCXoyJ0AB4FANtV2xu
zsVQmxjpacXPWAs4Pk40bI7hzfGIZlR9DJ72QUptiaSwEneko42SUlsmK0e7J1ttpJxrLJX0RgNE
pzenJZGvw87Q9ktXGzFrbcmcZSmu9s2nSTEdnk3bIb9wHWBxvY+xk2cbH+M4NQvtcOo9nHRrYarn
KGsV8TvBCMXVJOsiz+qNW3onyeiJ+rzMH4O4zTdDlITHNOPYrISs95NZvESl0+8R/1GeSh4ciG2T
NNQEZHMJXTtgNzOn5ediD1NB2oRbbyq7p2O7igdrlZt+ej/pytv+LPPaLTsoaqzmb4uBQfswe8RC
mt/9OYPhA562Rdd9p2qkTe/DKTRW5Gu79yIdQ4bWvHlyi9x8YhWIHjgWp73nZ8txiMZvbOflU41V
46kXqDFXZpKG38bGLb8jfvaBx72SPX6Osm/ovTT+MfKx8unmezD7qXgIPJp32qhw1l2SybsggkYG
WYT8QVnAsc2Vh1x8TgiADHpoGK9OGZyL4i4NTF6um2HSbsnSWLUk7PJRD4DaRdO6l1rw8hEmWFfH
KclrakiYfJZ+4x7TJBtf2GB97H0DmICNe4gUThxL+86oq8tsziEqPqWe4dq9Y8QP/gUlSSXp3Dj7
qav7HR04ywcOw4lq1dpYDpHICUWnwgGst+u3dRf22wzUe9jQfrScrW7xjnESA/yO6UONYWnl1JZ9
H1ZIVlZ00YVPI+5I+FoLOrmKqnW5YCSe/b56iBaP9CLez5emmgRxI0tz4Ljw9mndECOaDQMwHiL7
xzxY4p94ABKGfjApYvUnxb9jdvNpho9/RPpMlNYcBMcBI+23JqzQjApnOPB5wumF2wIXsfJgUGnE
GxJyr2Zzg2wpBsMjSu1xtE0C5NsU/b5OudvGTmIe0jqX9+Br4XXxgunYcjEmK2WNd2Xgf5lVEnyJ
1raqldM69fcEIuPDJHP32FaG2pd2bPhQuBw1PH4xl7TMbVpqTNPbJUOaPcABjx9EPIxkIgn33aoS
/96aSxKOCL4AAAtyK9kv40j3ddNYVvVMd9D3BHNGuB1iMrzPSFN7sTZL34qhVMfgPcEi9uwAVdQP
Lhaa9oDJqIYYdt3MWRcpwRIXywXFhjYTJfbPGdWl0kol3vnKWubnpo42E1aAGSmwi2eEGJx1XJba
IxGNj4uwUH90Td4Wh74zYvL9bCf5tFw+4uv5poltaE1BIJv9VS4rxDQhnq3+KqXlkbUQ1pLhoWW2
GEnfmX2nNwQr5Vc6TBau4t57EVqiW6PVxcI7IylHvuvVrVp7PfZqD22vi8aXA/C3RPObov31ekTA
9k0PLLU0uEUj7OE3Obienz/UIt+OsjAu/HIs3b9KrS+NTr/txcE22ykCPkCfSICAfEsoSK3m7tF2
RkISITFjBN4NdOyLj4N3WyzW8hgvzDsw7ze5879XqH9OwUlu5H+HGV2rsvss/wwaoYfka/4AjUxA
I4ueNkx15i33/P8tUaxKGFvB6W1XN8SCCP3HKoWvlcwlkmP/2oeosz//hiFJ+RcbZ1/gsWKRYIqT
+V9ZpaQt/mGV0h5BARigw2opkWMz+xOGpMDUrZBh7t6Dm2JIMQqoizG2nLVTu9l88KrMLgHJIyqu
uAnVNbIIN8yBAX+2IcoheocKkll9k5iOY7zU4OOY9dyvpbHQzZWJLyGR1XypYMTyt2SR9aVqF/Nn
SuI//Uh9NvUr0xHerIegwd4nBoXiaMs8NJB1QFIsJHYzXhssfdu4y1CBAeHAUcxudlWCUifRh3ho
Z+Ni0kCSrBpwDaDjcsFMMzcfA5M8p3QMWj9MJlEKKa3nqLEBbmdq6AgeBYfYhmMJHSDdOLmSTzUe
+7z3DkbT6zSlAhNuk5TT41AbeyvtrU1lBW9jOdn72Mg7yN6o0q8KVcfb5HAcQM6jOJmnSxyQiHHQ
0gohoGXoJN30VZ5CDRNRRYCLwM0OuZY37XrheFzgAl34zxXuBlYvK3HI/Fnah1aNqXsehed88Y6Q
lk4xeNi8LK5ajl0jW0OevSaasm3aiJWSowvO1fgKgbs1kRJSpTJPZK55JpbzcocwqBiwUuGD6exD
mkzUi03Ir9TQe+cFWhGWfi2YXq1pO8ZZTy7gKqA7xhqOokAkNZzzMcAV13HjuoFPBIBvkN+xUfSX
vw+2JZ7adp4eoLSN6SdTvUp/B6gbfs8hQZj2nVW2TiGeaUoSOw58DyeAYlX+TrwL0gyq2YbLGGVE
LCKz4Y1qsjCGy+3TYwLfh60mzx4ZrDF3JUyPYZyN9y2JXAw/ScpjCeG5mckiXhuWECcfH9E2ikzQ
vyTJ9hkuGZGo6alze5nA4ucW2etNXJKd2BE24DOWr6XNu722Uj884EaDKcnt2TkWk9nsOF/bz8pS
+ZfV1cLeBRm6fm57GIfOD31oeUon0Ra2gTi1NtIYaZOMnpLjIQ6y7D/iVA4d0ZbSeTB4Bx0EUyr6
iBppnglOKHYIlI098CsCV/65a+7aai8WMT2WVSc0v81UKUVIIlnta2DVMrOz1pZBDxGTxpTrlsdh
NFnDujBlIOpyeXGJvjkxhcHvUPu2yXpupsZGN2silurz6M6NQSY2vXQvpue13+MpCz+YCYJdhT+K
rRKLUFZnuDuEp17pebtzSs951E82gGFL8gwZalu3FteFHDfiGBSVM2gMdgya7NDSVubvSszmfeVk
0fdIJaRP13K8VAON2K2OeCObLNqn6ZDtw4SIYuRa7U9rzIgWcpvgOZKGsyLv2rrQ8fVtscz7krjH
tYeI6JItg3NhPmTrTtvxzamrMV6l2TQiKbOtd/zvSCgpQqioPM1N+wnAvidwvrV/G56P5KPj3dhl
S4oPo8u/XLxUaLHD1t8Y/VwHOtdVPit7JEgO0Vz1Jf05ekGQQnhnlTWkBBU0WJdIiPkeCuupn1tr
21YATf2QH0cC8E/ZhAzYx2m0DYeUNrQy8g8TXToE6ZVw7L0LFUtbmOBB7/GniiDuXzpwpHXO+/NC
Hc8jjzXCJGu+BCNQkZOFwcHwYuWvfMIqTn5jJMSIytz/Obll/BDkfnIAwi1/AnAFm9xk9FmpwjTd
7VxJQkdNcQzd9KkjdQqqAElaxtP9LIxKFSsCyS3UbHa4Hjv4PROcYp4cVL+eVyeU1TGUYKCzP6oc
I04R94j8RwFcP5mu8+7Qm7WxhVqeKtCzNevk+IbQo1w51M9crVyREjJ40xcJeWgPLbv7HSEeWGdO
vWwpbGr3k7Ts7xYi2/tFAEcNk788zKVT7USOzt+CLD6TpGQ+E/2xZOu2brJ6VwH4b9uqNj991Tcb
OfUVOTpG1SEzjJHlp72xkqKLfsMgm4dyKL13m43A2Cw8WtuFI2cdg6rTlRXRA1dWnPz+COzh+YN7
tQhTWPOJtHcyEtZrRJvE2R+d+FThA2N40ymCtckiOAfx/CuZkSo6KC/TdW2FxAeaMwlisUBTE061
uxJkuh2XZp77tbRqwpVQxoqpCthireqKVDUlpr1uLktZjY+5Z2z7OQuuNfJmIqHmJA6Ptmtk19gU
9QYuPf3I28F6SdtcXT3lI/keRYvAy42DJxlMQIV+Nx2pe0wkuKUc10OcmPcN1rK3Iqjqt8gvmwck
BuE3lYXJuZ9qxKujv7wKOJ9tbFZEB0E5bkOqwVYmNWjxhkgl9DOsdWZ3LPNlQM/r9a/0w+AATmQL
zZEgQXAdegvAV8yHGsMWSdLgG6eSIoMO1cI4nx2ww2ydNMLa+pW0eR+78buc0Ao4A2JmxLso+9Hj
LieRCPfL4vuTDxWWyUPUsQ+5KY2D8+KgoJULF71fAuyt2qhNdtgo3YuXKPUSegMSfMNpoL+jEKBi
44/Tpa+rZtcqQofX/x6O/5nhWEhPYAb6rwnV48/P+E+5Ln/7ij9GY0FGC2JB0BNSe2+T7B/8ArQp
3iZbOPIfOYb/ZjAWxLqQ98K0DU7mcO/8K4OxL/+hsYtkCuIpeFnaEifFfyrNZlyre8KP3DsnlsYx
wtFdn9n7Zmtr+AJrNP28VsFsfJrMwM2fl4QGsR/C8n7FVNM8Sy9joxYVkRSuYJP0jOTs2B4Ld44h
mUxILHhoDZY2IHPSXubuiWkk4sSIxrF+NcsaHKgcktwuzllAAMwwYFi9o/0OweRY5/4uaePyWIQz
qjXsq1TIChQQRS7RKPvOLk6EBZIT9I+07ulyOpb/S24rdWl7q9vP7lCfiDQbf4Iwfcii83/KoDXf
YTS8vakS9dEUmS7hKdwjIhfUUSnA80SZAlEVcH/nZY6ng6kquWODMe4QM4foVb1hF5u+AJVrAisa
mrWneoG0yGmJIF5ZyZjeI8O33gaGY6mnZJFMCtNAbD7NbVk9dWgEN/gC3jDhBK8TKOz9pOdsxcA9
TT7580zwoT0UjzI16oPsG+uuKYrmiK+B2NmUaJxCj++OHuQDI/8MutohUBBxt6Pc7FwjnNrTnjig
nfDC4xxSSJyVgqw7mNHtolcDWC2/XvuETx4CK/nV6/WBFp3puyN8fMBRQi9mrVeMusj9D8vqs61D
Bw3vTfVG/8obCpXkWtZqWZnxOLyHneFsbRtBp8wSb+0onSvgjSVhZGiutPqPNolnb5mkuwrNWB31
E/laD62789HhaMtCDmVu9XWywhuM27caPIyxelMyBypvNionv2rlZiJ6kiTcPcxzu9yHYwzVo3et
2MaSv0rMyeFfsastzJrck+nbIDDBkvQ8ktJ3cfSCRneufbVwLexcorUexqZudmXbTl8dmQkA5Sb5
pX1mqN9MPHAy0SjFvsBzfmmWMGGqKdtLd1sIJ3eMfsa3LVEp5xCLriQ1t1feGTVmTDhk55l3Yzmj
BWPVoKm01Hro2h0Ckibb/hvqqX7EBzhbOyxu9byeTLLQrCgedoPeS7PbiorlKzhTQor6qrsd6oM+
3wMO+qTmRZHdoU5YxdtXkmgxdg2ZFf+u+qXa+n4eHEhZcelYMn66MIgrO45T5JFIkFd2YxA8ohVn
a1vZaufpCyeBhlgRxQpdxEVUEOW0o0zM/DHg2N1Z+p7K9I213C4vV99jTBFsBvpuC/QtZ2ShR2wK
5vYeOVVEQC1XYXW7FX19QfpuBoNQhMiboJ6WB0/foktNDp3r0iWMqY9tGBjxidxbZ+/nY//NiZ2K
6bCMcYaEGTNLEGHeUrgbHJrWmToDfiS3Ij4aC0nQEkI3Eh6q73SxDClgKmkOib7xB333E20idrFD
e2wczPxKOhleYz0juCDbIvSblyQz3KfA7g9NaS/3Y0+kZzXBNtAKMq5SbEBHEhTHgz+61UNaWMZW
3CYSZAbzMzEi6lrogcXSo0uihxi0aZQPjQ0j1228KSF9n6e0htmp8LdMyrwWjEGmnociyWQ06xmJ
w9O8a2E01pVTkpqnx6jBrIMNDWPmcanFTzE6LrXH0I2WHrmKtndXiR7DplIxDPNL3jd6QAsT9WJ4
aqboiGn0edFDXGEqMEfDm/EZFvKRgAxw10ZPerYNkAnBl+09ZCSbBIfZyrSWDgF5P72WuSl3tSqj
tasnR3Mqoc70NBnouZKmMzwQlRkfZj1xGhOGwkaSLYF50nHfuQSXgwwCUucwhmOHYHKd8YD+pt8K
G6CTVE8tsSBrhayaRG3zM1qKaAt4mFMnOgx7f2gNmECy9d6tJeouTZE/tQQkoc4nwsLWg7OlR+hF
D9OjHqtNPWC3rBn1quvDZSsj5PCFJITeslG2tpkPeu7F8heu/mE7MrWDUFJhxZlJelE2xuvGdYxL
bMgahtAZ3+BAGfn18O/qNaCzK5dsmpjPhu2qDUaC/Chodb/SHm5wYLE+jE4iPzK9UsArIPMMUc4u
ZiU+adiWG+JHXkO9iFh6JXGoQCiQH4fOM4LiiWTbxT8itXla2GZQKGDJhUJxt5mpt53ScoKNlwyP
IzDAmzE5xTrtC6LK9X6UIh7C7lPDnpiRW58CvURFANaYKfRqxblJiV1nXrDJ2k/L0j/Q6k3vWW7m
517vZQ7P3ks6W8WJBrYVHwm9AYry4i5RfKTE5imbCYqexqbyV7YNeY87w4cWcPtd5Hf5toUkWpt+
eEkzle0rt4UtM2HqygU176gK4rB6K971erWMOlq9rSmvt4jpi0vkNBzfYzh+Mspjbh5M97wMrfcl
SBP60aCIvHPa5rG1C+d58eWrOcv2LgsofhhH2zs2nbHs/d6DI3G84bVlgTs5bqEl3t0xTj0U91lS
7Qf2jkNPiDqB4UbUnhILQkUmkaRbuqweqI6DZ+PmGkh6fRSRst6NsRwvsHCEMdoiHN6odjMO7AfO
pVBJegLG2lV6ZTfZ3TNXfoMikag9i3yblCiDvWjIXwI/UloKWt8rv6Okp1X2zqzDX/RmcARiEd37
LX4IAocBDap8ucRIHM5E6UQIChCwey1tXmrJ6w026uW3U+cvcQHyb+E2fGbBcXadyDrklajZ3dS+
DpyqMNfiIyTNYVVUMr5PVUXQvDFfJ3e6zKGQr7mGPWoNgEicWftEgyKJhkcawD1suUnzMRmlu4qC
nqbEAXzMG9N+R+7th/ZUISQFYsGPvspkVGxzkBejJ7W8mW2TDRNYJgjIzsui/Dx1Z69yJbkiVTHc
ybyKcNSwbMWml7+mlM88M1Rl5/IG+zgaAUpuYFClcaHAi9RdDpRZaLzI18gRNR7lptRoEpATedCx
FV28FD9FA355iEKNPRFy4z7UjgK0lbnYTT4L9JymDsDg+NGSEUMqL9L7/TiK5V6NXsqu3ogTAtdy
x7I/ffY3yKvV6Fd4A8IyUtvKlUv73saplumrpDTvw6X7joKs9pPo3HDDC/ld9EW9S4syqNZzaTT/
l70z2Y7byLb2q9xV4wuvCACBZlCT7JlJJlux0QSLEiX0baB/+v8DbVdJrCr79x3XwPZATmUDIOLE
OXt/+wJRuMcEKDUO4dykzhocRQ4MFArYVTWaKUgb20HMktfRmuh55myNubGLGRNk7jC5IhZkvEvT
5Jq6l0mmAFhlOvNOEL3GUDyQx3lpB7IJV5vI88QBp5747rmeWrVL37BrQShBPkQfszQUKT2arabH
qFz0NCtO8eMpCLRY14WZXCD26T4v2J+DOQbB1n1vUYaTTo8NbHyszIYmmeO9j7m0NOtINPAgOw63
8Sxu3YoNaTVMYXKWQyu/wpfJmJMiKRa9ma2tIDV3QUH0uLz3xgCy+ybAnl9+jbucTtQqL8i0eXDH
KE3tY6C8OD21I0KHh4EOBuOn9m00gDH6BZXyKmkcORNWkEkXfQtogo3y0UKiCQ05qNMebGEKTeO3
yqmit8HnE1IjqGdeU342QibPk9lXF8EUgMGTvTduhPbiY9d79VUNA4AWv1O+MIxfWekE1WHEEYgn
oN504WTukbej6AyrsXhrAiGvynj08H1JBOYDU46z2zkPc0TSb90o583OKtp+oNho8Ch/2KrZx4CV
19YqcfLmSApOfiuGCNm5BRoJysPQHfCZYDqI4C9Q9dGQtylhUBXmAKYIrnKazN66mTJPotD2sREN
JYASMC2zaCS5YSJAzTV4P5FW5acx7u0nLdF84C+vchdJggF6ThARi+k4uRssT63jrJ1e8Edeh4nH
zyoyf7wfB0TnfYJyYLHRwOurQhzIrda4bRezl8Z4S3pSWHnXHrsw3tCx7iDTEwCx0sTGH8c8SR5C
L2tfWkpPzkwQqKZiDu9zNeudt/zYQQ41FIXGIvuBWXcm6BJDKJybHnJvJS6gVtX3QZCLdhOX/K/d
7KuLVDfFHa6+ZhXWsn5kwCufZeXVz0WJ2id3xaVtVhAYZogdB8usFisdqnfQFeLEFLq676HyFJsg
qAr3qhsj+7aI6ld3pvdO0OQYkhcaiXkNs4ttP55D5GgiC0CuZ1P2lGC3+uQhXth7JDGG6wnzDL3r
vv2UNt3w1hvSwucDKEDnYUXPLSx2SZPwEOJtRyvgMLunpY7Rrl0QkRv4/sOXmaovgQykkPaUI6Jd
NBDRpvCz+K4JYSyIeiZ+r2c2s9WeAYsOY8LFkEIqj+Y5uVTApC5yy3fPmWK45SJZ3jjC+JIRnPop
AvpMhxniOemTE4uGIIYOIBnME+78AWdY4s7XxoScCvR9sG/NPrsrljrJmrmvmhmDItPr8Bgs8dkV
le86jpEfFUkg1wnHMrTNxVLIStVcKoviOi6IcmUFC7eAsQfSV/Fu5/Vz2Q5efi3JIbBA9jscxugx
Ur33WH5wj0VYy4iPsp35zZhwM97I90FyVBJ+VfTG9NQWYzU+zIORsL8aLQfe9qYTmvQO3K2uiaXf
t5pxOPGTNJ63K98VxNavcuL/ze1eR3ZrjGfSNfaB4dYPmILGxx/aP78p2P8HesdNCeBf//1v8qNu
0xNEyShPQYsRdHfUB8E6qvIhySw5nENDq43hk3QkTSx3EAMNz9sE4Wczt0Bnm0crVTt00zsVya3n
BldVN9Ppbbd81b0/Jzh+4v0ffziEqz9pSt8/m2MK8DQu1FTzwyA0l31diAABBQkPZ7eiVgRg05//
+ptIm+g+Unt84X78ARQUXw69/XCOTQLh+MchgKNwy9372/xX8vxnkmeGBDgx/nNL8jqKf+pImr++
4He5s/hFyWUij1IZLYpahuW/KZ49+xcPL4fk1iUJ/Vfzx++6ZxqPriLLBuwKAlNe9o9hveX9wrIi
pGdbJgotyRz/L+ie5Ydb1AYzLT1TKfqu2K/+ZVYfDEbYR4VSF4yyyRk3kzm9i7IqOCr0cmsmOfrJ
B5+0I1do3slhDI5sLtULnb3xkyK25cV2Ev3EwE4/haMwtz/8kv/m6f7wcC+fzhR8fT4g5zqyKX9W
Evid1wQSXOFF0tvlK13T8YZBQHEJugUZa43Qn3hDgR+rKlP7V7vSf8z1tcwPGKoFkkVuCOW9Qx/F
sd8l4z94YZjiY+ju4hr1YfCc1wGuTUI8fMqSplzSDpR7aQqEcPxMjnsabR8GU9LEn8e5mN/cDj82
B4jJOoYZBpkUViiwi4buXlOXzq0becghAaqoi2DI20u5tIZsUcESwAePzyRHOsESml9H5iRQBEkm
7MKr0UUyt4e/1xEusoLzb9Qrq3XotySO+cIQBsqEpns4a688udpGTlVm3V2EjXIHFbzA19laXrpj
+ORHSB2jZG3FtngymsbYMhB96IjYI51+rtMQx1lVYLUew60RGRw7mtLqD5ORB3TMZqqpue0m6qyh
BzxFMu+6iuig5OYIsjfxcrUymFtfqoG602mm9skbAiBAFNSDWAkZwbrlAjgHj4qPHBeCr0capJTk
1F1MiMz6zu+M5FZozugbwuxoJpfC2cAJEg0EntHfDp3VxLuerZOBEY/S3Rh44cjAt3ayFVjO9kF2
ZYQpzB06ztIEGGwKs2jvxphewlpaA2Vi7Eixy5HtcWQO2tTCI+9U0qCFMS9e64YtkhKQnEWUrEuI
5ozzvsK8ShPBNA2wAg4uZaWeyeX00NE5xU1aQFvVYc2wusMHtbIXYNgqFKTVCPKedk07qBt0+cae
KiR8qyOTBGMR79CA9hueVJ/K1s3vZnPqLfozHZmJCSHunmrd1wjp7AEU0rz1s6o9TDGi7B3G5xDL
YmICZ8aXM7ZrNh69x4EgmXB649Gn8/uIvB6gzxCBzclcFX0jQai/llAhOEsUbv4NhPfi7Z4pk2sV
0+Ck1qJHPPWzsggRh+ey4dm7j0KiaM5YXDtV0SfEmHMPJoWu+6p2ixLioxXU4ToZg0KuvKpN34ok
CmJv1TbJHrv88IbMMV8gNRFzuaWR3osrRChN/MpsAk4wBA7bvNaayNm5my0E+lbSPztkCEG2ZrL5
Cveq7WDKdCPTAFkb7deCo02GP73lQEeOMFGKLU5lY1sG3nTVT7KYIJ25rdx2vTHH9xNVP/04IDXd
2giKHC9x0eThpgFAXC0wHAKWkOmpYuVPqmjW4ZCKw4w3hK2gLS6baIirTS2s8lWXrgUkZsq41UdR
XkypTu+ky6IZjhHfPwVFd53MnXs2u7LGREucDGiJ5btNEc0nDAOSxDOlA4181dZPbewkZI/FPZ9+
DDFB1SWYubgcqhcdqPJl6E0fCbrqoU6RMmt5W5iLo7HqxNh9EUnTCaggjRJn4sFB8ldmVb42OvPV
hqi2efe+lPt8c5RJS2lLHinraGq0/XmMzfkx05YRl+t0sCDR7ccASzKSf9uW06vqukZURw/kAP9J
QyDx3EeMiID1lnIe+meiubJYrwxDFa/4T+hz4p3Xp7KZnXPN8b8HYdmXxm5Al5CsaIAA3vLM7Hoq
on5cTNeAHNBuj7ddHJrXdlnyYAFizq4blaF5AEVaqg2Ytv5iLN0WcXIPZOMyNxpw2HQUwAmbOZFW
Bad2Oh51Qxt/tlTQbQrduJ8N8N/0tYm69NdZCFID54HDwKCLUMGvotodXkpEC+fIod22IU64XAVU
XFCcR3OLA6D8omX7yRoH56L3/UTtZesPt52TWdnGQHVL1zTyavTKHhGySLB8GGIqAT3bYWmPrD7A
y0KVfRmBxyChFZDOyo069RVhpsM5DpvujoDabWKWxrwm/5RxVoZpMIj6CG8uoS+cXmh6jrVXqa03
NiTGIRW78HG8uShyA+OBtg+rwGz50wYGSlZyhshdk/G5hhbXlSZ67aklpGtfDBZOC9k7SbNhHces
FyobGTQLvs4t/fTfwvH/Z5ZNvbIoH/9z4fgU669loePiR7Pcb6/6vXp0fvHY6CBxEjKOBvRHVKf5
i+dJx+Q5g8vpUqT8U+rp/oIjjmKOms42XdfiY/wu9TRBdVqQXhS9P1Bvf801t5yt/umZs5f8FFdZ
wsRdZpvyPZXlR7OwKQViPhU5Jz8sm0OTy/FGyaI5oDZP53XbaIXM9R8/0L+pB//dG7omOH1bMjhy
5IcDVcq3ZknL1QmJi7fhLI1knH3gxiFT8UDXTP6ls9WvX9Dl8CYIY7EIqPgAIsU0wTSdfZFeauS8
Jj5vAFtFPmjV/9lZ8edS9/2tuNRca46wYskU/7nUZVOJwi6V9gkzlXqN3aQ5KJDpsAvNUJ7befYf
3TSR5yZQ490f/6o/nwF+fWvpKO4GT0jU/suv/kOdO9RpD/yqsU/aTFg/PegLSF0KGHJ9WOS/Slv+
Y1ktf1YHv78bd6AE/eFIz/E+qoNHbBK5O8b2aSgp+Fdu1Yh+NSQiI7G9dZmFo8aroiOsQk3GWRP1
+tmW6LlAkgN7E2bhX/7Vr+/gnnccZASug2Z6uTI/fP1ERkzEASsixbL5un5OH0AYsEr+j++FEoVj
ILcwN86HGypMLJFF02SfLDzP5842ALS2+QgNxaxe/vhrLTfMzw8nGnAOdJzt6I8I9eHsFLdVg+65
s0/YYr5rE8hzZ+bGn1zNf711eBP6rERWCk6yHzscok9stuLMPlEvQL3yelqw3hIdLueUyuKPv9E7
9/fjV7JMV5qOBWh2Ofr+dKXI0pT9TLfvBKyW4D0LnM5JBoYmj5ph1YsHdfrVdiYe0tgf7ybEyBek
ilsXf/Ix/vUOdhAZcaJfHlU09h8+BgkpyNud1D6NXru0lQqJQDPwvcvK0NyhtZ/n2zQ1aeVNczfJ
zfvDqyoN/cbXzeGPP82/uwILQIKYKK40hoCff5M0w1VCVgkPbx+Md0JwXBmw/5xsvBx/chr/d29F
k9BDOs/WYn68o8bKa8rGra1TjF8UVB7YnTWQAJZ6z+FK/PH3+nmpZ/lGhkc7C1ueydv9y+1bRW2Z
1XWFiW8SuIENysUXYoKrl3nwxpu+mFgd/vgdP7YSeUs6MXQREWgtF/hjJ61KZ3tpufhHERAyDwfB
QAfYaEw4gzHeoSTmulpqHm8iLzEf4pBHKoe3c3IBsg0bL3ZqTglsf+8rSGuniM2n2YxnNOXGLDex
LP/sRyKu7KenXLHxw95zuRF9YVm0ij5cflgOCTRfyz7qTDCWWyJOyyXsNJQ67ValgD8RAmNKGtBB
ZVJNznbpod5y2M+IGkgYlKyCPOBCBips8R7mzHxQhWDejWaeK5M4+mgj0GqBvZQDFaIkrvMV4Mx4
R5xIcxAJL2uEY124jMoB+MM0uhjMpH5pe7c8eaFtHZuEH/Dd430TxhkpKg6OzEeS7Y1kHTFNlgep
mbuutBs1wyb3I6BDRJRhPQ+72HL2EDB4D49fmqhnWvU1NJSVzSkxWnWE3Zx1VC5+cdQCLxMng3lv
BLPvHIfKKk+wsuCMTI0somOaRe1bSgzvi1sVZnXMZTzdSY+qBSc8uUjLWC/+LCefS4ayyVnMUrQs
Hqmluffa1HkljJi73U5M9TphPHvjVLPs0H2vXoGDmF+rOTAPfe3Wd0wdgOUPLrpyJt0cCLQPeGzw
IUKvJa6JB6S5PKSj510S9Ytjf7T5RYM4eJxsjHCBZem3RrcIx0uTOJnZ5PdhUu/ihAjnR7OH7F35
NteJ87f/KMdGv6V5aBJhbLXokDXG5LU3Nf5jV038Xwaqvgs/gAYCj3oi4anld7Pp5S9DdHZUEmq8
XaU5zaymHLrhIaSLkGEndrmz7cjBN58XOA+P0VKYGIk73oQYKy5FYjIqLSdn3GbCMBzCwTMJWxV7
LTpwoV5dJ+XXZAqMiL8vPZyuvQhcyGnLemn0mN322u7rDDC5yYeBP5/mW4QF+s0Bvk7QsQinEDOa
J8+RkWdcSoW0kFgJrx427mSz34DcREQiC4t7mYhM/1EL2I10PwiUAQ4/3lRyOeXi/0nH3ZSxL6/a
gn7jmlD4GatjxgmISa16JYhIvTpR55srjWUl26hJNveEPJiHeR4wrJuhY38u+r548OZ4uspqvNu1
Hku5SoxMejuIWs2REIX+IuRkzN+SjSNOfbJtGHYGDvOPGWUT9H2adC6y5bMnPHHK7QhENTpC+IdK
45BVhs0ce54eUp/gDRpYFQduAYS54J6ksyd0cdtW2gMgFnT5t1I17XfPnssLZbpEVjgKLdM0JuBy
QMVUsAlhMW4HQQt31RpT9cxcqtE7rSbn6zi7cqPbosBBJaB/C8tzgQt2eMBlUoKeK7vy7Cc9ETDE
9ESfQwsRGoPh6mpy0KTVxRScJKdKiNV6cF6qOG93U1HNn51wKI+WnYfTCgDA/Bk2LLJGZc5rLXsu
oxeoRf4zFJ/RYLntpuhJsUhF4+6XYhTzwlgv7IQmN7ZQx8kso3iBa2WC7ozIWS9KEdx1qTbwN9bV
RdJEejepbvoWhOWwjYzYuJ38Mn+O095eg4MB3lnE0HvqRdmRNq9ua/N8xOj2A2ag665v5C6vSv4i
pKf2GAmWfysABgYOgIx0x80sLABpjYcOER5ey7BcrnyFKlD63sG0kO9uirjHoBMEvBGx3MEG5mR0
4ZWEaEBhJbi1nIytmZfdpyp16mrdF3oHjZ2UmEh8JbigfGb6CDLOl3QPDTikSKQIXQ3a/JZdidzF
meX90rEx51Sh4Iq6oZlclq6P+7olQjvTLTe14VCRvU5BK8+GmfBIaBpH4xbYtpmcnDGgwEaS1dZr
Vtv2LWwEC1I5+/JhEjheV6Lt/ccGRVq49bpRiW0aR1jRFpUY6Vuotea1Cen6BTULhqyxNtYuWc2H
Vvvsx16nAugSpl3S9cmWv42wBr1P45YliNWYwqwqWW1HzlEoPinhnH6WpNPYPPod2KSDPeLDPiiZ
Vi9VxW2LYoRhJWlnRYZluA6p5yKUnNIigZdnPtJV/lmRD119n6reXuneJbo1c1uQwok9fMu9gV6k
Sg315DuBf4HeRh8yZv7Evo5h3CFmSKIvum9fk4pkA4UqCfjSxPLxDF6/M+7juSqtA5Zj79w3Sbx2
sjjdRuipD2hoiF3ziurTjM/dBfJiD5961eR3Tlh9B7H9PJq2vE7pzR5YV91sjTga3VNXmW/4DsI3
/GPDfdi5XDme+GRb9zTVVnboQuvHWpHCP8i0e3SgTTLJHrKKbGyHdRyYug6HQ+uP4mTX5XRVA1a6
c+Yxxiaepx38Qq5Cgl/G8yFF98iS8LFnV2PT2NdzPGfXtbS7uzxGlNygPPlq90a2LQmY+lL6Tn9q
MQHC6QvM2FlpD5hwindrNXQAb1Z5nbFc+IGCEOnZR8jbX4LKGO6HNsRD19F9BOamPqeDg0CmySKf
vbIggbzGGHn27SnGEa+so+EPvkPDM9SvSD2rE2nGPuHTxPiBAjKClQ03ttlLlrwdUrCu34xIz+nU
g3IZd1FWoIBPqwp2jTXfVxhZLsXUgaeNRAk6OhxegMLV3VZobcfHkfBvRaK7gBztBYOXnp1RDNUe
X5Q+cMo1LhnGl5/gv5j0Z9MOMbVpuALFGjfPeWCH/84YV191sJL3IxvhqUh0DrPDj2jalpLjRcTi
tqcFCF60orIw1mHv9reh2Q8495KANrlmyXtJxxaYDr1ivGQmy6glJhi2dUVjcmPmDH3WGbDiq9bF
jLKawKt5qEuQVqesvt9K0+kCggXreRdWoX1h27W5tTJnPujOje90LutPnZz0o5dN9rYfMTTNsMpW
RAfhlhVRJFEgJ+7GQndFDn0AXkDkLftQK5BTBQa9943NT3XTQ2/dY8Zxm7WCxnvNXHP8JJrBuFJx
i04ltmpr5xlW4wJLLtQOT45Ct2vGgDE77t3vAYqYp8qz2q+IW9y3wSGfdicYpOm1pq8J/bfMoMwH
nlV+n9u5jjdNBFTmwGDju4rG8EYnucUuB+b0uDjlSnSvRb2JYLpPK0xgzTpld742siHZmsLBAeuH
1OzhvFjzRFSiflCd3ZL73GEjMmy3f6anu+CPwjm5JkcKdScylOwasUdGohe5HbeRYXHVMhpI9iFH
UTt2j2NUj8FvM8X/DtH/bIhu0fT44TS2oBh/QywurMe//+38bfif47dGf5t+bIaybS4v+60Z6lq/
ECHLeYfjLinMnHr+MUp31S8YdKhNuBtRgZj8yT8n6TjRXWIHFI06WqH/7IUySff561CPMGS2JX2M
vzJJtyw+2Q8NF8WQXzHj99jvPTo7EJ5/PombdVOQ7aM4//VGbK2Lxmq3E43R9BQFvTqhoqz7+5BW
/bEUaLwv+rhob6PK6PM9jb0pXTdND7Ke8KN47aJVxqjRoNatOMCFtKfiW7/XAvhswbnIxxQ4I3s9
h6mMrA3a0OBhNAv17BT9awaSCQls/tATjXrfpuV8qxv/ATATaveiYlJeOhmLF+d81E9M9686OI/o
pnGr3KHCY+hYteLZT6GucPCOzbuiGNKjbrAul7nHLljxwsFBgkRSwnjOxxLEqyHlXTCj0s+14dNw
aoCFs3mOw6rP54aNG/zgyh7T6tXqiQxAbemvZ1sngEj5odKZvNLGjb5w/ekqGJpXD7JvLlTazN4e
7QLiziTvLmZIwGvX6nihVgM1olksXF0n93P/qU8Y062LzBPPbt7OV07V+2tl+iQ1gdY5APnBfm90
vLv0hoHFGUyqjlt/PcSwdlZR6zfA1GNOeatBWzOwZK/LN2YVGi9dZ6l7JqogBZ3OkpeNp32xH5TM
HqeUgDh4P518bvL3gdoo+NuyPBqvvSozvs/RQE6qVQfHNBqjNyPT47lSnrd//3x6+VTc2fhnEv59
YQISLlYFXuk1p/9i2ImmK/bAfHqY+9VMNBU/MrQilEtz30Urt43Ny9CDE8V5uKWmvnRwI0SHIJPp
fHB021j4MFwamhZazJJDA1T4wijT42yXFz2+AQ5ESd/tWuZuzxXhRs5OVpMHLj/FR9C1OfeCV6XH
pEOIyLuTVqC1irdLFvQ9nu7ssTGs7D6CUfVMdKy+9ArLJxy293aRZTbOpkZ6eYR9FJ6CGoJZMlUW
4tBJYS7hYjNrg8EMYYcGMKkUBNQqA8mmqYu9YhKwwtCL8Z3gI/TjSQUOhUHe3rM1vqvMtL4PDkEw
6wDTFhMvax7BSppQgXZ+ItronBJph/yzy6qdUzrmYOLG77nCeG9KN9lSt+i7IPenq3geEAaXabyZ
W0H8r8NIe00x4S2DPrmjmLEes85L97k3GpwLsMVmuAri3NunUuh7xs7Pqs3AuSvxRFtmStbMWQfc
42QdzFu86Vd5GMwt5x/H2cXezHzQhXLBeLA4Yim1qfyRu8AJz8ob7cz5rTYsZzdMU36Ds0Eeu7AA
bmHWnIbZ05ckiXZr+vZ8jOw6ZWANCWE9ZMr6BENB4NiZPIQQDSFAw+LmsjUVGdqHmJsKaM+OXOxx
u0Q6ZisRJDPKFm3s68qi0LF8SFNoMk6FgU4BLzkZIVFPN0C4DJtXIJSCZOUZvn2Z+XXcbQbMVM/0
ZeOrQMrw69QkCXTd8qKh8bCZKz/dFIyOcPRI5KS0Aiw8JILXvOJG4qE3koYUlrDM6/vaR+mJMFtG
ZAH3Vgwaq5gx7U0CJ10dnXurao6zqMpHw1HT3qxdFEdEWpdkYoWVMLa0KECU9lkLLBzFC6EWhZI8
ymqQqw7VyaZ3nOk0IOS+jcYZaRPf3yL9GdToRZWXrt7gumiOxBuiDJ+cbgYt6qXkYRWKDFpRdx2R
u24p125RNRS4ZvTguMAg1mOGk8Ns8uTUg32c1n2D0Y7mCHEn+FU0Qtx+3EcC68Ew5a/lLOptE08m
dMTaPZdTx/Q2RR25wqnBlH4YEzyYBUKrNSzqBuYr9AoXe/+mHFjMQRCxKmkKwpf3laVO2+C7Txf4
mJU8oaiiJQzF5SmqHBatEUPmYzPk3sYxoCsCYgO+jwOcHQYdU7EfEckT3syxjcdhMO+kWt4IZsCI
WAZE1Drr0/lqEAP+7Ggw/OLMtj2dCTwop01Zzu0WPOJ81XhS/doD/m+59GflkgkN+o/LpS/Nq06Z
nv7Kqb54+/vfmEMsL/qtWPLVL3iMbZuyhCEFGl7+6DfdoVz4QQyF6DP9Xkb9XixZMILQwXmOSyQF
fX66zb8PjsVfKY7ID/u5OIJOrUDuMKdY+usoRj6MNzOrMyCxRf2llc9+H4EWbUwTM71l1wmqiN6N
7YnA9XhhuGHpAueWLmQ3tTDe9EJ7y3IP8FvBx79qqEuuzQYu3PiOiGsXWpz5Do4zMVvuijnunu2F
K9dgBUs2aGY6xFVefDZZ1xbTCTC6auHSVXQQ1iRoWWfaxGrN0aDeid7LweKJ4qYdoNv576C7eGHe
kRg4HNGtAMIbFyaeqGkOdyJatP1e6d9lkZffNWb76Cw8PU1jmYAPGHtOreY70H3N3RhawY71FZhd
0I5bY7DaI25q1o/BStd4P8etHdkUVzFR5A8dAVyvrpvXB1oAQbiyZwf9IzCTG+TG0RPW425aw1Wo
NlbYmzs/coHgqDq6U6OT4GG0AWobohgvGx7rS6/WnzAlt7TwmUxSigHWWQurmh+KtsOYIMcv6Ugf
eWX1KSwEToSXdVzAsC0qpT/H2GNI9uEafsrSJD97Qx/tjDaaj02+dFQjTvibrPfcdVKgdKfIMOIb
tErJwcjCawIkEnyvY0owpALHj1j6IIYSqkpUdJeFIWNSynLCoNt8mO4nTu+7FFbmuoVmiNNh1IfJ
rIsrtxbDJVyI6YAywnpNbKs8kuPU3jvoiEZoEEa6pbFPWFgTmRj6MPFezSjpd7V0jU0RZMWt0Qrr
vp3s9oWQ0+z7ZGrxYPZdvHHgQF3nWhkMD91dCGrvmd8KiWY9Fj7kCS9/RmvY76RXYYQCWbEdinTe
w8YxyKZsxrd60Ppatni+krGFZ271MTHQ3Dg07g3f/0quIXjVupHAXxFPFhmbBtncNibC20L3Aliw
X3NiIGF8lYuS9AyNdhBg5ys+MO9EG4SZlKWqs93ggegKIukNc+7WkSZde5SGP257GECX1WzbhwyL
yEH0TvYtKcLkRlQ+2fNpOF+nKqmQ7anA+Er8C7yAINTSX9WDQ9YcaObuVMSOy/oVEXcMXmtl5UGy
ob2tnkleEU+oqsZLx0/FNrJ1dxW7FSaXsqr728YI55c6g9m0MrJqxEoXhw++narrRRYFPSrc970L
UFbo9s7Edr1NldVOWERmIhKkLJAxEcYHD74FFE/Z6qbAC6lBVrHnwCpJkuAC+wcnAhwq2YqQQzJg
AKEA+3KaIH9kGanAu2TzoUAqumWLJLTawPPrRrIY9l2PERdjqLdtyEm9zsM8vG4i29w4tWN9zsDM
0rUlxOhJB9ECYvC66R6SoBWu2RoN6g8ZHcDs5MduBgCI050yat0btep3HEDEdcJwWpL8VaT52SD9
5tGVePZR0JZBtbbrOmAliat5M+flWyYRJIDqyccra3aR8capitNNAo39Mew1c8VEKgRkmRGOGyum
E08zp6hNXFE1uHNA6+OtmQn51Oig6NZYJpuqxiVYKjFeSQ4WINBXVph3o7kD0BLmPhrGyYHYPJL4
Lu4DmPWT8yl086q9axcYNMGVyB6K41yZpJ2uW4+syGpj92Y63DfJGHpf7RBsVkEubSYG9Snvk6F2
t2jRjHRndF2bvE3Q3mS6J16yaX6V/fy3DviTOgD5xrKR/kMh9S9tk4viLf7ACvztNb8LyOxfXF8x
1bZhmNg/tkw8D5EYsiaHRsYiLPu5Z+JCAwTNiWXBdt5NAb+VAZYLpR2MIC9DLv2eAv0X3AeYVH4u
CxaJmuRTLA4Hk0X6o5SiM3UUz9FoXASc3DZWnWWviCbZ67pYmJSbM2vfatITY6PO6Id1Gpry0oma
/Gp2ApKVWDbSbSDi/s3tJJynYCyIMUomvII+w9wVr8o3I8npu7yYi8+5ol0rkB1dNzGNyVXSA1im
PPbmNZsallrto0KPHe8eSlx214xdfy3617xskIjqKH1se9G8cEjsiTzus2Lep6IaX2GR5CO5TMaE
UMEKzQCsKH4udPluSDizU6dfCCajeWohM+YIZDbBtjSn+AKYF+i+IPO7K6yTgbXrRDDjdW3QKmwz
Ig+tdUO5wHzRS6x9zegLLEgURJdW4vYeRx83hh9cZA5VDVl1XytdVS9lK+Zzpycip61Mn0JfD1/x
VxcvdhvTfu3JqDhh9q1vpyoJX82IoTHo75Lmfrdj1azWTmeK9RjT/p7VWN4oawIqheqCTM0pH9x9
Nsbp2bPy8ZbTE9YQsMeTLi9gu3aQTNKOyRZQXFrl+8GM3RtZo6GDwpx/HWkAr6wx924cJfGCEvZx
b00DTQWt9dYeJusQzJXM6E5wKFYtI9cECc2JgCJYyrOW9bGf2TRXIlQ+rWhVu5dQ58xi3RhT9mjl
VXff2Slsmk4yRenonD/Hbho8twam5GpQ9bYofONymNHCtmx0q3KeSB4cg/lyDmX3lKVTVa+VnzeX
Q9DUJ+y9/XcfpEiyCqfWSDc6w9fd20W2rWq/SDbF4GNQpovZX2XGCCzRd7r0tUZYsQ1hral9GOfY
6cxk0J+TJMuy9YA5AR56bYU3hecX8oAAKr6LqtR6MsOcJt+seDdLuM29JGJq19WRfZJm0otVxCj4
gPg9RFdSVhuz7esDISn9XRjl2drJk/HFKDi+wvb1v4HBcJudI4Af0BYZvHg71LV/t0gaB3gEYWnA
ELecGxJrmQL0XmAgd9dz+tWmaecjizbTLSfbfOMr7PN1LosHrmP6aZA6unHHRF9pOUVHtzF7fyvL
AS5MUNgwOKYw33C7lg+eVRNP1rQ0B42aP5fl/2PvzLbjNrIs+kXwQmCO15wzSXEWJfoFi9aAeQqM
ga/vjaTdTVK21K7nqlrl5XIVBSYyELhx7zn7RA74MaevtlgM66sUkxp68bHgKf88lSJFSZ6/6Mqz
CXtmfZIvYvOqFFEHG1IOOvUAUTD5yi9LEyZGh67C6OjujQwFw2FmKMxMytYnwhTSA0XNjQDYuKkd
f17bNnlq2gEAOOU8Pdt26vOnMMQwL/KQQb7fwysiAdcC2EwdeN/3br+gBEW3JqCP9IKSvCxylKfL
zvXiPecWd9VW7ZLRjUJBhkO2Deg3rBXPy13Y0uBYJSCWPk4o8YtLr+/M9MZP2jmXG6eee/Pemdux
oMLyvdIl0Bfm4NirRwcw+S0FBG2TSdnj0VbDCRmm9wGGNUiNLrM2+ZQDNe4LfdtUgXXE+9CsqsCN
wJ60+e2obKAuYzqtnSxNdqEt861f80ViQlsVIQNwKtCrAsVMX3Q0KbqEsPoT5l3+JNtoGOKEzVYm
1pOHUXblpsYpTa0VqDMTbTtZXkDjxjXTeecxhsN1DOEarQW3ZefLoL1OTOcJ+UC0GRGib6txMD5A
Kw0hBLBb657WGCUyRSfBU5lG4cK8ceYehp15kSZWp9eC2nJntvHHyY7LFRL4R4Jf/WMR1F9cvrEt
s7M7E2HLJuzyx8hW196YpjddU37GdItlW1/4icbQY1b3Q2ITvz753Xo0NbiPkcxDQmqHbAVwJThQ
F2ZgUcqcErRtyHWOvQ8NXJeTstsLEjpJ9pUBiYr0Czei1aBNEFtDp5RZfFKRj8sEW8b8hLG5/SAR
Oew8ukwoMJwLj2+bGA/FANzoyzvyRKr9MmrcO5oGYIfx9wrOPFnObYWuKkjc+rbRWt5h/8WEDB4k
v82Mabz2pPqK8tg8ZUkkLuZCNlujxdJLytwklm22MYpVwPJ7wBEVbZCRo0qYXGvL8KzYRF6kr/IJ
tYQehPo4ZxF2FxeChyWTW1cZqG3sDPDKMLRXhSJWD8xLcT/kYXjrWoy+YGGllOQgPm2+JhmaoLst
O37Op/A5bs3m1qr98caa5HSRqJYRdCLL+36soGDa3qkFS4W9jaWTGuYnt42bFZlA0MhwBq3RqFQb
K/O/jNPQ3tFLJF6gn+Bw61nuemIXvntUtmSs0Fqa+8sRtQYEob51rthjmNgCeeXMHRfNnZvHaHD8
MruwCUpZM7ZmtDu18Rcnz3m2JA2xtZ/1dyzCHA68md9w9sGcXXr+lkBr5hbCvPGd1tmgj1DHYrbt
mzyw5QZgJ0mFo/jdHRRkfmFk9wUxgStMWNYnmr2A7kcrI4WPsiBfURd4a1h15U4nFrhHhHx7geDm
whg8eXLbUR/KIJmOXscrEsWkd0Qw5InNufj7b538izrZds2FdP3PdfLjN1WA1X7dLvvzZ/6aLYrf
HN8m8ox0bmupRtH8/tkuY+zIPuabNNVpnAvX40p/9csIX0P0TLfLp+x+Ka//6pdZv/mcRjFYkCgk
aMD5/6Z/tnTH/k/4zIDKdZFYM75caniEse+6Z4EY+jlhiz+QlUo3OibvDz+kvXp1T/7GXbHoll9d
hYhVATjRc8ATciCw30cghf3QWHYVhYc+LTGvDaaECTuF1e/LsOCm8PC65dhC1Yae76/U6sv39cPF
6VQGpuS2EUH37iPGHmH3Nq89lIeyysgsa8fNMKHNZJ6S3aUC418ESEIizUvsDRi25NtkIFzbesqz
N7kSqAz7NNl3QwD4pDGaU7/AmdsgRZCB8Z5MCq3qbRuh+etbP7wrvHzc/PwG/u2HwEEgOZ3T7eRE
w4d8ZSUwlVOjoCXem1BXazuR2rYj3tM5Jv6oPzY2TuVQZL69NQrmXMKc6qcRjzNsm0gvmRkSJwt6
hJuqpYNmDnOyx6M774Ygw/glhwyAxygeiqRfRHZzB18OGvr+55/hrcjbPS+CAFoB6vrFVmS9m2K3
js2k0R/lATD7uFEmNL1pUHrvV+n3n1/pvXR5WW44TmyuCb+Bqfnbm+UOoiUQiisNNihdmn58eV7Q
nFRnN7emCy7v59d79xCdPxmKciZpLHECDpcV+OrLsURbloUBqY9kFnXLjtKu5h5T6c+v8jf3z8F3
gVA1ACFtv3d4SNrawPSM4KAs3EkBd622ZXLI2uDh5xc6n43fPa4uFis2pmVf+GFTSCNm4oCJUB/y
bjvOfmttY+Ia9hom3EYXNq8/ETP/A+mU3enBxZ+Qe9nGSUV4FzOxuShct7lV2kMc6yEoXtXoV1Fa
MkQ9RAsCoMoxCyaszY9DhG9wbc8maKsoHWe6xxEXmWqH3NzAIn3X8tpPozcnv3A3vDBR33xKxNxC
cDstPPiL4eztt7ZYUPt4VtNhTG3C05B3Hv0obI8GuOZdlbWL4rn6zvzN2LgZMb8s3vSQF1CzBlF3
u6xW6qomjxfta2lvGq80PwmwKleu1M7v/lgUnwgl2CoxWvcC4T5lxpgTJOwRtwUMXRKYlUBLBF8D
1qW0NmWU6D2ZimQMRb+znYEG6lz3Ouot9zAkCPx5u8RoiEIGk5GXHIxSasCCSbGNkQPuW7sKHrBw
pcfUSItNSSkOCy4Kv8S8eNYFQ9ojh4Phus7FCH5m9p3LIkAdPYSeu60Hy1l7Tt1zQveIUQfhUx0y
VdGWaBfgPJVsWWjj2pW1/qqhdq6gE3XbKOvsvRs6abtKvdhaz1ntbQx/dm7d2DYf6r4tPvlRnH1n
GlJNq8yUmpwmGPYwxQkOwxwdT599NMsbv7BwpUmZH1NNG5j5rXeNmDjYMFthOG0XyXjdd2XzR5nm
7rPZtFuDKDMC4rJvRmYEH+hUGBsnSsAJ+OpUFAyCc08028ySx2kwyit6pWRLT+XYrSIsCivDL/eM
hMG+hSCZ8pQkBIh4lM1juxKF/YT3EMUtct1jlBUFSvpafzRyNJf8rzRBRG+gDNdLr9nk/YJ+ZLRJ
SJfBsZ8d+1mFXnuTcp/KY2f2ct34rf2QObsyrlkRA/SevrHt56pR1S6LLQPx3ETHvLJK9RH/SU+s
+DTy1WA0RgQecRbvd3Fs31ph0W/Z24Zjh9aUnPkJtBQTia8wb4uN8kR9q1X+IQkJiICqkCEdyftN
H9K4iAus7co0Txz9YUJFjkM49RTdl2n0AaDT7/GkzUPcdeZdKEgahMn1SXfZswWZbjOqFuJ36mGt
cMNgZyslLv2pH1FeZHJFDhMTEpMmVJ/ChKRgBZQnDTB4VT+uxZLZ7aTVdGEEkdxnZBWvSekOn4w6
1vwyE8lxVuas42xRkCizGVhcwwg3du6yXRIFXrlJxySB1uVZe9W2xoU7V9VlZxDnh+ZTP9MBMXF2
tz6YBe0GHI1QJ1/P6LjZplrRXGgtHKSUU34QNmFEfsXj4gFJYjAiG2vO+i3qjRhkLYeIuYtDGK5p
+UUNTvQZLlL/1fNb/dke1Hgq6NocswGK0xDVzqUyySdqcAlwOjCHYy94vgydAafKtY5sxvR+K45l
Iv0ZMGnjFduCrEdYhfP00RmIt7BNKz6aWVRv4eg561TD5wBbmuzJ6CovE9RPzCULuHEV/zUt+wya
pzeBgqzNbIMFT+8NL2hXTWtmuzAd9PehU2N1Zeoo34Q1RcGM5J1ZvEWnwmJMn0S8OcQMkMIy+3pr
DiMnOubxJyQf1nZUOkPdYOoLhCrtp1mOzrXFg3qlEwQKmyzs0AGhkRiAf2Knkbk5wx5N1ZfYnyJE
MIn/eMYYEFGIC8WkvsDeEhM+NVKdDJR8UEaBCEUSpEKIwrtZ9QKZxWR62R1MwOZzmtoZUv153CQG
daHh1nqfZ8I+jghRdjVAu8eqa/Njg5vh6wzX65CnDnuP4kM2NeWXRwL7aUa6ctDarq9sBP0nv8Vy
paFKijWaBWYhFYRlqQY+OQr0a8CH48btbWvb4IVBduZE17NfI2JDosTPWDKHueB57rpXNr9J1iPO
GoZukbZ6kM46Am8j0hlS0Mkydq8FGwNRUEhd0cXPuJi8fC39PjxRq7iQT2mVUEeq04DUn/ZZrL9T
Aw+PyaDY1yurOaWQ/pixuI6FTrlo9mFpuBedqow7zQXijQGzcTWHPi4VV8fu72PI1HkFI6W7M/2a
v+M0fqdMq1lEb+KzGbgXLXq7vQ99bo+Jal5wxaZ94U7mvmvYFITqbQQwjbOrUaYei8zy1gC8oQbY
Ybytyv4BJ6S1HrsuIfN2dLfENdyosJTAIuNo2Kt60PGe2+9nX5QTNPGlaosGtZUmNqabSkAuRDiY
gOboTgPfLJAtO5Nu8eMGlhNfTaM1FfPxXMP898D6ywNr4HDC/OcD66dnBh9l1FVv4QDu+cf+PLMK
wp4klRGrOpAA6pfhyl8SD4u5j42NDl3kKy3sQron3gCrIPb/xUH7f/IOBLREi9sAp9CuQs//VxFQ
b2tgHhHpIYNdiFaCwRJH47c121zNTW+0vXdboEKd12Uy9bcKewoCvrFpf391Y355aj1fDIbVMq6S
DpOb967UyJ2cHCuLg4hbY9NzKutBLyaWF9cJB5z6KSIq61kOONf+g0tD9DcDFDNsS8sJ59WJIjEy
gf9TOLez5ChXSmXI7aChG2/93hMPdjAtJjBTYctpEV3+yg/99gC1fHLfwh27YBzAE1Agvr28RUO7
ZJe2b/MCuzrZ6AO2HqxAc31KquVyTFqCXxxvLNbIq3P6nxdlqTiwxxBWvz9FofkP+6iWFj3C0noo
7cA+WoU3NzvaIfKx7jhmOAkUGd4avWr3cdd3X1HAJfvc8LgPDS+gfe1HuHxgTBPuN8+z88xoEAcQ
ljBTXAx1iGc6mavFfVuLYjH+l7b9i8Pg28Hjy8fwmIfSznGF+cMxLRjp1U9+bOFawTGY9blznHKS
w1BdTOIhT3R1MWW8v36+YBBd/XDz6C4RJHjGesh33xj6O0QwrhK3KTSvhxIY0Z7eZfzdTCfGcWKe
7lwHY6brc+xf6ZgS4+fX//HB9Jm3opMHocG6ef+sAK7BLpdN4tYzPBzNywOjF35GNDS/QmeIv1ko
tuC8DQ6eCyI6eLs6Q+13zGh6cessZnzqyDLbDYmg3DubW6fMQdliesvTaWL0opfMw3J2lqYZyOx/
/8FtRP42mnbX/mHVWiT4yMYMqUB5mTYob8O8urRQNg+wr7Jf9QD+7iFZOoI8l/zb/wGLAOrYTAx7
sG7PFt5Sx9jmnGiqLnrfrC4KBWbDXuAFTZOwymU+i6uCGGvQpqlA8CLSubowvGG6ixoXJ15mWsFl
R0W7FZDebuJ4oKwodcpT5gblNJ5kTGbN7ue3bBH7vV+si59i6Wa46Pbe+xlSmBh9oKW4DcMUXRyO
IHU4r5upK+onhTVznQcj+x6xQpxSR7mNcJcl6xbv0qEmk4cJbeZweJ3HGcenCM32a6BAK//89/y7
X5P2R0ADhF8WGOjbdWZMVj+gBRC37kwiCo0JbjOt9/pJmKF4aOgM/gIKs7xB39wY9JSsat65NH+B
hry/YtEhMDcz3d6ONQ5zt8M6HMpp+YvNoa03sRwr28M9j507JFZuIEd7NY5a3idg0+qVXeruq11R
O6cmO4Bp8BAQCMzGuayJ8y1qeWuQ8JTE8hJPY3WhaaVdYsVwjkj3yMvWEB5+fhv5BO8/Fp+E75kS
27Ho/L0Hs8xEGqOP0tFtRX9mTQ9hVpvUN9Lrxs51R9ZVjACDyWnabbCA5t46GYowRnZIgskq5882
cR3XkqA7a9hyHvJ3wxwZ3YEeFMGtzHC1jQ/dDeeNaeOZXNJMjI+1UUTdxvQrAmvHiEp57UgfKzD0
DZ6MtB2JVytiMt3w7VcrB/HdbV928UXQFqSPF0F1NaRU2ZugUmjTays3PgvtZ3DtdP7FzFqxQfKI
f9HS81zz+w3xV+3iVz91Oi43Scf7+wQtqYB5B3bmBrok86uJnANciFiiwfFB9SJmzDfqR0Lg03Fj
h75Pvjwk7lWTRjgXmIA3eGPdSM2M/6VWMOis4A/ICSpYRslddpinmZ5E0/cO9o5GJ+hdAE9eWlGP
f70ewhMQTHnP6Jqpno9sU90iDRWc/V2c6muc0MzpCuB09Q3RmLlaT9KJww1IZPkY4VcncYs1gqKb
R86rtNw2RUzuNKWB3Pqim/ntKtd9blHjJesyYLehBGQjHmreAm2i+THto5/dhDbN8qANc2c1iTRH
XZExPOPNLGJ0jxyYeg4vJ9q1qf5A2625pL8TQKTXVYEqo16g3LR3EOpnsvtCx8hDh8NRdU+OtNpI
u4iulAWBV8lkVTVAFUbTnD+TSp6ckDhOUNcC6w/dVdXaTXDw+9IKd9bCDy8Wkni1eM/JYIEuvnDG
I1T6HUNb6ONmz9dDm6kr9/gA3E0hQJSzsM7tDlKWoJfrBWQeQDR3GiZ1E9pEsjrOxPOhDFrw5+R2
S1joJN2ZeHXiHJLEpvCx82CR1Hhp0So7aPIWzbKgEeHWa2DQhohXicYpADEuE7L+bMQDakIGhWkJ
qqDRRbAzzKX4QUlzV2UZd5qknerCjOgds9sbsDSCkYlAm481jIUoRDBgtHxjZwd3wQGZOa8v2Vdk
xV6RaFblKg6QPe0cFIH2mmEKOFbV8s3CZ+dLJd0PCI2pgs1IwF+9KiMwXG02sGUnTnTb+wEz6Jk4
kOfQxQMVJRg8t10OVIX2mPuMFkY+jjTHv7Zz7BzpNLLxOOxDvlPAO1FxQyeDJzRYF9g0EUg07tKp
st3qgrIOPbSHeyDTRXWRlZn10Jju8n+qcnnZdfjisML6YQg1UwJcFKLjn0Tz0kEZFpKHZZr8A46o
TIACMAjPyloCQjrc9zjVYpFe9Ygq5RrNe3AZLQAK6ROSDGqKl/pLN2LZI6nhgsuQBtSFn8IoARbR
fiXmlFsplSMe2rbnb8+/bdH3CLI4VTN0oexE5+AmGhj4Uotkueeo67LI1CGKBmhNM576waEy1BZj
mEHMcgtUT9/1CccNO4cJk4ZMb9CvLg34pXpEXuw+C3qyWKB5flOO4kP7NalYDGSgtl8ZrODQj1Kq
TzMDIsLkQG7lwv6oc962jYyaJ2zyVL9T0uq7c6EwZ1AXTlOae8/I2YPLJbDvicRQuUU0k35lUg50
JGFkcKwaw7wC2WmsEaGScQNsvbpkGfHdWctvW1YNL54WdNuCCLgzU5MivIJTuT0b8KFi8TYHawKx
JcRp9Oy1M/TKocJNe2xaxW8+8DPD0jAifasxFCiBc4GD8Eri6Eu7ry+HH3J5uWmppPuZu9qBLmtk
DdR0TMHOh9HVwWVcuA5sU2YWe147/IK0HFGoBAa4/G1diPCP3Ii5eHl+hAQN9Gk3TGopg3jzdBs1
3gbO2H4lcoDvqA4Dijv+q4wEL+DSQSWwQe1sH4GO0lpb+CtsA/bR45u+Ir3TP/Jxqgt7IJAo0b3G
Nxzn/LYIw9VhHHnjdsvyPMNNzAg1NG2nnj85HQChOAEdwQ/1GBk0/uOQM6Dw0JojoZoDAgL416UF
uxOA4xkJ1CGIfJyGxH9IM1r7264xceZZkjWClsF9jgu4rKupXhQ6500gy21gVknJXcmzRF56+BWO
QKZ44Lzl8sUIECVdnvq8E/UTNqvq4gzko9xvDmCL+VYTiwzSnBc592GkBEWLHD4aMaG6k4685zNc
JzMXTgi8IjAukcsTr1TLb3Jeic6UivZiTNgCXAH9ZSswP9nUtE3U3khAoSOgi+ULShuHrcnC13Qo
lJCPSTeTydxxHG23s9dRFFkB0J6VNUbFPWQn9/kM1LOMgDOATDmGwMQRDyM+DtprFuq2Ffu8pIuf
yPoJtAIPegOH+ub8CXkTUSO3HjsQaKpkfz7wwquHEoXw9AHdFJwmtm68pBxpH2jniweAGXwt2ACm
mxm6T/5SMZ5fm3rG0kGakGEf7SDms89uDRvHYuQALZXWfd9zklnuGt20SdLxFvBRmR3x0HtgAbMk
dJ7rvuN5LWMmi3lW8liBgA43Pt7LXY/+MQDWGbEdJRkPFwxHdse4RTO2ilnypCZkULziJPRsfHB+
A+DXBdTkYmB07yY1QqMtRwcGkaGA69CfY9Xw/5aP5WRybCUn5Jg1lUGqjwzG/ETKBz/NAM1q7mni
ko6ahwxK1rhPxFWSnve+yUoNQusFmzylCE7jLfkDnFcYRVQX5xvwshctB3cw+vXTeWNFAMUb57x2
w2jitTbBmztMaK/+YBQf3p7Xp2P14R4tZr9HquRkH/w+YIkEZq8OjpsNpzjSiib3eUEUGNS+1/6Q
DetCDQrGEOEyua7dZ9q64uG8Krwp46EgXFxceQ6Tb9GU4ip1l24DKBjAtR66BWAlLoPetYZAh+Df
ogmh3BQIEWwaTlVjweoDkZuvlcPEZK8phNSG/V5cCZhpB5aceGCuVI2bJSY2wIrd8IbxLdveVTWL
pk8rdntU+dfMLOdbTuosatMQwIS7kU37vAM6WQfdpAp9bnYXGsvrG18gAmB/5LFZXkDEe0doX9f1
0LGRVpEawl1jBJLtChnDzILreMxsyBk2xAc93RVoF6GocFR7lJOm8HMjPjeuYAIdRoughU3qqEms
FLXQfD/AoZ0OXT+U8bVoU9jEJdvolTKhjHBo7LhClFSsdhMWhHro3J4iJDIy+QgcAwBEPS2f15fj
jdNb/n0fTMW1ZbtfYiMkYlem7QEoL6FDip0dLFj6PbJbgtutJsTwyJEaKy+SLXvi9ZgmNW8knYz4
Cmh5SioU7T1mC4bKTWq+0Mod52lv9CkJTSWAXzJGcHTGAxEOSV2nH2ynxVrBW7M4crKfDqWomUbn
dV1+CCuGv3LKqRc8C3oF8FNWmGqtLtgCkOzMU7Ns/ifUfDQiacxz0O6dihMMRJnjma1V0mXr100O
Cv8+Si2+HlXU/LUhkHqmww/vjQ7gSDryqA5M8NiXmoEap1hKujMILYs6KryFhdM3I8/MclDOcnbZ
0ZY8qjJuGKWail8vnH2aTVZFfeBAfQ9X0/llEsbs2zOxbBkwJ8mWlMkaD8jyDhdGGj6GwYLtOR8M
Izyk9QmgGzME1bGnVd7kh4R9TwpBYyUvEwkdZKyluIomFzKY0bVfrVlj/iT16MgZjO91sbRNO3g2
rNYiYreavcR6GLjy+rxvShKvb2Z4C/ZWL0A7K1/qzTOyq1DwjZla0b4aJ6d+ysiKXFUd+55qeIS6
nMWThEZ2Mip350XLzjzPFW8gznbxwXLj5JszeGZ74dY9T1xnkIniZo28BI29VBhA0XqDN3ORlYGD
pHw2/SMHNuKHW843qwAK9Z7pEplYC5iRs0rHoDkDIhQEgpadK9mV6PNwS3xQYPSaQouTROHxYvEG
7T3EdKw3c4OUadFQXqk5WraDc8nsmsV3D9zzii5ZYe6YKPvB1tOdtePK8UOs+unjFHtLUphOPtZ9
hBycJ4TdmdPOjEPc6gm29grTWmunNm4W/Oa0ppwuUeorezpYkWt86Wvb/ZrKfv6WU1V+r/Kppdwe
c2KIPG3RuWjNS0FRhrk9GCGfmp5iNAxUZdU0ZdpsAYI3J9eekiu8V8EmSr3kEzae6N6jxof4VeRE
sreuudeBq6+kXYcfY4OZT9Vo/iS3NJOWSrmUEel9BifW3IxG/MwdjL8VLmXv6dxW+O+E5xcTHo4c
S57EP094br6VZcuQ8LlMnl/rEv/8wb90ic5vnmSKQzuGsiTg7/53xhMsySJSANL1XhSL6Jn+0iVa
v/GPPJQzFi3YBZbyv4MeW/7mI1n0CA5h2nP29vwLA88LX/KNPIdpEQ4iigeHKJMfmkZ5YXMoqE19
cNHg6k0vKrIa3Hy0r6yQLPIt4a+QCMkmV8Vu7LxGothX6ugEFakLc6NG5CGQAxFftF3ubmJOdug7
GI5ulPzCuzG8HhfLPlnEJnyinvfbXAR4+gsDx0gqtLOZvRynkGG3ZDb4s67xBMQhWeAqjSFBoht8
VK1WJ70ABEhVMbfkdJEFaRFVC6bNj7fqTB2g79PcR9nCIoDgCpdAnBEFZ1pBdiYXVGeKAVbKbFP0
U7jp4/KQ+HPyDfJJ9GVk4PJh4mc+u7pK+w2eT4djzcJKEGduAowrbIv9glOoDMAKBBTmFwPunmti
troPwwiAQSwohtAMoTJUaC631KfZjiDFdCAmEoDDtKAcjAXqQKku2anqED//An0IFLdZ8KBzCTou
p9KL+m25gCKsBRlhSe68s2AkxlkWN92ClugWyAT6PsJVF/BEfGZQ4EPFeeMDpkgXRAXJnP6OBF+z
W6ug+FD6IjK32vfwAqusntN16aKn8v3usq+czy0M0XvRtmWwJ7gFPoZF5QPacMFmlMyvH6ecQLq0
t4N9AYwGvsYchh+cBbpBgmG2RsM7f3BdJOHYJoN063mhe7KN0fzekli4dQpx5w835HSWmxaxwd6J
TMqTnsKvrSz7SjBzfBJkpn1UhT1dDy3Rg7Lw0MwH3drFHQxxHyqnjcbkJPNlyl2n5a1rds6HzLE+
JaPjbTL0JhvID3pXIsu61z2eIc9wi8OI39asMIMQDJjehT3eFmac/iacnPFINAEMH9IYCmcc13Fv
VptwrooEHFkVHlKAaTvcntl3OY5fRCiNXeU4YYXTNRd3LHLQpzg78bmLYoU/xEZT5yK2ty1ngzfk
tmK1reHSXiCWiVfowZBvxe3nuSBzcZ58A2mOJ1Yco/ktWzqoUR+FK9GL5JQPsfHZ8f3oWOfxIpav
ATfSxjr5Qdvg6o01yrdpWOeOiq/soWHdsGzH1cSraF8TUbHqyzjZpCaM0jWndZIHBFWPHjvSHqPE
qaK95xQ6Eh8DpCLJrpViXAJUxOx4PcejOIqDu9Gbco/eqyGD/t6yMne8d9uFWbBymywWj5TdUbo1
qdEvPGX6t12Aw+3T5MxIanq6kNQrsqLUzb1Ec/0huZKBtoglqrGk5KlQw1qFdqy2YMIN9/Mk7TI9
jpXFySqv5pRPQ5vdoTVYkbmJKSRxxvvuJb4kOmeZACod0qcs69RcbuYhK31MyG7La7z25LwZWgJt
yNuBDfgEMjZCRxaLhO/HqAqW51iBJ5kAj0QkjyUTHz8YtY8ZPi2DgE6s3WUR6tbAeeorhG1f/EyK
zHviHsl+WOWkN59IFbHxrpQhSr1pxSmb4EqylxNWiNl34UOZ9R5O/8ZG82F1ZA3zYIEK+O+b+v+T
04DBYxli//ObGv2TSr6+eUn/+TN/vqR5E/NHmMyRSYlaPLGvXtL+b6gwPDSRHCDNF2bZny9pW6DG
AAPP5J7RiOW/SmlAvQF/1uOFb6IrWN7u/8Y88Hau4zqYGlwcDHCd//Q3vB2QRfB55qCuet4EfdTR
Q4JPvgaeLC+dnnfSyndVeUk8FTpXGXOweXWvbl5KgdcBfW+HZa5LYbCULdwfBqEeNfnbqzdNBO9j
nrr92DMW8jX7sUisfIN1tTj8B5eSASNAihJu3btLQTIbhCjcbu8IekG5JcaV3cb1luSz5j/4VIz/
pL0UUp5zxnK/Un7MAo6ZdpyOY99E28lGOai6DmDF5PcvGql/DEx4qxl4uYGYVZhu2iyKH+bo0wCd
I3e5gZI+z2rQ1i2vUu/7NNClK8OUmFZ7wc8vG7TpVL+YmztvZoJ/XRz7y7KKia97J1joMBuHdt11
e6NymEemE2Fawml+ISr5cY24Fr4bH8cBVTPqhLdrpI0CHGZN2O8VEh/F2ixxubhTg0szrQt6OT9f
J2+1H8uHQjfPs0VxjI0UJdTby7nNgI1NdP0+0njA40x9o63wHaQvGIq8uPDCtF79/Io/3kZcQpRJ
WB0QzpjvKe1hnKUITqp+n5IpsC4pjfiyZPWyg//jSnk7CX/5XAiCaO0RWMLMfrnNrxYlHWmO6fiv
93Yy6JVtGJdkYl4z1bDQypLG9vPP9Hd38fXV3n1pnmPS/HXzfr+YUlZLdnk08MauiSFfVRLxrcqy
P35+yXe6ipdPGDBrc0EUce55nweo44w0+JHHDmODQ0SUgwXU7MOjV83Boa84kfcNJaIO6Oc4IMQ7
MzjRMTv0kVpyyOWwBYkxIvH36y/TZBtHxmCcSMKuuZ/B73EaAAWeNfMvNqZzLs2rU9Ky4lCf+CAm
ifHBfvJuxQUtquiq4zFKRvzpcEbGzF/BpR22hkF0d4L+eV0HtBxt7t4Wlo3zuznT2++Zul5BtLdh
fETyGmlP9Itnwf2bpYnTS9jLE+7yn3e/Gq11L5vdvNtPXbyFG+huEhVP6yYAL9fS3SfM2E7X5uhR
zhOTXp6mMlWXZCGgWyf9AL+IWTINAcfY6NJc2YIUybCkJ1lacAbwRagry5sNuI0E8jZD121Gn+Fp
0y1s+jExQCoEGELtBBqxY/g727aA89kqAHw+nbpM4RA3cnqrJDmvpty9iJ3sYz8GBNE7CAo0SWU7
hRh7MxrddYWG+9BwKMPoDcp+CnPYwLFe0g2bYQ+ZyEBkpr9n2r7rAjBBBJ1nB/TS3TV/crn7+Wr9
8QFBK0xhwFPPO9j3KTJeP45TG7m9ix53n7SkLGd9vE4C80iJ+NDPYb3te1Lw/oMrLpkQLgqVZb95
e0WppiGQc9btVRgeRQtCgoOpLJHA26VD19b7/PPr/bhvB0jRAhDnSwCM84NXLJIDGRl9t091zkhn
WE5C1cjMy1J68/NL/bhMMYnR6ViEEEvSxbtlGvUuxJmh4i0YwFKtjEYcq5F+239wFecMIqEPyj18
ewMLMzSKbuQGGpxEFHNuaRz6Jgpufn6Zd9q4ZR/j0wQE0VEtCv8HzWqWGLPwaojJ0yTIiqdBvyPF
Jdp4bYnIJWx9SgoWvunb0UkFn5QV7Su0G7/almhIvRIyvfwalDAQgQRiYPS6bz9u01TOnAx+u3em
3IcPIfNdOKbdzhm7JFjbzuwcRUnMpjKrb3k1+ndZl4572FjDh2Ke7ZObVeEvvoH3oavnW7M4XRHO
2fgo31cckWMYRhjb7b6M+vJoKncrTeAOc9k1V2GL9yn2+/oph+mO48nQ10QV6LWXmNZGBmW1gZr4
LedIe5WhJyG14fc+RRXfkIZ0r8s+WdUwUA5uFOOK0fmVYXa/Ki7+/gPQl6MrZiNHW0TWrx/7UCgJ
e3Pkpsb6LlJ+jaHdiT4iduKl3/jpJmzBM8Lw7HhjqYIgyPk5YBrcKk8eiQPH2BKoYQvMXN5Wsw9H
w5m/zW5YnphJyt1YR3oDTw03UtrlO5WQJPCL1bl87W/fVkiLX32Cd0/B2OX8wpVmNkb75rQ0sE+d
O2HwMcxNlyg2eY6jqzQ1jwRpLuG7TvGLVWD/7cqUNDARclh0P9897gyBoMG4fbunRwEvos8D9w/K
qhuc+kAhpPm1yofpk2+J+Eur1oy5SBzlxE/PBKkdXPmdZULNV2QhcJwWY8FkqkchxAX3k5suVqdI
fNNERf4Pe2e2ZCeSbdsvooy+eQV2G82OTtG9YAqFgh4cHJzm6+9Ap25ZlUqWaef9vKSpKlO7A3eW
rzXnmGyV3qNnkU2hFy2AzOBF+OjEDeXo1xpw3yMupu+e0h/dhTdKbQRaYkKN9De/+X+Xbj4hZAAb
qRAwmf+uqiYOCUwN6VCHrqhemgQbCO4bbdUzCDUEE/z1Bf7Dtu1SkXDytD1e+Heft6xKt+nZdHCD
NF9B7jOyMxSJnDMakr9+p+3E9dudxDsBigpsG9L274V9l6Sj8BKHO6lPn7AIpS9FtWmUmGW6NKxA
noa6q/nnxEVI9ddv/YenLyFONLrxxnI2/92DMKR5Z6Jb3aD0y1sy+Hez1z3Qx/oiHeKDI6/7Nw+o
X7Xnf31Xx0TvZm5WgN+11YHS5Jzn3LIcw5uH0aLuWQjx2NJNI0utP/Wkfmrzao7TRVDc2HC0lUx7
tI/r33z1P95MODx4svwCf/22refjoJxMsX4nBG+xLjw3RC4IdRAvbwQY5+uvf+k/PJpdxDJcZtqS
ENC3j/Nvxw6XaeGGmuMiL/18SIWRAPPws785I/7x90W/DTp0+3nR+/7n2xQStyutQnngjNxHvgL0
rJoiiNzE106TtFidsIVibUFTMzHujegGgItR2tW60n786+/834dy3OucCjmUo/0DXvafH2aiL7xm
koxcSw2gEFMv3ct+vVnUAqy9NrRIyLo5ENZshi05BH+zrH5Pbd8ekuyL5ESiZWfm8vu9NqQqMa1G
71Ev2NmH8HqUkRNU04vMDacOJ1DXbtSOvECoLZuySLkd0xW9EBBMauR7ZTRpy3SjMotWsTkMCHQJ
gf07u8MfNho/cMlBZelT5/xSmP/bnZFpfk6AstsdyJ3p96O9qh1JL8GOWj7/m5/kD28VsH96GA5o
w/Hr/OcFyZEnia73usOwJvWXDRntfm0yiPOai+z8ry/+H9+LO1F3t5baf+1qRFbDv/CZPzgmIIEA
jO6+XZg4F/1AF/FfjcY/NM/+sIlR7dIWoUT0aGr9ds+ba5IWRDh2h9zSU4hHjXisU4I/eLqtoT7X
QHrabPmb7eOPX4/zNW4qF+n/7yaVNNWbAY9kd1hMAzGOw4A/L2rCmHRT/s1bAVbhuvy2a1JpABTc
gMMWO9Z/Xje/tNsxhdHKHAFX8d5dlqGP8syeyJ2uEyCpLmKO2KUmr6LOUpO25+Q4zjvmHlZ9zyiQ
xZWT4xUAogIBZwqFxK0HQTui42JiEA5Jl31vJ0e7KUk2lPs0q9BhSlJpyADiKwHaZtbkx8SzTcZ+
wnO5XAEqCpDa9t66a5mMAH9jTvEEFo8Uv8oGsLQvjHp2d1YgMvM1mEgP++kWNEtSFOi6m13NWY/m
qwegmn2TVWssp6qhu3bIYKjaO00Xxrle51k7SKSS8tapm9G/sYdxSe5daVTNnv+tTfsagVI5h6Md
lDBnS6zON76HbzceHasFDed01SPMVzc59/D8j0ZfIjRZ0p7g+SDLn2vpWgi50bsUMBOmVBDQ1KKU
WUpU/rtaLE1/XSiOk0iHA1JPDlJOG3ZMOcsct2pJyCbTZKLTd0ARE4va2YqrnDH1d08m9Es8IMbR
6ttt/wjtVfM2ZUax3BFTpx6b3O6h2WpEZj3opEakO6RK6bgJ6+Z9589BjoA5RdjP9GcF7yiLgBkh
j6hdlWztPx1BSIln2vG/FVm3wXJr+E7SzhQ0RCGcY+2P9/R596NyxEuC8v+10nz9YWhcUHCw8I7a
RuGzuuCCz5tpntzPmdc8JB5NVDvDVLOiIDPtkkFOUNb7dFRnC/NeZAr5nUACplMjg5axmK09Alx0
tdq022In+QyklLly0neBnbsHO1jbkIoZyRaqiitpi/nDG1BW2SO5FI2n4Ny7wCGsmVyneQkhyT/D
5maq6HZ3G2pwZ+hNflda6KNGPTeu/LrKbqyJ68FpAcE0Ss2ZIPODoxn3eb7pBUFFnhLE/NFclCNF
hfRw4thOLKW33qPIOXWDPYT5ujj8o7yUdJfgk/Vn+M5mvOplt5sH6CAFuSQRAv8aoVIW51zZO2bA
D7WWoe+c/Gy/rv3K3G4YSUljILhSuj4koEHekczr101G6gXYFjee9aH/crWuiUiSF7FPwxpeTOuc
+iogSrFJ5pOlw5eTC4oamhRnk4gzqGfGvnSW11ofu1f0qEfPsXHILK/OnDTk1QU06sbktXa1tGcF
1v5JjQC2lNYl8epAzA/85CwTC3Zz2vo7vQBOUk3dGtoFU7uMc8ND3mvqrkt7/0GOM89FS14PS+KF
UNFIp9ean7KbxNG3hhzEdl0fmxreoy2HEbnpxCQwLhUC1iUacfbjQwipNDfPYpsHw1PZ+pj0TG6e
l9pETRp7qIpKHqZsEkU6ToThreVtN3GXFUtCukppnPQxXXbEFbR7tPr+FX9odzMLYpcQAL4QnLFM
6STflqz3ZAcnNLEnkNnS7N80A3FckfoQvU0+88HTzPbHTCqcOFolyqO49nsP10BreJtRyAUOVHo+
lvMK8gshqi3YZZq0XX7se34pQhObKl7BgqKIKua7X3rwpG7K/DQVbo/gNO9uYaL4pImqaQ0h2M3n
LJf6h7vFNyKRGgRqC726EjxkfwzST13UmikZLZOTW9do79xHW5XkEtDcHyOqAKbhIlF6jBYNlgqQ
9a9eQFEHKSqN92b2+pgjmnMJGiSmkOSmWGZyOQxULE/+YhdvSvI6C3mzZJVhwN/8oVE+NziibEu+
0IVjDFKAzN4PilzlMLOC7jVL/e5HJ+xyX85a94oaND8WPeTAExF4cCtIGnyB2gAc0GunKUZuUA/x
uKKUDytTc6JSt0s4emAFUPZbp7GDTODRQt5xKg36fcm5qQb2QthdSHiKeu6SKV13vpMj8w3SKcmj
Vre7AO5GgOCsyUh4mNhHzsAVske9zpB5eP1oMjcfhPbcBMCXIk+UQXaVmrB0CrdUzwpZ8HSTAsW9
ENlGMoMu1pt2QFUOKp5XtVDc2XruPqrBdBBTLl53xiSTXSBuiHdadyAjVAuipmep7hryWvbrOJf7
qZ3t+uAhDrhUlVBeJBzACCyijkXF1aUJ353LOrAvXpaJj35zJdlrj30i5/fOSbk4rAuAID/jRyU9
fLnSuDXvhdOLD2c7YUaNuwoVo/TPD/yy+dGZa15Ww29q9HZ3FkYRXK9Kio9hEf0riB1gD57X/WiN
tIfxMWb8rF1TJ+eUbsRhDFAyBpN0LvbaYZJUbZBe5hwJKfVuXS+fa4GHbuYJPFnoZ6zJSJZrg8ey
wAhTpJGGkasL0yYrGnaoMcHG0qKZFiQ3XnKizr4JN0tvCc9s39EtlvGAfh/fmLYmoNB8ishf+AkU
wd156fUkTrVRXfU1Xx7H2vzN1wr2xTTJj5bgbwtdSy9j0LlICXCykN1JRMLFhnB86ksSd8MhoIkT
k3GQnFFa8x/8Ym+k6VQNcUHq4BiurHPaWI18WRaa1r6HYcRLbWIKkqU6Gf2w3eUYyLC9EUj7mNeZ
ekbaOnrR1PIhq42b5g89eUtF5j5qwQrcSDRTdsGuBN5N2k3/WnXIW30Mes+6mMsH9P3ARHrsE85G
iepsxRuVhCTRsUOoSZGRXWzJr+YXBPHqqbZ86Su6cG22iSyiaZ88mHVhn7DRNdeuNfGK7Vo+ULLP
3wKdicw6KVs7rz0t8Z1Wg9XwBG2+KBkz5DD0W2QfNvBFm8jVWq9hJ19xmeaamzzYGUeuEFhRt5xq
pWCcZKjx71Y4UGy9rs2dxp6VXUgnIJ+lNtb2TrMKmrhq2bKudOln6oRnzW9ILxq+Wl/jzKT0uoBt
O3VfWlsYz7+gVgixjJ+uKsh6Yel19+wW61drFgS+uCZe16gvnPEnovXV4Zp53PtC8LO4PMnlAcao
AfqYkvdpxYv4EAzgB3LPVT8hjnb3QwLVZOxMcTsovNdktHb3xuCnl8Td6GcbCy4nc/HEPoYQfPFZ
342WDi9dnjc6hH1fsse3Ze2c2qXlxwP8fcOZONkL3ChsYq7p0TcdCJ/C9uG/4/QZbhOkVgdVVepo
u6DoOh6b11Zvl2PoeGl+59pS7EVjy294GpBOr9kXcGD+L1DSIk6UsD5gLTt7W+AJELifYtMCDuSo
jXAJBCxkomnHaGdYh4NVLw9G3c93v2TBjY122YQZA8i+fRwC+wbvV84sUs85y/So7seguEX0ftaJ
+zkXteh529K96BNS9czDquNamN5mzNQ3s6uJC+Sg5NFNzPYUzDkkTeKXVpJ/GTZ2WHVPJBSe1bJU
gGlGdYOwtb9uIJed06xZQkp9SsCA8R8t1O+Bk3Wn0sOfUbbK+lSVfe5y3WBL8/kHlpld4xoimgdS
3onYfqHe1sNFn9uPYNrmTO2wz+gsn7qk9ZiWZRSkqmiXF1DV6YPeZNPem8URSlcXB5MGeTjv2qM/
rd/p/9VvSItXtMItRytTs1M2ek44kbeQZxwVZSlPpaZboUo0/VLWtthLYMRXdTLOsV2Z9T1/8GjK
J9rT2BFraU1B+jBK3oT8Ve9u1Al7oDENecpDlx3kgftMnEJ1zHPvGS1UfaBdShytTikX1pAOwjaf
spvcp3HTGuaGYjc+Mj2Z9srXoM+QJ0S4+WjFk2IxSpLZw6mkVZgui3tFcWG/FLZzaJy53bOc2IDb
gtNpitbzEFRB8KXK0XwBFWfcBnWwolqo7SeRzUU0U8PuHfYuvpqsng3H8+4XxVVCATgDlKAuROPe
p7t0nsVP5MqVGQm09regl5PHvKkAvGtzI9jW0KqFdl3IaBZFHzFACAMct7jRXAp6Oy2+F8tcntOp
OQ4kq4C1hSLbwjC7X3VorrlW71mK+9wiZiFkqkdBRpJybTtb2klLmWGrfckWWIQC68SDr/drjC3P
v5L4shBsZrvMARdWWr1zqYWDgZXEN6SqpFGclqVVNy4Jrw01mlay4NzmLNK5uFSFRbplV6wV664n
pyOsNMwSITM0dRNAR3+tTds9oAJueORsJsluFbQ0xlzD/5RY3fVCM5tTnaeIHIbWW56DKdcfcK+T
ue7Nx0QRuo279eYXz0I2k8eu3+KlYsATNpMcrun7LqFLSosxa8FrwMyUc873HpwQfmNnjTrhgggC
UeGH0JSM1xkTyqk1vQ9jdX8mfdu9U7FW75WsyU6G+vXNqxxtb6kx3Q3eWN8vLhVLRfw6Q29E8lE6
J5mgHJqPyqxVftasdrJj5enSO3olwTRhY7vtRZvSzSm7eO2F9g0yP5yNacsYgARt7lGneK9rpJtm
55ONjH8Z1+vCBlpk0/BZSVP/aGSRfXaJjufbRIZ/6VABnJ2+aB8X20RX31PxcN1yDjm4y8EG4vyD
bipwwf5iufC0pHe2VpurJ6UhSVAXDgnqY06mZZ3Z57Sc5WddYiiWo9wsPctYf5WYkrJwiyt612Vh
fJCcy5O+tTGMSdJE380Se3JkJzl6Z6Li5SfsLAjO5qoCD86V0zxW3czGILN5avdeOqh2bwcTHY1x
3tyjmYkPBx5f1T5mcOYdasw2eQf7zN8JBAzE2CuC0oltVP4Yfy3QcKgX+ZS7wkEuFTeotDwOMTNv
WuR2I6/y1Rk4N+oNmWvRBAQ83VO88sqr5s/tyZ5oP8aZHSzaQVu2EgAzE1+Jw1RwXWS63cQuWtsR
W5nLVYJn4rkR6anJu+pVloXpCPsD2rdTf5njyLviwAPuMtlW8P4/P6ajtHTEZWMRnrvKDQTigUFp
Q84T7cEKnBSWK86GiF4QPz2e+ObRQT/WHKq8oN2DsoBA76acy6Mw6AJdTIAZxn5wVudqAT3/6Ewo
KriEzFs39D7fr/Qc+iE9bLbiSqJiUId6QfhxE0AL+1IuvVEU1I7Iblzc3U/losxDMzbNSw2D6L70
gi6JhPD1J7zVcjnOtOGTiz3ypY+mItqGVrvNp86bhIvnLnOjMf9rsZtxTVi79P6zBS+Oza+o8Obg
YCdk7TP/ZWLjwwbXi1TyZ17IojoEY495ZQzqvDjoZW7OUYUCmHqXy0nMDf2/80TqhB5yH1LROZkt
CuItepooxFfATg9hsPUsdShC/F2N51dUEzFBppM/Iqsy4RJUl0xBbui2ErLyGgLWcdZk34wC5ltX
tfqZmTQe2Hq07uvUn6/RMuXPK7lz3zCdqf9pq/+fW+Rv3CIWNy5t2H+1hv8r6OXpJyki/24T+eff
+KcCNbD+4QBOZmC+CU2YO9Mo/v8oMN3dJKiQ6RlM/bKQ/MsmYrn/QJjCv9oUSczKAtrP/8RXm84/
CIdjamYDt/qVD/O/UaAa9q+ByL/1edm5QeH5G7AK+RsTuW2g8m+jAH3QNMh2rX6acGS+KGKZQ1kt
P/zZrG5XQ+t2mWZIgFUtp4XJv5FSqFeK8O5RtNpjp/fyPC7U/J3vrRgGRpRbieUmB9UW2R1MAO37
6Hmkf7MLESLvJx4h0I6JN7nxnMW6t+28NOstKcXwTqvR+yZp5Kve0pztzBGOcrm21kGUA/p4X/RQ
miKoi3RoceKpgTY78srCph+W6hTgYur77lvlN0zF2XzqyjhnwewC+DCTYNh57IuSmHLbFOcBHEYF
Ap+GtK6Hswnlf5fj7DbOXruYz/aSyq4M19Zo4T/byYxxwvQW54SnwQHQWS65VzwlwCuQihteqcjB
bp32e9Ek/udmrvNiclJnqtU+a4n7wg8H9o/Ex55QuIGPIA/l3JpXIJpWGY2gaa+SAv4lmECPXjj2
/ULt1rbAHgip+Ahdl0NJkw91CHJrION+9mnE+c4bTSQbB2Sa0SfLH1MaBlyssbjpzKY9Fub0XLS5
dSiGCbdLHaTHckppjnV1mr3kcw6LZFH5yfPnG/rpV9k0ji8yJR9grOQdOTIZz3oVENyZuj8G8jLo
+01va+HIyKR5Us7WCYsxnvmBblFgFGcGJh+4V/udlZTj4+qPADhXjbqWn1SzkNA4npgO0sO74vOo
QDH5AEz7GaMQfrt8uFoByIbkA92uWeexIw5vbS0xS7fNscToH3sQxue1ht2GA+BKCJ381269y1Ii
ZkuzfOZwD+m0x2Zd1uondleXvNg1uZuC1oX3NmthQIMhlMwASqAsB1vZW/y6upjYiWKl8OkBJgCD
QIjeNZiF/sYfYHzS/9RPZKLk+2bmcDlqacYzsfM/cqTTh1o5+YefdfN57pdlJzpHe0gRIZNinP5M
rKS9ONrw6Az5/AgFuDrogo4bkWP5EQ6LuwUqcVJoF4fsX4esX9+hc+ba2b7vzWBP+qHNaFgLDsol
bN4p69OQDbhY2DtC3FhblTvnH62Fwlg5Tb1LU3qLUDklCaCkbMiG6A4HcgAHD1XtcOLkoW/OTwaG
wxDuxLNWEeBDcm9YM6cjREF7cZgvhFY5F+esc4JIE3b+tcVnv48rIYIG4UwlTnd4IR29+HHRy2se
1uOV6w6s+LH3uxiBkvbVDi6B2Aq1lUMzzWdM1heKlu1Sz9rRLPXxAYbA5D1WwBfuECvUDWfjPr8V
zFf3VkseXEIkvIyMaiyepFuTz6Eba3rAE2qeG4SjOMktmj4xN1ZJ4BwOjhGQAiZTpe4KjvuRUtwW
SOHINvLnefmk36jrOwJClvM45M0REsUyBYeBW2veUmV5CHd82jJs5TR8GV0Hm5peIQHF8zhmX0sB
pwcPSbB1svVOTLeIyeSbdLhbyFm06XDSddSvsiaoD1MOlifrNPOgmy3frISOTUjOASswuwTMThqQ
qbZzqMhDoh4BtYjO2iXBynCBXhV19fo6G3bw7OVivq0K7TtL6oXeI/pNTj67uhvOg9bZt5QDZYzF
tSAVOP9MpN/HuSmYMfUbl8ll/HOD6I/ZTD2uVoyRybjr6uRbV5klrdDACq4F8NyzEQx7dFPqGrKG
eKAM1B7RjnoAjJ08Tsugi9Y6wIk6cmRvw2k2zV3SNvN+qRb9xk2WltnxIOMULe1tJbN2x+s0+5Zs
0UO/rdrSTtx7krOtfUIhuNO6Kjt4lbqriDna5Ys8ToaemWEy0Nrr/BUuUOI295O1vDVj6xxtVQc/
elPee7OdTfgQLXW0/OHVXYo6zIHT7EiDOdlQHOJyRAEWAtwYvhLcXLtCG7QrZAHZ3lejETc6J2TR
zowZaNrv4ZOxH/jLbU6e8GXVUNABtGA8tIxenDezGc6SlD+FTGk3MEc8ZIE9hzoNeKAYBR0+g1n/
NgdhVnETjOxaqwWlZMPcRzr01tNQ2qSaTL0Tpsb0MPor/Bq/LZlf1lR7Y0skwYzHfumCEwyA7aA/
496nafVjARW804mVikZD02IaMDjD6pYzaQCV8SnIiyC2CJmJO5voIjl0J6yNmM818YVC/1ude+0O
CPG416XIIyhnwClsm4ynZs72iFznM7CXzy1CuBqS8cqYEf2sk9NFlek1F5PK5Bp/Vbtr9KXYT/mg
n1ZUgUcN5WnYiS2bqmmAW6Yc8jSf7zxCAgtNDjUXp3Pf11VfqGY9Y5eVw7sJYglnOYAhgyRIQIPT
EpIODwe7UvIgc9orU1l+jW4V7GexvqeCV6WXwV4GBzcBJ2AkZkhSPb9ekH7UxBNEejX0dwnQiYjR
o7ydbF/xcMdy6urpG2fRLxF0P4lWq/a4NGZGfPZL3SP2rUvZPVc+L7X2dk/nch6++tE2I0p7KPxs
oqEnp+yOs0FxH8AEOOm+uV4rNJb7ySvfxzrRYzbTll07Vy8+DKXIHqzHPAebrlJYIcXss6+7efVh
NjQ7ahMuz2jX7h4szRIRdNbsJQ3UaxNg1W5YVjtS1vIhs2QJFcKpcMLnHk5ZWe50DK/PUjdXxpAS
ZHmzYgUBtT3S6ZtKwcdXsJPfWPblcDNMjf/UeZvOxNKXR2Z0J8JDp4hoBfBSgKzunCEp3rzCfXTo
a0Vtld7aZiuP1uinkIyyQuwciTEfcklmfwugFUez43I2Atpgr4mLXlN6KVdaTQte/S0f01WBEaWt
+ek0c+PEC9c5NIXRXqAwDUcdNcDRmx3/fSql/jbq849CJMNl1S2NIFzAdcdCDNbFqV21M9ZiprOs
C7TrTgbozlRBFiaOwx2h1w+dHzgPE4MhPWLX1CgxTGFGxCZVX7K3fObpski5pp6utzTYevdA7KXD
kmncoT32MiCSdcTcFYP3eESbykBn0K9xoxSvxN7SmUhpzU8ZFLyixW3QpdYnqGjnsQHB8MMABwGd
hTTnErXWuGXWtYxC8jLDUTwzlv+hV34VMx2Qj+vUd6eEzRMVj8ZZsXHvVre5oh85eLHicTAfDW0l
f0m5yvtMUq+OMlN6l2Bw8hdH9PaNMeZO3NdTtWNkJyLRirWK+86rmbBZ7UNv2T38J36K27k0faDi
SeuE3gD5IF4hBoFHmuVyIdeoOqRGX+wTbxr2yIDMneBzHYbe1Q4FcY41g+wqf2E3K194xI2vFZa0
x7IYEsDbXn7SnYmKN+ncc9corQhzRAdluLgT7g4TWMiV0pjQBSsE9EAzWRAZbfadILL1bHa4P7N6
pr80242IXYU/edVlfw93aHjR/XX8dMSkjj6xcVdtUQwXO836b63l9CXrrwVmSIOBZt6GKaO6Wp+D
fqhbOoSOnJ5S3PdBxDlpDOI1EBZCukosapcXrIcrwn8AJuF8db9Nib+6r2mp5fhFycyh+kG1wULs
5yFceheIp13a7i0QjuxNeRMm99YbH/FT0A6RWaPdVM2cv0HdbvaMX2obvMhcncax0bcwvdQPbZsE
hVCCyXnRkzm5V/ynx7lme+3r4HGqqY1l040fTY0KWss8FOXDml71DSVp1agOyHet6icjw7pt6Z55
mPy6vC5Ac+wXcuDiNkVkIbS1kiETPGc/EZp7X9kObXoHSRVRmXm5U4UxXpOkOdJEKhpQN3N6Zwor
WR58r+jby5xmsxMH6ax3bklf0jUpFmqRBYsk73Y00VZ8Um7mPr370usm+7EdmLUB0BkX0i57iVc6
qwmbJAp3vcIGA7qMRtquWgU8Pcx87KOzT1Jxi7TlOGSu82LCIxnjFXWLd8SSLowPwAhJrMNNSa8J
4COEmVu4L3amnzLhNUcFuY/wXnYfcO3XimjI44hv+WHuBs4CRqdtOge0hcOinbupF6eeezIeByu/
FoWTRwmYj6+6b+0felOi+ujzfiggT4knWQZJ/obOnuYpbbubgfUY+nJdtzhj3//ZkoF8dMkl1kJj
AHHb5b33jEEZBZPL7ryDD1DupSnX7xBxoW0BP2IMXd22ntAPaB/H82p2w70QuXjNGN4+TJPhnFeR
0+NmShA7mYH72MhqSD5boxK7ONVBh0pxJgkz6ml/An7sSALkM36TVJG7YZ4DsI5GsUO3uRXn3QJG
DuHOWHknTTQqbjm4P6CmDfY9GNrvjj3bR5B4ZPiV7ExEB/ihB8DgkKeWivsW/LOV1y6XV2bTRxVo
CiOmfbFAan7qTX+h3waiaICRIkxzOXYGA5ISCN810iV6m/hlpx33TbcXEFV33VJyvuGmJHuwyDN0
nXW2C8jg5DSile+Smh6vmVcftRypLa6qCTyW2xBbVQ0y0nRtQem9gYwSJOqAfrTLYK3Lg5iyIyPw
6mYuGT46aWMhMEGfj4Ihy34K4do3SZLnbLRdCj1QY+3KTUglimiB0RatPVStvhwUD51puc8GPbhV
M1GvBZmix9LNHTxcaLdpXWPu1o07H6FFKCUpIRHZiN+lt0WHtrRnKew6/7ZkiBnNtV7uiKKE+gkC
4C0F7MhkR9Kmq/OsJohDvnUWmdhIJw42TU6d2G31yURKHv1cZ86wZUkaHDxRezooWOYGp/oCRCAE
IOHG7kq0bmBlO1JqGGs38ytNzCsEEvGydp8EtrzKQm33G/CCHSEuZRuCgNoBGTHDKg+Sc5HDMiQY
JIFSCUKTmhkbg9YAItz1dMnH1J6769YtGu4WDCyGXnqR2dv5NZyb8o7+g67Hoz2P/k4JXd3KgXob
eqAZk62HIMmX4hR0aHcZEZM/VPj6z6nhiFYMhTrWaOMweHXmfTF4dAQEkpNsHs6MCIuQEB7vTF8L
yc8iTr5wOx7AEIhMr1b3K+EHe7TgH5zXKMWWJl9iey3qUzMKVSIZlssLlBEGxGq6sYBHPVNKPeVa
10VeP3hXGVNsIuBXCsc2OyXTCv4yG7U+btT4HhjdzWTgQssK87nR2PKQ0xHQ4PZ+NOFhfMlmiA5W
1+Os1n0VgUNzntaW9rqzluYVXOhrUDxvg/AIuJfZY+8aX9hjqf8WqqMmFc1j1ppvmFURrKjG/pQO
PX6CJa2YucHzzPz3S4haW/dpg18vpOtB8T2LMQtXt37wl0EHK5QWRoxelZ68jtownJUiWSdYpofO
YEoeVn6S0HYapmnvSMhGFP+1wRlndg4l/vCHhg0LWyeAT5evx1wMEFU2aKyEeufqZX82SW6f1jyd
OeokMZdKeDcEbYiLQtOZhugHWkYcZW6ErrlWzY5gDUPuRj0TpJ66/ok/8K/gPX2ZqflACA2bh59n
5y0+5bw4PFzJr/2RlGLsDqQcE2IONjL0PPiMTjWfmTmULHXjueeRFFXGZhcxt16gaOBpBxuTyXCx
KTqEnSbIow+oZOwolSZbgjv3ajoisT2Su/Ge+ut55oaPqlzopzLVbpJAUutUMECKzkOwogYUoqW3
80q3wlhK+68LdBkxFiI1mFNclOCN7lN1HxTyU69z7vhkwcE0N/edLdBw1kSZNjYibE8bsgNnFxqI
SBwu9NJfcsMmdzTR0Kv0SDLTykJBrot0l7e1cZwLDme9M8pTM6Q6nYuhDfXS+RRTEtyPmk4bLpny
KGuX9zI16JwNi7X3yj4Pi8H6SBxlPE4+8iV3XqY+KsZ2+umgJnhk7yNCy3X6yNO78dx3NKN0o4hI
E7FvIBhr9FnyHJyOXpbHwG2QqVYSqpWF1t7Mp2DcealRe2GhZ+W54/looIfcozAV3yUkyjciLawa
Vsa6/igB8xDZvZTa99at+4unV9qx4IHXw8VjXOmXOEs9UCwRpsMC7n+O+43x+A5ZwfJBncXSSkX9
HbG3f8FnmNyQijP+0HL3K+3hviB61eS5ow19v842cT/E7jWRyPXpmz87451pZvZ6289+ywjFq9sD
XdCaSfFgCaxigbvf4EVe7Jb5HAszR8GEhFLsc0HskM20/dbIewcSDw+DY56opyV1vlEhOI/4XNp9
2gHJZh0sOyTLBocr/3naqMGA783HVK9EJDPr4hsy+V4zFSKMKvGhuphmjqYYOM3VZFLUXFcNrdWO
wLEraohh3qcu+bqg2tzxbDfsPyGmZlEc0mSatyYRXLCJXhg1TQ0DpuFwQ3k3tcLZZM39cy/sDso8
gUhhBqtMh05Oj28RRRIt7AtvEMoC63bKHf1J8QJu7Hfj+jKitg5ZxglNIxrUzPHQvd5Yoxiv/x97
Z7LdNpJm4VfpF4APgMAQ2JIEZ1EiNVjyBkeWZczzEACevj+4M6szs7qquva1qZNZTnMEERH3v/e7
LlcPJROVAuhQF/F5xiXSbFiwgHw2fciOCTgMhOSOKDgOJXZC3GXe8tRxv+Gkxr6Y9km3ZwjGbEob
6c5upSWLVahlw9qSYny0+6pDfNLTyllxDJN8ExQ0ZGYb/rCZgYY0sAGc3KCpTbcJ4lm6FvzQ/Lke
JyaBLQfv0WSJZguaV5tBVD9B4hQ+I4LrhMdnBayRcq3U6TZ21ZNljHHgjOFgfqWduxg3trUgeBrb
YGBbGjBn6gHvKDM0drxNWD5kszZ81QBRHUVUo8vksyfvGiyyX9Nqge3matqZFeUoHF5bccW97N48
LeD40sD9wSEXAbjO4vSIY3IAhiMQQwHY8ystC26rUMRlYbJnpEEotlusDK6yWLF6hSqIv8oLkwsK
f8d64jUiO1GLOdnbzlE233Se+LhqwmQzpu3DHLbUaTtTZfpwcsYn4uThMbG4VRYZtqsMGORbYLRs
1KCyAjNEYLpEnoeHJEzi+mtPQe9WLc7fsLRYzLikNhx2Yl8P22RXaYqAN9LoqQlG9zAovfOr1knP
lQH0jJ29oZ/LuVTPXVJ0I3dZkIGRpiiva6yA20mnXau0ri72pCTIXCP022GudjSEWWtRpYvJtVHd
nYQu9op6q7GIqepJZ393xnKgtn3H7h8500Wl0aLbFMHHkl44INqXCVH5Nr/rO+9DGwzD5+YU7J3I
7kgGzQZTXn4aIjEjP66Z6oM1fyhGZzyQNhyODq14akX138bqOHX07BjX6M3NETtWf6c1bnomN/G9
oNfFHwJaphM5vYdTHq3xkXMykAmyohHkaGXN9KLFIti6jRH5FRBzX+NC30VD1a6HZjIPaYuNlQa5
YjIR2vAri9HYOAbz+c4u2cvqc/MWZxaF2F1EUVYz4iR0jbZ/kG6JDmx4WbYpbHPIbiNQxc0Usdgk
BHJxoWBcPmsw8ZXN+AaN1WCnUUZbI5UA6umettOZ/18Prq0Yp3vVFejAQ/ritearCLlZ21rhx5aY
Nygl714BddQDNbpR4Jw2rZbpm8LVyq1ppNZeYSHFXnMDMMNRwQJu4fU65p9wvhdRLMAz1V+rtk4e
wJHt6afas7HqdsNsDd+0kTGIKbRXOCs0fs/skEFoUg4zsFCPsn/PwQFfVV9f+9LM8G+VkqUd9Gez
iTLtnvTwhIODZra60E2qE7Qf4AP6u6WdDxfbaK1ixmAIPZ712im7X4X5eB6qasSUXn/9NYv9z9j6
X4ytDVPXmTT/47H17rNswj/zDX/7O/+LTmLEzKkO7wiFKZYgt/Xb4FraX2ipsXCkgKZYMDv80e/o
JGblvw2qhf6FnD6CGDXLgA2l+e/MqaX+l1wfTl0aGngwmqssQlfOko36w5gaGbaQ4OIzVP/wTaXR
uOpaxiBkW1/Z3z8iBewLbGmvMjdeJ47f296dti2Jhm6JNmBGNQ9C5dOhXYIPhYGu5S1hCKrvmCou
AQmaqZqfUwC8p4yIT0CmJ2e8RCpIQus37VfMYrntioytfCWZBQacsfw+dG8oMPKBDcYmRXs7FYpj
P1b3xelc136rmeZmWkIeOgGqesjvp9a0ibsTBElIhDRLNATV1d6UrnLZhKn+yYw9TkBLmAQhliAO
+RK1BE3aLvwK1o27whJCcZc4SrcEU5IloqIvYRXDackILAEWHKi+RaKF9vZVv0RcppqwS07qpYTd
thqIbG2aJRJDQWh4YqIHUncJzFRZjbNtCdE0S5xGLcEaxaHDz8jadEvoBu5wgD+a4R9njndzIJpD
uuSIwSnf5jH5mmQJ8MwghX2+VXRswj05KZ+OtA/hgPtgif/0Wj3uK0GUZHRL4+YtMaFuCQyBk9jm
nrrORpffUmAN5ziTDZo6QewUP3J211QiVKhGA+aYok5fe4zOV/Ll1kG0WrcWYATVqgqH5rEWWvCI
8cE+WenEoqTlNpUBwC4xy1TxpSkz9Rp4uHwQ1b2XMRdpATO/R41iYHmOBhCyrQLOWxNzv7pKMbDJ
BP63zBzsfSdk9ebGCcaqxB2ylyIt7BNIY4+JXwYtvfhlVDMWAnKoV+yf2f9uqlgYfHie2RucVrG9
t2ZVHBtEd3ZApV4ca23GXFnLwkVdzlKFIgWu8KITSDlN5PS2pnKTb66JLW4zBmHhE3UMXhLE10cp
gtwf87h8NNLSuAgHArS1GJdwaSbfqirAkYV2gdMqhsu7zTER+J0uxgdW2PjSQ8MrGO9Zo99iJdjN
Koeq3C0cdhtqEfKzpBJDF9nLRDrje9ND6tWE6FnW245PtSn5b6KBugZMIGvyVDCaPR1HOhEH2DQd
D8kMbeo3ehFODybuixebM1i6t9uBN19P4XRzAY7GVKLAjgd7Vp7a0uboLia+h0pmPKAB96r2syYu
8C2wmo8dhUdsMkAbI+Ev5B6M2szD0S0hSmYvbHviy1Tjb4/redgZvag+7REbdNCXHIOXV5YAlZJb
JoM8fIYl5xrOKIC4s6j9pcBRXgGck+jQuvxntvgLC5tGxzaxGJ84E2HeeHnjv/zVzBi7Zxfl92cG
XNQ82AM3kQ10qYkxTgvlRlnJt19XGu0xPNvMaLpnHobNNh6pl5D0q9+rChb2iv000RxyAS/IleZX
xWiXAWtuudfGDq1DubDoDayIm6Zhr0JbjWvtq4Evte+t4qjlS5TfDFS1zdCff3RuFF8KvXQ45IBs
rQPDvAV6AgCy1qg/5orE6eLZwTfPRDlUdh7hTwhGHmiQPKM7wZjOwkh7pD5w2M0OZs06xERcZh3F
I8u3hfhdPsYhYvK6TYOiY280yHWZ8MlNrmWfjbq1gpVD6/FAJoyHZ98crt2Mgt555n+ILr5JkirY
Skp6qpL50haU1dTTAyjPp6HGYjrY1N3Hkt0CxEX29mbXY0cPHyLAqKusi/Z50vy0lXfyBEbaDiNn
Ybq3sRWYXqMdSNWXsGmdja2P8uyQSyPzZPvA6ZlWTeUaN0p561jH+pUpwIEZseHcMO0hxiYLoJp7
eGrIcOO4FTRXF2hPnDMzpmpAjcmmDcqjKNzgwei08d4A3L+VtHMnK86Z0c4p02QlvcHypypltkgc
ej8MHDs7mdYUkjbGjyIEuVqbn4xZ6B6L4uqUzH3rFyaCD3Soj8ag5knaV5bJbJ0OvcBOGdIBHJqv
rSY/KJ3icFS0+Zbu0w6IQwG/KhfTBr837mezMYd15TjlY49BbT1EyfwD0wouQ2KjS1x+W3V4U5K+
OnpuugNfEjFamfmCY8fYjjWOmURNKShC49mZkB3xWh7SccqXwajYK27CG132lT9SkrDSvR4X9Vxt
NUSGWkcRGotSP0+p7h4bLnxCdw71TUPwpht5TRvQ0mM7/RRTdati6X7GJtENS9X6N9fRyo2Rpk8d
HJ73adKEz2+9XcWilmu950ATkM86Wh7iDpXcM/cDMWRIlLPAcyk5s8yEIrzgsc7bH9HUBf5Csb+M
UaNgD4YkCNdoisuYem56fx7M4lwaDvYFlV65rCgIcwIDgXSyfGX2RYkhSUv2tOdUG6vV0I0Ns/ps
bTP1sSQh87LFF1X13mcl2qlsqaEwhlc9wNWll6z2HhZY+EX9B0TBtzoSO32qAzS0CiScQP+zBVED
turaXWPZzwHQLmoTghFDcBG+UmWCnNWKTUfK/qyY0/hsEuQPy7WHm4s1+Dml8Ic9hIvxoLWc6ai6
QBGkMVHvUVOT58Tt8Xq3Vv7ZBm7y2TUNsN0GgYgeomBTDhpOesdS27Tl74aMKqa50y9ukJRXYZGi
DKOanZVYgAZVIy/VUKlvWAOyb8o0xMXpMCDZ7LBWSGTzhg4SuHN5FxN6igo8BbRbSI8DZxKeBxJ+
xrGlLGKkYWN2LjCQ+60M61znJxG+dM6o3Tt4Addo5CPGE9yJ66DBLTOkCUKH3WA7MoqAw2dtV+bK
mhXL4NiXlxJe99Einu5jMsn9oK2DFw/E0I1YRJz4WLYKSii8Qrt0obQP7BRS5PCy9uMxC9aZskvL
j5rxZ5Gb5r1B/9mzamK1ryK3/urU6HoZ98INbmZEZ1e1G83CWAEm5JDm7MIIP2lHveQGVhlmvS/B
q6wrRlBEFKeAuKaBo6nOSO9b2XdKvZgZNoG6T+mevKMOuNnSpdTsahMqSa/oxGbPcDcSJoe7tAvN
EPu2nN+SpikrRtoDuWvFbGI2UmMVR222zS1Q0GWTWjtaXu/GOMJ4szR1Im2LrZ21w8O8DMXSoWxZ
uQZ5PylC6nXSKmK2qfYmOu9iIHF9KpfJXA1ef+tVTrjts2CBeNcYS5qlRryZ+YnDgluidzdW0PK+
cLE8VB49xa2O3iGqcTeqkROpmB8nR7iXMTaNFbnIZAfYZ+fgjEYNbvxyKMNP1KGd6FjyMKFmjECS
3h/1cTzGWDrWfdIG+FKDcxzWNwsnwMblKH+YZmfELgl0iUSeFqWGTxrp5qXcXY2T22tOvOApo8yo
dmmukvAqnIRDt9m3CjsJgOoBh5ymhSwJYY37M/V0tAIUnWwaDyP73/lss1VhaBDmqe1PzF82o6T4
fWVTRIrJhXW7Lze5g3d11YZDNH1EqSRAt3Jw+5n7ZRSMBfyq6d6wzQtvSSr06jFw59k3prm9hAki
DkMd6w4//Gs9C2SyyrnF0JTXydx1t4iwLdqdTcWfW9nfGU9N68Qs5u9Ga3R3KgctHRvDZxNOZEjR
Gu7kMIiNK8mXWCOnH/wT7QP5BPNMTqC+hWxVfDMgKTRpyH0SA2ud98m76sKJEF9jCdb74Jgj2KIy
6fo6rVusLAO2uABFkKWyysAQWvGOytsnT0M6slPrNAs22rjZf7imGlbML5uLY6Rrqtg/8OG0RMli
7ziFDFsXIDybflpluu86GZcfbmonZ6WKln08oi3NJGTSE+9RhwW5lJEPs0bEu0uxJgY0tM+zNdFe
2yBP0Vv8NWv07K6N8g8OoCGmCLPuEY67JVpQBCW2reijznNWfa3Of7gDmPCVCrpu2xfxsG0MvXlj
++L4qHzjrcNzt2YPdBNxYt+LBH0OlTQTR93y6o07zfzS+kK9OL3qT3UlivOcDXj7EJWz+7TAbgNo
QUTfC1rkaQ9P4nGbGxFLge41BCU5GiJuqsyTP2Soc+MYQtu4EZGTX7vGrd5mkRffZzzCmGwDsYzV
C9fDf6ur4qlYUujgqCXeEZLp1DSPYLbnQ7yk1qslv14uSfY4xJRLmSAqVb0E3W3I4AjTiWK6w5Pf
1yGbkuRXKL5Y8vFkTZasfPdbdJ7d85Kkxwy85OpFi6JKuGH4GS25e3dJ4DdLFn8klJ8u6fx2yekT
BjunTZ9zziLDT7XG8BBGXXUTS8I/XbL+M4Hllb3k/2GAM7tamAC8sGcOfpQueVG51RLIAdkviMB/
VJ//DzCbznGIUv9Y9CGiStrzo/uv8ud/Ye7q8+9/VoD+5+//JgC5dJjrKC6Inw4IKWICfxOAXPeL
Aa2AZm8BCxs6IWCp3wUg+cWDnE27rkAXslyHP/pdEJJfkHXoS/PAxDI94Y/+jYKLv1Kn6ErXbd2i
XNsEqOuI5Z3/URCaIOoa8Db0PT76dR7+zELtfpyCA2eOTUGckBnfsdUD3wv6Vyadq0S0mz98eP8H
A+gXb+cP0YlfL0HQcSUE79n0jL+gjTicOpXkV70vkZEuvXyMDfoz2biD3Kx1dBBNp8QsC+4qOPqc
fi3gGeabNZjrOdoUlRbe6bO2iku57bCVVa5xqaOl3tQmUlAlG40wKLbgDwtAxmINgPhPHuIbczkE
8IisIJCheHpu53IX5+2q1fzJ9vZW2S1zodQ51zpUlNWMdLBUU7RCbPQUUIMoXiaZUiljCEJScpWL
ENOQgAhLCjFO5qvV8QYk+5NYapQ+JHIlOtH6bcopuL8GWH58jOfkY73u6nhvhtD8NnTf55ZXkCcG
WQ/65xwsOzRb6FHk92WGIS1fN316G7XgKWE0x8kr9ynY+tZTYbGLs/4BawJTE+6FIUjZJF3XuMx2
eCMkN3aGXqIoPvLR0mlzkORndfVRWCEEiL49Fy373EzHJ+cwvS5n5A1xH+aQBf5zW/n/3FZMA6zZ
H34af5eBuotbJKGWyq/4j0mo3/7e74Ky/GLoFpBtUOmUfdsOD/mboOwZXxyLX/Gve8zvN5I/KckG
ECpItqYFW5rG8n/nxuHIBXv3p5+t/QuiKZe7hmfpf2W0xexv7RQ39SFP2CkDGp63mtnilKEvR25w
I+j7rraNcGUaHdlO45fXaWB8cS6tcnqeqRipMW+0JgeQ1MHb4xlT2azTpWKUJldAJNPSc1ilDV7v
Non7+RTENFX5RbsM/Vip7zyXuwavEi/3FFljehmiYvh0E0liE6QAnVVQUtpVAt/+BkvVZTkPxh2E
bVKwLq+3Emzv3cEKjqU9Ipk5mG85YS+sh0AVgCW8Yt5yN043RU9n4gTwCCdHZGlFtae6L+ybR9rl
eu0ox4jd4qSRNfsxhCJ0tgozlvmCEz2M/bwPRzz/tL7bb5HuTRzpPOVR8owNNZVipXJSEA+16eJr
cUOpyO0w9gNNk05GeFO4kbZ6luY1I58w1+XWbIHy4YEEqH8wrOW/DI3Ic19H/IHFzqkJwtB0F+OX
B7SD2GvgNt4APJoFA3nUB0TDVe5QIuaAH8EFPk/hPY7q0i9py2Fn4k41g6iwlq8zpm4NIr4afeQJ
d9c7MydnJvOEsZoPO6mHiysTHCKpHop95gjjOsdmuVFBMJBBvrLAZbu8yfU7SpCznfS2VTPIZD1k
Tg1bRG1rq6aUOkpNLpjK1VfdUnYD0g//J9nS57Sy01cA11hZsyJaC7sv112c2p+LL+tGOdpiUBnr
DV5wbxvBPDt0LKlvJKtSBPOIPazbFAdoO8gbQbY3DSO7UXyaXjk8c4Z1tdDFUFfvNEM5WKyKw+hN
T27RDHD1PK/9buOXv+Vp5CKJiBjLjJP7umI6gbWDW3ll4Tme4+y5HHBC1uRpdzTBeh9OSAh/1QRN
8oDAXL/TrmsbRPdZ3rxJMkNl+qqxjXMWPJC+kC/aasJvgDtXmNlTolXmG+JaFS5z148YUPyLI/lR
WZBftjC/6bkjmLVyahoEG6E+A4zr7/PICc6jMwb3exR2781MgdQcw3qNlLVKK3UaLAA4WcopF14n
oSYnDHB0h1Z6KD3DIRzgGm8M6+UFZU6BTVTdAfZlhqFn8tZQ1tqnFgb9vVB2uU9FLk6KncMFw/ZM
sq6yMW5SP4j/NHmtodC88Y1y3Bl7cWI1yfZkjMG9zFb2AePACRYpwj3GjZgfarsbznlHkp7uSmNY
cVhyb1PS5SQiNMFtRYzxnZwacSW17nAM4Cexz8Ym0MAVxPHSBSXue1Jy56ER8deRhNqwontSv6vg
W911UVo/9SlHR6IFtHsj0PvaGHtvBNeTl2ZwuhMjaU/zx95NjhgJZnNr5FH+YOtecKjmUQFdJHel
s/neNvVg/7SHhnIm15m+jgmxodDTDqhZRMqIWNCLWGzgveg4ZEjoGEV4ML3qNNk641xPrKrU6n9w
EjLJhhXZXmeqQGCtQqEzELeR5OmjinTYzqNTf0dc7U86ASrqACcodoWlrklp1xcOyhP7pV5cg0lN
rz0nmA87MIYrH0hwP5ZV/3V2J7JblqK6u4VKX+ZjsleZhbvBSpyaHFOZPlcxhcR87fxaNFVDwUmr
HwK41g5y1kgCMtAFbjRmzRxKuwfXGApzzcCAUY05RNg4bPPnTNGKtkLigymmQ0/xTJhD+HHvoiB/
YNbtXczSDF9Nye9/tr16O4oJ0U+fYgJPcarfeV3qXagaMq+015NVNdrJO5elgeU/G+8zzqTYPvmh
HnHR0oZGsXa+JqU2HuLUCI/AOJCSJH4yPozirscH7rmCW02RFSfNsZOjWVsGdOPcNtekdIN1iyjz
ESVqbHjTEmdK3ybJvp3a+jsuHmQTMBOsJR4qU2l+S3qCnRm+xF1txfETMYD2FpJAuOA/G1daX88U
kk1p/dwWvXcZbeK7Q1tp70QYdFY0skoZNaRsDcvWPRdKTT8Wm860TsPa3heFrY5amA87mNnDZega
cTQzs9jKuK5fFBb9B0IRwWayhpnSizG6srJVb47Xl99lV7g/p3hxMjldixLjhT8UsgrTytkjAFYB
wJL9aRpb5B4DUUsrFy3G01rtIA36OlZ6S3tflUsjAwSkBCjKWUuOJMnql6AvOh9bdnmQdh7jNHOS
9GdhGfW29Yb6qwwLx/Fpx8q/izCUuwL4w11vBPI0yAJIHcaEQ+TJPbNhExqHyfpG6r7LLp2le/eJ
zNu71JgwYZNaOFLn290FHYO4xErti8pIIGtD0X+VFhkds/KGBUlIUnfVCtVfq7CV51nzpk9d9FlP
EjVmufb4jE+Z6rSnKLKdtzouufVgzLRw0kMmWW7a+K1QQTiw67K8d9NCXGI9wONfMJVLZTaBXQxs
uXM72pK4JlQs1pRW11jmo3I9Msl8T8FtbPVYvFt9W95pYWE/ynDROfRRnBX8H26Dk/kw1bO+DoOC
5m8bu14mAO50wJbw5m6wfJh3veySQ2iWgsr3onwoQ1M8u7IbfLrOsi3U+kXfTgr8frQkY7FDw0pj
ZNJSVIh2Ouk9plcYhBuGFNhBZ+xTg/cINaRaMJDmVo8a48kOksha58ROH9KgBhhj0uh8zcKCYXTE
Iqt0cZZBo/ja0Tzvat246yxnPHqdKX0Dg/Bn1MfQEsDoevugqwkgabBY2qwlehVM7QNhmuohnap6
n0SmuR+FXaxnO9bWSs3evIMT735lL2A+jXQAMjy3hftT5lr/lpfS3mJ3fQXv6fpa4l2F2bQc1Ep9
McBQfbE3ueWhMXZJdEQl1w4ODIl4jU2iCVi06/kjrhoGHqAj1dGEGmTTOHuaMFZxaZJNz5PUfgjY
m24Nst6n3kktPMcABBPCMDP7j5Gb8EWEfb1p6+YF0HB+PyA8Vvg+dWvHegeG0erTTdbBBtMwTe7N
MpP3ruGOrApu/MYGzcGAn2Dpr6dgj3M+WIdR6jHUMYDBHOwsNNZc2dkDXsUhWjcUjJMt0ku2r1iy
fXy+6uY0OOJwJKiDo0/FPeQexe9EOA0Xh+f+YOMb+cRizB0znxkyqslmemSnivhu6upx0LPwWU/L
7BmghdxaYYvv1w7q+p6gv3eaSUWTY7aDg+5WSEyhnoiFpMEKtpJDcIj7AcrPGIrkmHQ0qa/QiuOe
LaZX7vMatsCnyBO35UiddhM9Lfi85TkYsNiOnWyOjOjrq6O14s6ymuni1Y2xoZw2XHchEe6oUDPW
tC58nR15SiznKXSolOtNJqixbfAurWOOj+5b7Frmqpky6LeBA9fJzZ1XAvzMgbRF9lOR2NQML/1K
zO9NNH2PXe0qKxR4qrycTTbDVW8BW60BhKidLjRqQGCRjBwRTnFm0A2ehM98LXSTQxuDjOb9sp4E
Ky2L7wcrFnfkjt+MZaxK/B4TVZpmmzQFwF3lGR9MrrxVlmO9lUIQxXAZCzPAobGvl9sI1+hRxsN9
NFnmi2gIFK+BylCjCByQnBi1RLM20neJzXwzlxOBlQVICEFrxRhFvE2aOe6owoYX5MkdHYru/ehA
rq6cIr0ruPze6V/0TdcOnvKudfYVPsujbbb6HbWb8WYIMRzOsmGZa6OYJmlXbqcWBlGFC2Y9IZVD
qurCC1gpVnbqqO8B5mWkrTI/nruccwJTlbWDN/9fQI8XvebPB0PHtIVY3E6uIzkf/llSigILB2gv
40OSL6BJjf7mYzNL7tLo/s6jpRf1R8VeqmDJpozyD0fm/0NNWgxMf31yRzdNqNLoWeBC/vzkM65m
skZVfDDGsvmYk6Y4E6SL7iUc09s/fyqcYH99KtQ5zjTL6Vf+HRc+ruPEGaOcp6rMGieFIaeMwHNY
fv7z5/l7jc6GKOJi5MNbhrXgr+zvtISb1qSUXNKeMW0jJvwHZ4F0ZpAsHmpqqLwzEU+dLKOVv1cu
Uy7uKmF0DyZsOVwHEa/un7+kv/+KXZLXAPixrXGmdREh/qga9jodlli4w0M90miq5w3TpwQMHDKd
R+BPJ4L4MfYD37PRBMdfz/0fM+K/MCOi9yw1If9Yl36J8SL+pW35t7/0uxhtfwGoxuOYkG/kokb/
TTyS4osDgZ2rzMVpSFDqD25E7wvGVsugBR6Z1gRm/r9itPNlUY0lUoErzX9XjHaNv9DSuWWwOXdd
HpJXAZln+cn9wZ4oB6csS+pW91KSb18YqHLd6B6zoWKqzzHVS2MRfJvwcLDrlmH0rBM3W1u6KE9x
FLKklxDRvQY8gu0GRuA3qGAP0RRWJ0i82VNZMNha4dMEa9g9BQM8mvXU1+86puwm3pB0DJ/bRite
TGZED1W+uLYGU2t+0E5Tnogze2dYZ/Z7oddw2kaTwJiosFOvAI14DNxLjdkOrNRUcNr6xLXncaCM
W0tdCCf4Td4S8x+TEyeMSu6cISieONCHoIxhrVpYx9AnNmZUak+aZdPzjK9kwLFFxbzLr5xsbFxb
GzoxxovRjNlGsTB+dzJir6cWnxAfS8k+DD9TeE4qely42SJhg4Us/QDNy94atY7ZsE2/W/lcnEIV
02QrZ2uDEyB95WDD+N8IrI3mOjbAM6FeTDOZbnmJiHew2p45WZVXDwz6dPqbAoyCnLO1t65lMerb
Eeix3tJQA7eM8+I81O5L1cYQ+lyMCJ4PahsPJkRQKPiBF2Zs52arM+9roIT1VrMd4+mXN66vIICs
nExVb1ZoYTLiEPU0EobhU04NPosIseIJChwGmslUxlMYd5ADM+i+C6Az04dVU3bGBaEeLdJFhCdY
UBWEuSQZIbIHDIXztdbUuLEU4IiT0eCyWP/6x4w2XtZr8m0oY+gVoFGinL9jiyl1z1UxVm+mN3P+
tDuCdIklMcXbvSPP3WBx88siSP+bcLS9F9AUaJAFU9EXo9coQG7kUA5cmpbxhODL28g5WO6UW/Yz
I2HoySLq7HcYdwDRLPZX8aoZ2/nkkZ/mfeZGeTJDI53XiTXzhtzlQzHrxkpOXTpn0RFyBC9AGTVB
bOq0+XTzIaBGSuVw2MJgSHG9I6AkGzm6mbXBY++Yl2DIVMA8NNDDQ1cNeOlC8uI/koT5Od5G/t0a
l4eNyhqZICNcXq9Ljf0r0hPZU+72EnrxCkQc/yznLmFcaaZ8go1a1NSZMerB4nRxGMeIr2VuO86u
IbZGC6QsrqPe1B/YPznnX8/oYKwZoZ8DI1SZwbVZDyafb6LC4EU1abcUdtkAoSxlchpuGsN616fF
KmehuZ0cvanealCewwowCkZKxtDWFf+f56eijspDLOKm9QOnF2INJpvHD0XG25py3HURGfevZCIm
7eXXq0TS6kMkXgsuELMzXqxdOVxlmimgfDYZ1A50NEG6x1F8z4hx9fzYKdIJ2zJbvlKM5ctnkixw
gW7yypPntDhPm5J/96YYPZw8B/ZKrYT/mpb0UK28HMIj5gnuUG6Ct83KdWPaUn+V/SRhzRWZONpy
TTFVB8djazLflRAkypNLVwO1YVU6rkc37dSm88x5jyNI3XQF8BEEZvUmuNIIS2NallynBdV8zB+r
cyf7NWEqZkG2qXEwIKzm+X1ewLGYsFRfHH3p/fAm74Uvk9S4EK5xg43c4fJEtHwjAdUSAknM8RGp
B0IWqfstvjG0Fib01z7u2o9EEwZJCRadlwxJ51E6Gi4Rs+HCNhvV8Gb4AM6UHWm8O7gnAguvXbTr
TjWZ2NheQfiQj4zU7OjZLoQbz4V5nrjUiBelFL4VEG1emS0O4zAEziyK5fOdqHZ9aVwMyE5flwNP
mKt78uSWj2/FDH2tE8BpMXF6qxwD9wGNUWDFlBGHNVaMa0ES45YNJRLtkC6oQTeNzGfiJe5WU830
abm5OAYNc/1kkMaPDOXnRYaAa7eQDJNzjX/rU9SjeuptezosLa8+3g3ANLH23CRa8xKZVrvB87f4
oTwZU3UDGgJ0ZXY2RjhSGaHKrS7zyS9Cff6k0SLlF6Cy9kR3uovzPHFhY2FR5SCRJu0Ji7FbA/tw
jUM/N+kdepe9sRWtOatg7CjWjoPZPdthfWlAWn4y3Iksn+PDkK3GqZ6OBJnkJVPazcg5l/i6bdA4
lMqhNc4ZiZv6OlsiOgw6oKfBGbczzncOz2l1p7D0rVKtDx6KoeFuMmGFi7Wqv5GVIm+jDI6EXgtx
CpSROFcpaZbnoBLli4qy5pFiiYfIHurbZOIIV2Fr3AKm5o+FS0omY/wg72ucNvvYzSrCWZH+Gppq
PFmBfJpD0/natxQ3lKON58tWRYld1aiyaj801PpRObEfKy9f95X50LaYVR1YDbZPdF0/KzTp9RTU
nX6Fs0RNAYRBTosN4PBENFjqiOlUfqaQ5zeUS6lvQTXm2RpKgZ3AAQb8s6eJieJOzbBwXIka9ys9
EU8mKLy32CQ2y1Io9Ps+sYjR6Vp1GBzBVa1E8m1keT+prO8vHOS/KfKNd1U7c0BktFI5awolunPr
zMlmYJL3SMGRhY6XGNfUcLqfgzU23ybIqPX72OnZcI1RRcIT5e7pIcxSAqF182pOc3CNIkzyqYOZ
lK0g4aDOEOusZUvjOs3xv9k7r906kmxNv8pg7lOIjPQDzMVsz00jkqIkSjcJyjC9i0j/9PPlVtUZ
cbMOhZrrRqPRqi5S6cKtf/2m05bxHt6zu8XeFTOaySt+5u0wXjULx48UUbToSdt/8RMXL3hMZG+D
OnDe49UfIUsjeqjBGdsjvdUIs2sRYpS3iRFf3tlZBeBI9QmHPofhsmBKS1jUV2K7gCeq+mPY1eKY
CfUJ+1dyADHm3OhUfDFldJEOqb4yJsd+BOOnQ+Flk0Kpq81taMTxpY5s2g9+1V13njr4HUrMzAOj
ioUJudar6tG+GuLW5gl9c40a1so3US07xJCTcePaDBWRxFcFuWEHxAWfQwSDqyh3US/KyqYThJ+s
i3/TxqxxcUBTAI9xdAN2igA/m8huXNzb2cJ3BBmIcSVlbd0BOLm3PqYqHyplY/uh4B7zPHG7zuZx
Z3htfw2dEKVKF310RYNWTaE1M60R11bsvndBWxQfMGPry1XK8WMn6WJtRvIqwDwWp72udR0sPlBM
3hajsshkENODUKq/nLS1BL/yiz1E7GtWoP6QjLSYN20BptaKfl+XXcw/Sru+tIq5uY+dAh3qRKuf
Dv/i5RsPlXns7LQjeQU6sQrdC8BJ/6rKoukjAHGI4V3RfcKG/xGfG4BgxyROLxr76GOPL9TK0yM2
Q422jm5djIdRYB1kB6BRbgeVFclsOrirohCQw3yvc9VuymKHmVCQJV6PTrNDasruiNwjWmHMk+9r
/Kc+4Y1hrPp6VB+gzXroj5ow3bIdwrFMdbJpckCpNDKAecriPsbhTK8UaCfRG5G+pKsDEY+mYXc5
KhuVp5Sobfid8drDitFfe6w3P9KGjHGI9MMWCY4zHyBB0pgineEQqCBEG8HRqga/WOX9RFYDstlq
nRepuwUZrfHB6LHsouV0PUBS3ZBX0K6nviEMglr5MkuL/mbWfm19ZH/LrlvkLtBRi2AsbtMWXFln
TnWPc1jk3uMgYs1rxwgWC6qUY0E52N8ygIBohxgd5wEI1MmKpm32PmKTjfp8vEKOr7dTlwXjOtV+
eKc5BlzLvK5ZeScresQXAo+c2UJSG9rBl6gzq/uZ4NN6hV/ljgDt6crRjnNDl64hSalpjA3mcEh+
USJcjjTq6Z4khFg4rX6IhwLNc3NZ+/O4aeBevy90pb9jxC/2fduoI0mS4V5F/icOapjCa7XpPWXf
pcQSIHnpsyzbpWMR5WhMZ/RkSQDBfIWOC6+RKi8h9RWYHN93lqi/jVmR0ykJZI4HKbajsFUwYyit
cL7KcKPEyg1Dplug//m9EZOxgKdL4nR0QuqHukNd4eFV09mh3JPqRPZ1OLp7+OHePb2kz7WVj/Fl
mTdeeEWy3FM7BPX16HCQS3zGwkU2oJSGbTdlW2T6MapmCFPic1LwJzWQ9V2Gt1WNmRDxRitFNAuu
S5/nGLa2bSk/8m4jWTe37H4XbcEOOhx+q+T/AdZ6RbYQloPi07RMF/IHCb4vC+MI/7lJwiI4eAr0
Z7CoRJ0klg/z5CG7Umayf/t6ziscbSGF+bDCLE+Qv3fO7kBhMpHCrCsig1RwhVdm/UWzMD9lKHji
jaw6uKnCtm+i3u+sC6Wg7E5rbRpxcY0lVs7Kx8Teuk1pq/eF6s2bwiAt5aikGXzqYwQvfVZxALTn
culmFy52EpGwAgp6u50/SNcI1bYZM3VIOjpeLc5ET5XTD+0HTc6Y3s0trTWY/C7I2deZegKagz9S
sEWhY3HWR7yAjzmyqcKz6i8wkvEij+fy2Z/78oMVIKFetZBzi7UrRf1FFPY4XkXURsaydgoKLNMI
72ZDd3oXpBQOez+q1GHiBxWx7LXp7lVswiPVpl99OdXChduYN29/hFcAowBUtEFq8CpFJXoe8Zlx
Qg5djfOFMy31spNgiwtlP6dce/tCr+C85UJLwLUP9mHJ89HlKyq4hsb1AfMfPnHtY/vVlg3fh7ln
P2ls5BfX/pEiZGaX/fJvr+6D1hKwjVIWH4XzfM3amEwPoxCoCGktH9xhICSkSQjaKHN1qEaDq7qt
RxFgDPAD/gBWm0tc8QvAWKBgAVelL+1Z8KLOZhZW40ZY4fR/0Ca+U3Qcos6+9rJGPpSppmy2TZeH
7wkGuWyjmjOqUNil40UWeWhk7NF8OL2N/8Cbf4A3UdTw6v97dHNdleXP723yvWt/Z8f9+rW/8U3z
3eLlbbqAYL/Ytv+Fb3rWO086HhCm54Nbw8j9L7KtLd8J8FAiR1ns/nIQ/4tsa4t3UJRcll7HwdeP
BNh/w5mzF5vyF4PNJ60XJqa0UdCAb8oztq0jJ6YhbpeHqowWqC/Jt6xKOPC17ePkZt98QU5xXc3t
tuwwLstSFxLGOGVHOvY19AX/we/97GjkbXY9dvlV79usVQban0ZRYguDBlraB4CaNu4pHew1zGnE
polqPJz8BvpVYCTrwO0CLGjk3SmvTMTQ4Bcsa2s23oi9Ktc0IkEsBjoW5NANvguZfuzzgFI2wdak
ruQaYsU316jFJmfpXmXALuuKff+i7tWjyWpBJ7i3VunswGUNvU/GIO5Ty/yGMxMsFqd+zKvkuSLI
h36mBxLoyjszRqAgS57Hrcd2K1Tz6BKgxRGSPuBg8HgIrCQuYtRjveGx5fgXUdm2yJN4NT1ntqgt
gA4gKsjMwJQDd/VV5Su9EQhXOcbxCuws+sgj8BqEf1HAxdyEip/q6eiu+9o2tnFIBGgXS8yGOKGA
5UQ5agDIJX1m36EWwwaE30ypPldJAFdllsAD0cQrqHOr3TqtOd9FFby3Ke+3ueaSeYScwrEbbn+w
YBw33BCYMUq/mcakDkiP8BDbBlX5PJVE6DTYFdHEnbLNkLHjr4I8+h7mBsIfFTxA5m63VrlY7eBs
ji9kygdGEbTQ8STkxkA/hH6YXaHKIMTByGE4zgQp0Pm2Vhb+JThmeJA/jIfTIEkabNEnu9Gb2iO3
Dp+vu6IntRnA/WHwiUYFb+XUKpy7PuGmohSAxTJUsDPTDlvsCGtGD7bAtq/5bdHysyLwbhJtZpum
gl3toZAkvdgdeU0MrC4v6HRy7GQ8P49BZlE/cev5kHyj+8W3n/knKBhYzJpGuRlaX6+9vuJ3ODgj
EoT/Jj2i4USjg7XS6vH0vclsoP7JGVbtwPNGMUPGWxyWqwbwG2w2PwozemaSM6pdfhaAZ0mUYahA
+cKFqmmnjzmWgivXT79ZJjfCzCMNps4Qc/O66Jk8TDNfHgEVs8sjzwyMa75Gjl+vA08/ggvVa9fj
C/sdg8lnNp5eBim6+NAjIoaFVnwrKgzQoVxijiq1A2bFoAVCDI9TiTdjoaFWyHqA24bJ9NrCp3+H
GBJXqqwSG/ApXqnouYcoBv/RBjHUNGqurIa4qaad5TbzmJTICumRkPADrM0oK5csqoFesi+ZqLgI
iY3fx/k24zSxpQfxDHiQ3PUxnJtleqHZmQ8U0nI72rlPRQC3oeoAvgA79MaOA/KFYlHuR0GafG8u
0xAH5vXp26I+tVZGSCYaPRWWEIZAWWNtbxEisj6N8hPftqpVsKeIz7ZTgUOxa8V0MQyG82kALCOc
KX6XcCjcWxPLGNkELY65wcIv5NO13YAjtWIY4dfabjHrDJ+oAIyDE/Oos8G1SjyeD9DsWL1wk08m
/jCY2TN8TGsVWMwegaxtXVhtsKbQDo9CdeWVl4jxxsEPzh/Sb0aUTCv8M8srPJGzbe4xI7pZGIfI
YZ6SVm+ixY6DHRgK9tYFQiZDB1ydyFDW3uKp1CwO5lxiz2Lvgxi7UUGG01VoDhhAaQt0B7MABOcO
LlhSq4sB68yNV/Y+dmCFOIjKwUqH5Kc1tmMsbgOfzvCyYA9afgeb2d/PJqGEuP3iQmv3uHWRzbUm
Ww9r6s5kFkHaOhQ+K1jhkXZ0WptkQLP4NGl7jIbXRmRg/IrLvAMxd6OAyeWUTkQY4r/qtEBokMMY
TM1ILpeb8P0qLHHiRpRXIP3jTedlz4Ht8GomZsDpXWM4QpQoLqu3nE4Dcm/dbGvjVbAxaNLD/ALA
8HIjvAWeLzCFaKDnhc1zgzeDh35uy6TneJmwntjQMnamUt99YTjb0gA7rOgjFTDGoczEt8bQ3XgV
DTNr8KPjlIwAvQaQFpotHPS3MhtI6SlH1MG42s1foYIsNFlOBO42wJnMgAGm0m8yrUYgnpS+YiLk
g4P19kb7Q51egx90x2QQfEKL+LCQaB8Av20qGsKJKrrtMWgPilnXzCNvpzBGwTEzIyF9nAK6C7Md
1+bapaA+1mH3ZCA8+wFh7rudALyDIo3Zs99YxuyySswEVrD8D4e2VNUuKLIxqCkscd4n4Ys5n9q9
gVgYMrUEcrkOwCsNtK2kWt3gM+djsxfYujhge90aj1NEVE3cgQ5gyRFYWJOpnEAgKPdNcuP0rpy2
kSxDA7NDjg+x5/46tH4f/1f0EwLaEmxa/g+MEG+rpGz1//6f5wUE5xqbNjDtYY+cJdRJL8tTQAw5
k5KMzWAyIZglYy/J2FwsjLQ7BaDvtMw6O2Gk/3YE/IfrnpfFp+vacBA4twvPEmfnqQDizRS0dXcw
lyzSEerYykqyH+Vg4JdcZ89vX+28Jj5dzXNNV9omoi7/7GrzEOGMNpcdjSEGyHISCLLQ2EaGFr+e
6z9FwB+KABrcC2Pnv68CrpPvcRI9lb+XAH/90t8CGfkOngy9dWQwAZ3q3wUy4p0NgSZwbIpMjvy/
1wDIaqgcJHWB5YK1mNzF3zUAshoMk/6uGyD6/JsawDyLvJeYy8CNghlF18KGmbAM6d8oDs1ojG2T
a3Bglm8aqn1UJOMB38VkH7K9gkWTeF9UV2lmGsPHZAkARjgQ12qlg9p58hI42OZmgszXIx9O3Xki
UtSG102kbkMfLAhLitSm1IAWv73pP082SXkOGMGrxY6CcKHzO/d1N+ShmtWlFQl8U2I8Hp1ToFfv
CY4QEx36ty9o4W71ol7ikrag27PQT3yXr7nUU7+9LCPJrdpAc3DpunDCWxio67w3QV9S20Zzvsoa
ozmYCggnGJqgGVEp9Hi4UOD04c6JYrO6CL1k6UX3Hm+lhKVOb7aF3AHCSQORHMDxNobo9JCjUpr3
9sLzSLUJ+ATVhl6ymYXAD41qCkBaBMyYEA3EfsIs78f7fEaywJ7mPLVlTXc4bXwuFZA6HsE8CfFv
HeDky9UATdLH6FuBYcDk67pdCJZ2PeGI/6BMi0EA+9p5UhaBoJMNFLyd29q8UZAIlmPAEmY/JAEh
Q+Zy5yK2Mclt4kg+mCZ+7KvE0zybVmnzxUCQcRu5CxNrlIk/bi1HwlnoMW5Yu+i74/cQ1rijYAIl
wy4wHj+qxkHCgngF3r5MY1Nf0grx5M2cDcjjXW9y60dpoZQ8tgq+ixdpGvwGrMT+Hvs5+WBYuRw/
Ywk5Gl8t2fLmEj1yP1NbjdWFWrAkDAEXVkBI4Bxey9gSR3RDMu5Opj0Q3Dhztl0ZVDTxbdjj2biq
VAnIaA/W0v/HD+rpRAIgIAvssFP8ejCYqtg0iXsXux1/tdAYH5F/Ast+5dptqx/joezrAxlYQFm/
yBhOYvFaEtiQA1EDLQ37aSYsGu67I81L3CigUczLJyGfysKqOQH8GehTXgZIx8xNAheYVJIeqD2O
hvnO8EWMqcjI5LUitqhN0yQc2DRmmYRrByZ3qVysyLAEkTnnfSRY+OxiGUb7cnpwW9neGE4wou9M
CRNYzUibnqK0da6nKXI/GT0y1qGv81s8TaIniUvmATax7a/JBvSeyijrgbRFOu44alYkTgn6/EMP
SQJlA2+8yMNsOsrRRYLiYIz6CRmSbu9kQoTRxiHVd1712D1yaMTMXL0X7ehYO+1EJIhhz9JYJkZn
Nvnv1iZlRMrvQzHy7UhRsIdnDotAsvyxSJ9rLCpIVQZoTd0cjBI9n/OkZQn15sTToavL58kxAIfr
EA5822yY4eKcYETeDJPLS0smZVZXCxeFPql+hL863qObZiIYs8cLToiocPcZCOWlIxcaUThqKB4E
0tJcWPSCtuU0B/KspxFwv+PVw3ZY7JvHDByY/iH8I8y7eC/Yuizxjo6qLktUZ+ohm2fD+GR03txc
tVIZ6nYaA+4knyyW3xm/0+BjYosiuw/7VBFIAHOI47ZlXcy9zQIxTwXvUrUt73IUC6UqOJGbakiR
hxBt1LizWVXiY90AWv1is5DVzoerjIB57PbLpGjxESeE/sRyKm0480ln0Kz1gVLcxzH3O/k+JXqt
gT+GKdl3zxrMm5iCNUJgvGCiuEan48ELI5V+VaYiLACubdT+sEK/zT4rVgjiL8cQGsn7qihL5Mpj
ZITB1kPurTg2L7wqwXA66sbjm7e5Mm/SFmOKz34XNtlPxyulbFb2hF0SjbheyvcF+8/c4IuSRu5F
WMolCKaqXCEuYmnNauWY3ryEfETiK0aVuA0lkX9TWiJ4dPoOGsRsfvBIeRnWdNa6j6Q9G9ushT8G
vqzXFvlIF1YeYKaKUX22KpJ+WNEcmZxN7BXOwdCDO6AjTTHU/BzFkFB2du24JWV/vbg65ChXavzf
P2mcbdZAYF+hLSUrGnGw2aeyxetlGP2DmcnoW46Pz09o8CF+hgoWfu5edXgAw9HP1XiHhV30laCU
cgt0YW+qUlv3PkjAV9OOC5q1IgohshXOSrSeug0iJDYe3q+AGzP++0kd5R9lqj083HS7mxfLD6Mf
x3WponnbFwPuaTkJNo7dd1uE4/kdy3r9NQ26+ENvIx7wxJjuVaPtXUNBthJpVe4xuCeiTrv5x6Gw
dbRTSBmvAjYwZCLNfMyNINv5lo1NfoMzCGY7Hsteb1UPbDr1Y+nAgcBbUC8qI1F9RoS4vNoiCVYY
DhAXAA9rvKndkeIx6YtNRHjYM0EOmCB3tn2QcxrtcESRNw5Sc3sTCwd1/DhxHNhoDLIuG6Jy937e
TPk6xYrnwotHucOs4y4Nq3ovxrjbKJ7xMc0U4dqj7N2LckK5BiTgdTcNIYEfgjp294aesx19UReV
hTFDbccl7saI2+aSBXs6iLKcLgbDDC7mNhswl1FqTZ8b3S8i3UNcavehT/r5hxB5SpBJMJMUooL8
D/XHq8OcDVmV/0A5WjK+FgvP388nTUVGcprXIcZ8tcLSisw7MVhsQrah/E0qsCELmeWHt89Fy6nn
t5YFpyIPeixeoPQCJYzds2rLDufYiwcnQFtEMyaxExaGupWcMd6+zlm9c7oOUDrcVU57MNbOTl99
XOELEEThkXiIZU1dKHaEldVfnDFkwfj3FwOeN3mdJt2g82YXZbY20PEFRz/HxK+qoJdqkovXpz7i
25dajtgv3x+abajGnMWF+Zq430SBVxujcI+WO5k35ULExPEuX5Mmj1miV/3LKpX36C9CfZKBAuHa
OKa9HCW0CJm2eUGUycJJ+7UFlTE0MTz1NacRTcLzn17nWUW+XNOis4UoyMJ14tVhfSoiu4WUQlC2
W3K68k58TRZUdmB8/NkDqefZjwwyczCiMlK2j7df8utB6mMvu1TJUB4kzY6XD12VdiPGPHORbaJB
Hgb086MJW/H/4yr4CQb4hzhwDs4mYB7KAZhTu8cIOdyBsHIolP40/GFs/tOzUFASjO4GixHv2VVc
wLbGMXiWoAHCcOGireUIHv32s/zDsHQW4hDKFT6edz5MsgYCaE0u6lGS37hPVMygwBXWG7dTCKG5
rUd4r29f8vX6xZrOasJj4YHAZV9+JHyckA/nrn00qhDdFZT64ywWIjDme8EWlz9I1q6eGSJvX/f1
ykK/FW8bnHboh72aEYEcSHSpHXkkGgehLRZmly1mahhyQ6Z++1L/8IgMDg8eAFOdkv9ssfTyQXGp
Qh5HFcPnXpjUJ4ovITus2EsFNy6j5u2L/tPz0c6mnS4csiXO8bBeJKUVB655xOdAQaGwyV4Xfryn
0PnjTF+gibPlLACdcOg2Yu/hv55pCIJ8wXpynJWmc5GahTOQECvye/y/1E2VwvddhRPH5HHgXDdw
1tKYgvZjuLMNbVNcVM5THuHfa8aw5tf+jIX+rZ+5yPfffi3/dKdAHzJgRYK3L882FJR/QzIZISO8
sLhQEib1l3Q02C/71Gao0cD6015pvp67ONYyq9ieA59wmeWefoMQohy8JGSPgyJvcNYdMRlDJzCO
7Q9fYUoBbzpcxnuaYBtE8OmXvncg8Vvkut+jpQWqbqIOgQKnpGSPDpKs+n//TlgpGSumxbeTZ+sk
3ax47n1mfTH7HLqFk341I8M6arBeGP2N+BOM82psuha6YVhEnB/AV84v2CR6OfRP8xHfE7gdIl3I
0g0Z6OzsVONvP90/XQzcyBIANCw157sAMZ2YAjbBdBzxObglJjq4ElDWYIaJmnLx7Yu9+tQ8GWQZ
lEpoO1jOzqY6GSMm2kcxHd1w4cv/EoYwEakS376QPCONnKgC7nJ4IN2FLf38ZASdLxlRTg6cIBQW
gYIaDiIwPgvZxxBKv76sSRJS25OAhUC6YqQi8Sy1avJlG6ya8T5OMnACY6BYgjY1Y3QDs+tAdwoo
C9TLwvFlQT8G2HrzfpB4Pbewm/GnfftJXn8fx+R4B2AaOKTinXNvknLya6/Q+ihn8PqTCKZAHr6P
BEHeb1/q1eR3HZMxgMQMwNZDM/ZyIhLqI9t+JONQCSQevkx5/qZqgi10cxy2y/GP+OGye/12zsOA
g/VQMvVh+2Jydv6VyrmwzIb+1hGjFPsn0rb+SD5H8OkEiLieBtXBvsH5WI2j/MNKJ8+HiM2VsfVH
HeqgsOIktEjdflt38CtrE3tI0qNpgiTNuIeg5Nf7yZ07S66HMfS/QerM7A1OoiaikIVfRlZRlJCn
vKjUTtor0RWgiHO24DWN8pbCgiwVZDYe40hBvUj3HX//rUeYX8nfRNDNITAijJIJw7CqOwfn4k9q
GV65wWawn1pl1sdeTTWdQlcjZh9GNCXEUYL7ZSexUNL0iGz8aJDZtSOMjDwuMyvuBtAGlAOtsR/t
xL2tUCvMOIfAnwTFLucVnW2JO7FIRbnWntMFqxgGxRWxvZ6JQ3U9D5sKYwQK6DmhgZ6Ya7vPHdz9
OzNu0H13TYKoaiEyDNWTNadlxZw5ybG62szNH5DkM0BxI2W+BGO9gKEoIuLbfkLvtl08AaoLtwKi
3C/83fjgkjPbrMuGps32JEQ6HT77LAR5CQhbJsy+Zq7FZe5Mz6DlhA1gJ6Io3IkiCWDS+8Z4XxOS
Ht9ahAVXVxh29O2dtjQfRBIdhPGqWdTZfQXDwtyorsUcwxQulutC+leRi131vVeb+gd2NEBg0P6d
+afllrDLVGMuUNRJ6jMSPACptC2cJ/QLgJI1cmOkCzK1r4iv5+iOlwvYHEYfqKNcwn6XeMMJ5IqI
Z4BwBCKYRPR41iNzcOPQ/DYPVnnRjGlnfBirhEs3i0JsE4jSBsKJc0vL9+VAXNg9Lg+wwzOGC51V
0Gao9pM31GvDSOyLvlfayzZd2xvruS7rJVuSJdyZI0ZQiQgMbw5vSDySSehtX8QIV0L2VRMP/Irm
I0K7utNo23Jq2JVMAlDGqBOjejBLB9mVnzgMsDL20aEZiWJvOJ0DwOwZfXMELfIQuxW4GWQva7oM
AUJ8+LlTNT4HLVH0EDkx8TpBcE7ecTNWDBXPRkzwlIRxHG41Fh714de0ciVri1jmzOBZqf9UQuJV
gPOT+WCOZpwcQHvB5mVrs4wr12EUNb5LZQYdkvcq9YKZQ6fuvk1JNfS7MQGH/9WaMbHzh3K6HCTg
NYDH4RHwVJjpgsQq4PlVDX30QJrhot1btj/PJV3vNga7Qo1DAhU8VZGM6a7yM6EvC1J+5n1RG4tX
/GTzYu2wt61dGsgoudMnTqYJd0Ptangk9+WM4u8roiMLS53cc7Ls3q+Csbt2xtx8cNMUh/VOhcn0
0zfoZGxTv5H23WTWoMDxxNnYYv4N8O5XDm0AMqti4ArGik03hyRGu7W8zxzMMwSMjmqrhc+U9DU6
pTCcC7B5I8dgByEYaP2UA0rSuy9n5C82FKljIcQI1AZC3voAZDPsmOHXjv+fPukf+qSsAezk/32b
9P+wCVTl0+9d0l+/8leTFA33OzZEx1r01vDJl93pLxdB07TfUbfQH/UWwqNY+qd/mwl67wCBBPUv
1enyb7iHv11JzXe4mwKrsLFTjePh+S9MSaWEjPn7zg1q4HBfCxeT9p9Nafpy8ywaT9NEAuJFB5qP
9A58TNdyyFuOW4lLHFV8WazTxmvnbp/JIi/E5xZ2grnNSkQbD6TFtkDQJhAJLgkqBWlM4ZKVTY25
qIs7t0sYfFomiKTrgVxlWJIDR9+yDKZDaoBVxGuip2TRXyjaCLqnPdPiiFRfl/mE3RSOzhANAr8u
r3DZGY8VKIq4IMKOnp4d4sxpNSyRhvto6KrfDxAjo7Ug4wAj6voKU4xkX6Rjh7u0k8mHGJ/3cp3E
HRklQTEsS4jqg+1gNaw/uZoX1VrOtjJnvfMkasm8hKLRXyfwNoHu43bAaBhpHY4o9GXzfTn2WB/1
CgqXE1TJhVtEjXcTBC1UFT2JZN8YJApAspzafasyojOMHDlDXNjZocYPaJfOyiOKyyj5i2l1kmiI
lLh/L9HAfyGVzrwfXHTpe1g47SbWGhPwqKa4XOtomlcwphUxXU3/SEtj+hTOFbkuKmqIpRohlGWr
UDk8qB2KTj6GpGddDY6Z77V0OS2bWb/F9a5BemUqBHqVSaiQ7Q0ECCxFW5IRN+SG2vuEn9B4JZFw
6H2S2k27izVW1queob5BIzuJO+KZt7I1ygJXdESXLq45dLwIV10luH3RuO6L3gPwtlW1QXKAPMvt
i0ODVwaOOD3mLnIYhu3Qpospruyj3SRbwYuO6tpZmzofnr0wEU+wwaJd5jAbd1mYkHSAdRCrPxac
u0AVzr6rxvqDWar4kkS+/LESqbsKRW8OsDOj9pBjoSE2Unnvi2JSm478yK3CKgA4F9t1Bg27U7+N
IgxcJnol29hTwXtUU/W+CRUC/8aOjnFARN2qsorsg5tbEKmcuMt/iNSoLkipl8hRPDhX7DRfmQ2q
X5WpGXwLi57wP9xi+mwftXDdQxxbLgZiDHaIbzwyI8tQf/Dt/rsYHGPTY1q4CX1FzB8zILmovNoC
S0EGFqwj1zevCje3jyi7iB8BVtz3ILfhytEzfgZOD4tVy8KwyPdoHhya1zeNL+ZvGBeEm66Jpk9d
UheHcA6ZggZm7zCgDfLk2Gf0e/b78qZxcOFetaSbL0Fuix2ZzvyNGYfVRxf+JuzgoIQOlUSfYVZQ
a/ltmN9nNp0fegg1MqVi31Y+49AL0WI6dibunLjBw7cdrWAHUikHVhb8Ii7pGaV0B9v6vSrCYEeW
Yv6zNLPpogk0JmBEIq6I5AmweW+/pyKxN7gMDmvHT+wDocYBsRPyicTkz06unDU8jGDcBL30FPRN
y+E7YskDXa9zbwdthAhZV5kDcU39Kur+syv+aVdkc3pzV8yfdPZyUzz9xt+bogzeBR61fQDRS6Cx
op78tSni1fRuYaIIsErAq9/FAx4b3wK1U9bCZVwMef9rT3T4VwDg/FtU8cBXlv1vNkXrJeaw3I6J
MwRyE+hu0JjO90Tf66ei6IT9MwbPTElRQvotNsOAbr/dtG0qp08pvNF2pycrL9ZaT47znaKaXcok
X6KRu9qwQXIzWCr46pdBKHCF83NC4D4qURiYEqKDdyEnJiFrIOFTVt9AK7TybqInTKQEhQOOQLVH
mLio6Y7HbccWlKd0mvEmnYKE+mLuOD/sLU0ktcPRL3UCtc6xg/DDXdmnmqAPpKwh1KHfPuTtawKi
uaAH/6/WB9ddPNFJU+a/jv2631Fp16xaPTs/az30Af62kRfT7FU2/InrIMJFALmomZTFc+OqZHqA
4kLEKBrhjtYmnd8hGj++fUsnIO3FLaFNMR3IS5xK6GidcNvfEIDFFKGotIp+oNhysuvaTqLsONtd
wwEghoZMDlrhJTGUEBjkfrfKUiiLS9BwXWVP1agn/JG9zlk8GUWvRbydw2heiK3UdnrbUv/Nn2IF
bXfcunPWuDfznJn8WAExFMYtSaYduXFvP9RLiI0UQ14y9Dm6OoA5LnPh5cEsjLMxMbK8/CkgfLkf
HJT+1T1kk2q+fftCL0+Ay4UsC0gb7Q2nNP8V15Lw7SaY3TH8AZdOmta2htBii5UUzPDR8lL7/UCs
mYV/u+vkxNXVZuT195gel+nz23fCofb3kbXcCa1WwD5UQCBK5xw0E3G8CMbU/dFrX7k3DiV4C8GW
Dc2zjrThZ1wq377iS6RseXYWEyimsN5pUbIkvXzJJDPnGbx2+WM0I53YP+WUezHh7HXHWED3vzx2
PrlL6+TtC5uvnxWJKWI4sFNePXKSl1dOOXJlQy+LHwOHPE8c0KF4z7lsmczr1iOYuH4/BnMoiqsq
UaUrtk4fZ/OnVHs1tSGudOFINxGleHCXphTu9joGfs+vsp58i+nQDbYNLebtm341JB3L9Vl46cJD
AUYp+fKe4YgbXpV71vcccQ0hcs1UG3226v2Z3tYfvszrazHwKY1wmEMb65+LBS2Va4Ulsv4+Es9F
2mzq5X5/H0ojYUi8/VivBoGzFFLAiAuebQIlvnwsM8h8OUpRfi8B7Xi5ClpH+tybk+E8VlXhkqHL
Ka5q/9SaO2uYMPqcgAdcCNU0aIBqzy4cGqYYa+UY3xBvmXJG4+IkHVIcv46VWJvQ/XQOw9LOvKcp
zvHe2TRKqQCdjgGb4yEp5oFY2tgf5/ZbVCLh2lklBPRLp5jsPxPA/fMhyw0ipVs+fLA4mp0PWSfC
ILSAZP4t9hMCTwm4xJzmVruj4vvME5FE/T7ABAryiBUmjA9d2jabQelOE4tlkNnR9J1vCZnN1YRl
LNufnc14j5l2lT7/WoDtsGZ1gQAauY86CoKwxQYZr50W6REOU4i7MNJgGy4ts+eLxEW4LNH4MhJX
v5ETDK47ojLb8cs8LUeIVTPOWHZvZEqp2KzEnLhNupN2Q2D0qokHxPe1a6fFTxdNR2KurDbUM5BX
GDiPZVIy4xRB0NzjImJAI28ie3kkcLnG6bbDwGL+NIPc9A+9atz+Xqf8P8MqLjGqmVcxsBrfTMYE
X+ECTScjIxQJmi2LChlBC8ZDmZLGlDxx6ZbOSg+p5CddMwn5kQTcvCDZFCS/vWuBjtjMYCalLMEa
z4Ro2qbQK/oHIxkCfhxz0+VqRjTV7o2FP2jzpQH66w+h3TfJdW7TY94Pph7LyxiaZXfsRuRXCHyw
puXVJX1iTpeY0MRslgJEnf9p/FCyiNR+06IHrOyyzrLDXw/gkLnHo5YekSzpRpBpzwt1RMnw02O0
LJh54QnSGhsNG7XYJl49FdTFdQa376+/o6kb+oRWEiKwJ9DQr7C7t+LZ4R10VjL9X/bOZDtOpV3T
91JzagFBO6hJdspUa8mybGvCkmWbHgIImuDqzxOST51teZe8/nlN9l6y5UwIgi++5m346kVmBGIt
Wu4pfV1VryzBiiKnJkd+YZ7RHD+HvjxSWSPNb75RWCFZm5YJtexG6rDj9ghdZru0seLUEiVoZCTb
k6Co7xoUycPwUAjmC8FG+oXLOzU1aNJHu9TtK56ZWGw+kImnk4QHlSoa/ueWt+T6uaspzOS2hZ1i
hAqI907yMaqY0RW7FbZhNZ/QzJgYL6VrY3K3wlnw9tpppOzMTRQ4li1XnUgmvGdbC+MhfAkovLi6
fhUTN9O6RnJ+14vO46c0Ep2YzuMBsZeCNn9LSb4bCxHxE2VuSDRGX0VxSZq75w/nsTDXglAItBIA
ZyGvoI46LGh2Yg0C7zgFmKnRX6xz9KQBLmJOmV8PXsT+R+HBIGdioUMuq/Bis8bdVLOC4zKPLOeK
uhmfVJECUpapBewt1rGB2aImtZ7uZdTw386JKl7gsFDEBlLHlSyDgQ3vuWY6aoJHhp7XUwEj07zS
uIryoT3eHDwJfyBvhJAmHTHdh/iXsQrU7XLQx2mxGRFcTfS9+UDonkYsAjes0exqkee92skyXh3/
uEQVSmWgxO7jzM/jaUcvOTSRKauwljwEtnXwS6QKxEFB2fPsHXub5mw62XL94GuUvd1tNBiU2J7G
EWwsjr65Da4DH9mNHlEcVXV4HyaFyG9autwJWMBiNE8Y3Ie28cDlXZ6sU86AAs7b0mPNN2yXCgOa
+aKkz8I1JhZtnefOi8ClQG1zEJNF/bmAL/QRvbLEa67bgYYz6Haq4Rk/4r4l3OwVAgy6w6l+bOOY
FnMQocjPFB5/0UQUI6XwJioJs8HzSn/Bw7bOQYt/RWthQXcuQxd7ybL0smyz0Qmv1RLDfUADrDAh
JaQJ1clDqROzL+1xGdhDeGN1ZXrRYtrH33UuMHHnevUFoRK3QlZpV5c8j2azMKsdu2vwoy4ht2i6
kafUOIzJs32r65nPijvbRMGRxWfn2rlM1HSwlZz5TUqYjr9TfWLiUmlP9XIbo9vCRspQ/yE8SW8J
WD+VWUSHiVXkXXBcNbChpq4Xuj3x9DvtX0TgvL1jVNGjSC8Yn4x8tefQ7cTyEx89znotQ075GnYc
b15E44RFUGrs2I5LAI/Z4lDuNfFBR5nl3Sy27mW6IUT52Nh2quGWGOq0/QYqqclWbAtO8XMd4dty
9asOIeqbxZnbTrTxGZBMSOJ7SLQz+ikjhNAe5eNIpLsOP5Rk79mggT8m3cLNY6VUEe0NQIkrDlF/
ZZXaGm5ZsSsgTLJ5IiRAWMFf27rOMdEjyHgtE6jtCiiYK0cy04R73Fc5tByLXSn2gi5XjzabrlKb
9xNCJm+uF6GP7GDq4aA55eaE3R3S1L2yNuHq6AB874yamF0v1X1Mv7lgD/Vd3p3T7Z3KQ9BOo3yW
NWfMRZ/WlneVcKUCzQGZd485MZcGXti01XcPBcgezcug7p/m1anmG6S+K8wc4Ny3F1L4s6QNXTSx
j3edJ5DFPCCtGU3XfZcli1EYs2uIuRXHKqqbakIFnGeEbHnL/GqFRYhImoeTKA4JJkld+xnRYC/U
lRtvUDrX6itCFaNHL09pL6XH7YEWhwXu6gSv3Zj7T9inSapOigSdtzFccVJfd4AGVrs/JO4Kxm7h
5Rg3gSqvZhCX8jBhlIOSHgnaep8WbtZy8CGpcT5oPcJ0RIbT2WpwAq3GE0ThuGq1blhgyRm6/TZF
y/wIzFDB6rZnTHjixrbPnNnJ3AOaaA4jHhVWa77NEuFbH2TZ1t6nEV31oj2zZYhA/D7G3Hi5X2i3
qStrUI1151kek2nVsKuZLAVB/2kFDY6QXKWCsJdn0eKnK3jnKZTBLl6w3z1LcmzTcT73orrdxMgE
utk2xOSki745dRE13zNXttOC4JnS3Y+48MVIixQ6bLhxxeAr+0wlTefDbC5tvwrOkhpE3zVO3lZZ
nk2BJK3NfmRRAzfY2TKNG6FeIoGk12AfCCWs9Lp3uZkCZ+6X7NvWqGPRDU/rlrn8jKoDx5KsRS39
T7P2pfR2Mpn7hAmubaMrftSTIc0AUJl5YfpFm1yzsdBdzc96QceeYyUmkPByd5FJH3sOcF6HzAtM
hKt922SYOZM5JzkUuppTRA/FIOfoYsWbkJSUpubE0eOjC8Apoxo/dRn5hyGfeRj91mR/wVCayiEs
nJWrxVcCHvbZ2NV58AUsKmPwM2aDhm6cWsxWdnLsfMKkPwxk9lEJOsU981yfLHi2yd2sbaxnSSwr
otwcGok1J7hpi3rwbUMRD1ZxjD23IiVqUOwmptRjjX7KhrwEbUzUxFCOJiDWlcsZPQNaJzWBcaFY
INmE5uSMunnhSvs0C/luaBphuwKN96G6bdskXvgwQPEInG4GNAC5/iEuTJwEd2DGGi7dbq6oSSQj
hSegASZfjRE+XdH4Hfvg2zx3TXsI3CJsLlE/nTgWId+bXKqRoUlZEAYza6TaJlDOz9EadIlbdeVM
YBc4D+kbbEKJkLCxae99lp8Yrk2K9NLuCYbanFK/TjDPaVlHKP2mYxHEWJA0QO8Ti4WUqVfE7ZnO
a4qOakTkip405wpXADA6Y/v890qsHa/QZkQQn4w0bDI+sa0VMqtYawPnAVFhVWYr5jZ5wJ1fL4n/
BT4HvafXx8iB6Rg/IXtU9zAZFu5YFI3DMxoHWEf9tSEXzdmHdS7sJP46laFflMcME9uaaTTp6HS/
AhrnrsCVmOZT34Ogzk7SbkxSYSsk7efN7GpTEzNFZ7PUoLWcZQuxug/VDkcDspTUTUw2j8ADXPij
ja3HFH1YFYTn/DJg3M/16BVhumEvRG9zqxOsium+GqB3Gd/VzjS8GqS7EHWdPJOoORWlcd7hS9qg
WzTmnYsNcFiRZ6evp2s2TSmH5sgInxcKQX+ywED0Jt9UwFvw50HjlszaZgWKn8hlNvzAn5vfJivp
1w9zFYUcl07GdbnbjHkM11IGY2qSeSHN1b6+HqXCTva+GmcwW2fwxIWqLwW22unjhL8XiADoMSWj
sbpjL1TbXJMT4FHce2bvVo0bN1c1ypmT2qXVEDlosyETKEhq51bzbEdrQpRhj+E2t2Ab6V56MI5J
rWMUSyccauK8f5p6FDdrZnKjVAQXPXvi0psdVQIH9V32WW27pggsJNKB9wybzAMZvJj0ksKT56y0
v+oLgYKevgjCWC/T2eKKrnyaMmdhUZLXzGdI7YlcY0BthbvNgc+QGPyqiAGTMno8LGlqU301aSf4
KaVm6ffasqzlWUx46ICgm/DLZcqXUY5MWZ8O1jEKpBjv8S4USAZbs8P6W6hQmJw9iEwW1i+OKfLh
iZlEPpUt+yMZkpSnpmoauu1ugWcfb/N+8htylNhv1wdW3URcgBPUvKculDDqTf3AdkKYJuODeqzG
+VhJTMZ0IfQXle0xZ2brH50Is8xnjEbIo15fPSykTWpVWTWy0uAo22rodmqaUFVGJXM2bTErEdps
SdDrc3NjIzXW4IKUrqbi9nEBZiFnJzSvONVyKq8C7EpIXjWWy1CCm2W8DZZwHU7RuDjVMRpcagoO
NgsKLEWgmgidQVW2fEzsqZ5YVeDqxpOEhUcU386vVSOczJK3tCsmhyBFwj8GWxi9ROc9mBNTBb4W
FlWymotusb3S6Za3TMMvU9FKxetNUcFGp0iy2f1z1mB5tGeIbi59bMBh1XvoPQmaHSheeOVVKGmO
8IurZkfBBDQBS/EYGa8v5ZDnDTLS+bAyGchEUz6JdjEVun6NHPEymES3dkqzK9/vrf1LzwjJMRg7
DHRCAJBvWoaYdEQzQJf525LgwIe6T2ZVmb+z4LdV8WYYe+73L1/5tnNImyqiPEXMDbzTn44JWjZN
ZKtAffMDhCZ+Vq9bowKTzNH1/t39+VW4MpDjgsRAGgIWyO+dQzdL5TrRnfiWe+gTk3kGngBgvxCs
iV3vf9cb8DngPdrUIchleEgQ5/+YSg22GYZXpfi2iBri5cWY1VgQbH3lZbyGWV87nIUrmh/l09h4
/kATZaq6qNoawlJwTRfCTDbQSTEdnuE1Mv+afRiOnEmRQn/gTAjBY/HT+5f/x1IBFLZJbEEMU467
bxGiWMjVKp1DCNy5s3AdHFCmLORwpYR6/6v+2HOCfje4FuQx6KtGb1vHpFEwd0mgnlBHBaJAaz0q
5gdnRaEeOa0kxZ7xLzf3doQClcpBOQuuPv1xFzGl3/dB3w0iSpkVPKGob2KUWnjZPow5kf0udUHG
6V0Sk++TTGh+/lHBr+lviHa1f3r/3t8uM1NT3zfdecakvuO83ZEz2tLTHKfikZ4EpaPOMrpUEQ7d
RMD3v+ntKmM8Y3O3QJn5Nppjb5rXWHd2kXAK5xFR6hDlVVmZ0hyQiOCQz1yTNb7/hb/TSxjQQD16
lU0E9UTSZG79H0M+tHJXgonuH/uGOVG271FMJMwRFDXPNem7anE2SFroDMm10s84Gd+/gDeaclxB
wCaGAeKjZQ79Q7i/XwFVIlgRGTaPXWZrrA2ZZa3lnq5HFhdnr2nL1GcmNQZUaeL3r6a45eN1LvZ1
oBACPgFEN4tTF75p8dD617zFrRcLqgXcgxuOhAF1nWjYRUJZ0bzJnVIRrcPZN4flpEdIPAhl27z4
G0F0IhdR4UjzyJn7ZYaMWtKi2wMBwlQMgc6pA1LSlpbJrQBYmbTL6t2QKmbIO3OcBzIntwkHYY54
KXvJZYWvDfqB1J6oWZauSZqKSL1kfK5jkmVUFwoiiT2kM+sfpUVPZ9KdFng3F1lT0pZ9f/n/2HDA
2aEA+ADi0P7/Y2uPVBaZZa/6a5t1gpw1lcqUQPGqTAbwq2X9/lea9/Yfc+XQhNr4ZUYTgQX4A7PP
zEkreGjz1zgNTI9xBFwLVhsqYGld24PNFRgfnpEianESkxRagNj4w/cv4+2dC+xobCKnMeDgnXvL
I2nQdp15ltnXsqX9eZ7Xvao/ocDk9pfuoP4jKVQPii3S/oJOUSCgVXlvqR2BY6d5JofhcepksT74
RWi2RVFIk1m9f1/um1eaT4clhDpLEL4wSew32UE6L3ZVNZP7qRmUHeHl6QQqPaS0Ual082LmdNgw
8K75X0jDhn25+CJ+oFjze2SBaOvSgqHkMfN7ibIHeaizeiZRz1MqFLi7vBVZW2SmrbVYpg0Q4R3D
SzhFKDNSu9ZMR+4RBsBTDGq/z1mUQgkyYWWqTbymICiX7mRZxNHq0LR26l29vwhvIjZrgBQq6EiX
CSTm9G/XwPdTFdfBuHyCgGBO5qRlVAGdf26pnN//KuMs9M/9bJ4pwQuiMQqw9PXfclDmVtJTdbzk
PvLal+8afVqn5YQ1AkcToZ4Q9Dp7rwDpsAq4NJsu6a+fAD+aDoE1Ixn2xfdC08+kFpREOrceEjoK
VgkYfr0ceFUDJliyLuczLUYKJvCiCeVxvhLUpsOvwR/TIjNEsqrC5d1Zwarxd1Nbmwe++gXfgrsB
6XD42poAzWd6vJafmSdZOGQt8yacCPztTvW5aSz/GqHxRrJ3C2YenHsJnop8oHaQmGj/ct5Gvz++
MDQ2TsiMAljyOQv/oF113MEU2TJ5riYRfsEEzXcPLuPRY1BinkePP1OH1FviCx3lVbKTKFQca6Q6
HqY0h3LQIB3K0DRFM8/SQF0DaPefEurX4UO1DNgZZtHkHvO4uK0ZtT1P0hvkJuhRn9kyywlukARH
k8TOhytOpAzqSp1N5c7CWOHzyhx5wjcD3V00M2Pb29E1LB+s1VIUB2h0z6ii9R88TqXy4EGXugp1
P+2U1N2emXj1kA1ADavKZUpQSEU7r4W3UmyVUz2CA/AxSkhB3UPZs2HxyT68dzmfn2TWOj7g0yCj
hZEOw5lbNLgvhWJ8yIXIwEHZltfsULiWX8sxHr7Dl+k/Bt4wkBYl4xG8bnFgTKCRGGRehNPKHOeI
83v1dI6K+R4sKgoVUVYUn8coCOiaJ9hHKtxN7tdipCXmIY1Nt8/ytnZg33pK299crYZHVDK8T9no
o5eyBPVFGQ45Dq46/4940mwI0i+DTouYZBDb3qIJRn+I29Lr6+9d01DPiQq3mAP0qL8ye18+6X9O
p5dv8lyXeXwcO5xTb2urxa1LFwRp9h2yN1tJuERRBH1q42qQVeFdA/n8Lh8SS27syo/lTkwY9CFq
4Qe7pVKgocCwBTd90MfnjdWFnziGBtKHsVIPdc2Z7qqmlhtXOd4tarnNz3oU0WVD1/J2crX7OS4o
3zZO69gYLJTpjahjHq+FryRNjZIRlYMv89HuY/29QIGWDvuIWWPq20/2ogRylrH4j1KElxV5WX3S
NM8lSXtznrS03sLOT5vvvCvLh9hFoGsfVEbFMIAK9+n9aPp7MH39shCQokmxyJ/fZoPIdZNW93Hz
HeeeGnzWYkO4obeNCUN5NXlipPZO2/qW8WxY/iUXfgPC48tNGkAaxAbAi8l9mxI4FnYQXqTX795o
dlmWi+xMwD8+Luvy1Dhx9VVYQGJH6Ixw/3orOHpYYDS795fANwv62xYMDVjT4EGgEHCMvykC0Oyq
GR9k4XeYu3hyVg3maQuMgxilhWpVu8nDqiKs1YLbqSVrpj1tfWzpW11NwMAVRJrUulmd1DuKVdM4
65P4sc7pp2/70rrKdRNeaqHPGizQ7+mBVjetxe7cBAzG9HZVC2OXoh3QhZEx7gEuxfcB/aafOijy
axFKDJ/oFB/ztJU3ta8qvLkTQy2qsvGTDSvq1mogKW+CxZkPApT7uBF9nt7PVYyeLjqc3ABcp3gz
KRDFzK+7gkEIZ+JHz7eiyxw30s8OXW1sOsoSNd33F9es3du1hTlMDhpQzYZvKdwjLWGee5h873LP
v0ausniQudBYKHeNfe3MxlTk/W90fge+sqvA+BvULXgkJCaBxnFJ/yixHNutMPuVxY9CFt45bTOr
xjtMWxc0KrH1tQkaO9DV/Xcp7OohTxd1meexfWtNsTj85Vr+ZWuRiYLpBZLlhn90joTLrK1c5vJH
hBImqj5zXHwDR6CZSyFfTtYefl+HMcGw2Pqm4Ts14BMn+TfW7r8tCTr9JGbCSKVA5f59ScDiDPWw
htWPpA70uAuGTH+AWJpVl3kVqIO9TvF9h079QUMJ3EsoAl9RCUAQLQOTf/+XNfmXLWGsXlEb8V2A
cW8xoWs9zlOL0taPNLSDj13gDHduZVm7kNbhBUfMeA2vXp1Lr6lP1SLwmW5CzoSwUpDoQqRMNwV8
xMvcGsVPsNmdv4kQX/v4/lUGfz45igSCrxvx3NDwNCnTP3ZRP9f+gG958yNdGA3RcWmTxxal0mnX
1drfdLZb0puqW5iCyqfLuyuywGe90nxHhyuO4ZBY0Nz6Ngi/5KqaTNOe4UdjDdlVGeTDsRMYMwYj
pqipH6YYj6OwPm8gGbsZvWlElDc9SjBbtKN9eYZgsjwUpbKuUImY+IU5xALNPEb4rCQiqBdLpAbJ
u7Yt/OHLmgE9tYCoodtUXdUABpoLpu+Mqx/8iaYCWeTwUblLc8rqSvSbPgToRAxh0LcN6Nd+EHGO
NXsIxBNZ54WJoEKwLd0OoFauZhkPw6bNZQAiGu1g5wSsaO7P7CB1P6u+zb+MeCP99HIXLa5hKuAg
vf904Ie9DSvotwifVxzMNEXlmw2NCI2u484bf9D17tJPnG7+sKWTiG/4YE/XLhxEZkrDGkS7qPfb
n9lqh+VmTVw5n2FtNzz4CKVf2uFcfnKxYWJCwilwgPlV8TKkRbj1Osa9r1f9/3kW91r++D//6+l7
nTe7fKBIeVb/pBLSJ40omv/f9MOrJxy7n5rv//KPfnEtQh/+YUg8wNbPphVvE1R+ERBD7GbpbmAE
AqyTFjZ9h//mH8Z4OMAyJOTBp6dzK/4v10KE/zuKaBAg+MppQfdP/Cdci98jGkhSm4aGTUCDVUAd
/NJy+0esaOyx6GuAzUc0uP11w3yR4fCCI1btLNM2TX3/L5mTCT7/c6q+fCEtDhNAuXIK4jfbX3G0
K2Sh9RGVwv6WYdi0fREc+cdD+PD6ef9Uaf69IfzyLagmkpp5vlEOe5ueKZ9XCZrvcqR/lCMqsXS3
2MFPWzzY8daz5mrjDP2887rCuhtmfGzf/3oaon/cpmMOCOb4Efhyhi+/x+ARD3aQZ6E6tlWAMOIy
Z+sBaLt9ZKAfXS4u4hBLscC+1kmIQ6VMBJi1XiLguh0obz624MCNoXWkrwZUKhANx3tvE61zCT8P
xNqGYS98bVFZKDMussCcwU/gwWxVpGH5K13eQf8udyvj+mPm+dM2YaxwXgd+9yXBDuEsmWpD2U4d
mG5EXHoNZAGo4oN4ug+EK6/7uXTu3WVaPigx4gQQDPIJhVMM6KF66p8ZYi6Hqammh2pEpR0onFF+
p0MEBxtHurl1G7xG7faRxo386qQ2/3Be8vhy6IxEexAkd/FEZkq/Q9rtiaWCE5cSLh3sjeDJnrkp
kLKNHRp7hRWtUrR8UI9f2uzG79YGRURmoXhOuNVGhnl/21L/IyIVztQ5KoywK83WK2Qd8yMY/hlx
xbxHgsntbodaJefrGC5nQedUpxdPAYeeyENh19NDV6zBR56Ou18HGLWN61fbMVi6Z83AZss0lz00
NxpCUNJ+HYEzY94qG/sYzEj3c5AkjK+b+DKAD3/ElkH/pIeGvVzPP9F2P3wOWjxYIR15py5Vzj2K
rsPnQiHBv7RtfFnXESsSF51XbLwaR4VNAL5sU1Y4Qg4SyT2kXt09BKfyTgaZgRumwbZwsX/3EEMn
C6ZJinuFu6ZHa6Gb0Xhj97yAa/wUWQrd+3ysTm3Ew9UhKgcU+oAs8Xbtm70dDNVJDvhSqBWF+9DD
eMFykvIuxVTgEERZd41xE2bJTFB/lLZGex4h0ENd2TZBw2lRvuymhwTT0Ku4m/gokSHdXyMe7izc
cTxb8joBCLYNrM6/eTFd8eAL7sF+Y3wSo1eFfxpbcQI19oNBqAYf4no3qceTQPI/2gB+1juYKF69
q+TIupapfAorhO2XOSnowC8WIb7NkuQuwKPxGej/etXMmf7k4qV0hn1qCce4Kw9W2ShIo4Fzj5wg
ugcpXhpYYKGJl/IcDWqUicKL5fwy/dA9d7++2JN0K0/CC1p95jnsf/jESI2kYXJeDeXXGf+s8yzv
65s0+sn4n3ZAbtW04Iakdk/Z4D/aru6+gCUeH1KmgdnGtcr8zLVR4PO86hHg7vRDeQD+sP9iU0Iv
gIPJgwpCSx2SzpM34K28m1jN/s0ILuq+yQf5dYQk/shYnd0aluuhd5P2UdS+viiE5X9cIiRvNlYR
xVu89tDcBdEB/1poUHZ9XO5ebi7KeAnwubPuFia3ageRbb2aIz18loNV3ulWYaM7payPo3CRWKoC
J7HZzo8K4JwDYHlBUnDJ+2dZMTRl15ZjiJd01H0hmYsvCxvw8j4ASnGtAjeN3M9RiWJw8HVqybOe
8370vuYOXrjpcRJr4x1ztVrNHv37ebzS3YyC1pyK0bsTpdabDpfmTw60hy16jUh9OQZV3HVrcGAf
+vZG0SpoTM5HaBqbayC5CM6yw3BbKD8oe7BuASTdWf547dWyPkRZ6N+uvU/sDBdx3fvpx8RP8G/r
xM4OeYlAlWUnuoWfBtiK+7FKkC719Lc8qsc9Oqbf8cmtT1aTPuNClJ2yNUB42xnlZVtP876COYDe
DNq01DAdKtvDxaI69HaRJjtfVrBVju7DLVoWKdadaX7trZ6+smI5QU9ck/OgiM6tUnboMXfIzlDa
dCfAu9XOtRZv29mpj1hsObWQkaqfDMIV+Ea/Cc/GwdPgI5o7qvd8Dx05voDjIK+GoJgPQcYL2xW1
c5HrZNmPcZSecNbDQtSZ7JPdWBNuGq1mZi2ifTtb7laKiNcSdstZZodYt1i1fTED4j6OqfMRiWHM
TbxwuHSaWFR7l7V/Bqg3MxfvYmvFtZdniPGomo6uzIFvOPNjgwnZJagi8NWuPZ7SOXbQ4WWywxEW
dDudDM+incez1E858zjAo8OEctgmc3FLKpjG3NFZdzage4YDDHa0qbMSoY44Wh4jH18axLSXiwZi
p6F8ll9jXM/CbbAE+iyGZTFvwwBBw9iP6CXQJiJDFN0t2Vl08JCfCU+S+GrvNEEk23SlaSghRdBe
eZgcXcxrskIJsN0TqogYz2QZb9UAb52KqmnZgVo5/jnFxfJpRQcHo6J6ArneHOeK7p/Vnjt9sD5J
WJInV9frvSxkm26dIaZv5MdgBhP9IS/FupuSsTsvazrYAaBCtnuJ6smcMu1kvnsbDl5JcqAdrDYo
9za2jA4dQKk9QsvrZvYF0JVYFF/CIMWa29bzwUv0tAGjbB26DFPtMa1vK8fiLM/t+ZTnNLxRN5p2
qZXGDxXSy2dVzo4PRJudIuTz9ghFe1cgvNDaLWfrjo5SdO10qz7XFNvAel88lrsAu2XU6q8zY8Ac
v3gxe/OML3PF2HxXA5Qw7r/OSWY1zP88C/qLytg6j0WIw3PoG7dnd8b4GVtqPKBxibV/yLquqx10
gWBBWcqeTgydY9CnVo8gVOXjeDjmOcJROFF7Kh2ea1EE9pUzeNOK0nNUFv5XN+NwnjOAOBsbWWOM
VBZa7sYc9VtbOO1WVbPJC2R3i1iescHCVHQfTXV+YWGRy0hIh0XI9quzEzPW/hJtzNbb4lqPwzCK
gvlxaaJk2BYwB240YL/jmjXymysja9j2Upfm2diYLZMiQYPiHKqc9Vj4A1rGbuITnCUSfXmCHhFa
VEi42eWAkgBwV/2zqVC3kCgJ3kGYNe9ASZoQJgw8dqmPS0+Y5fUWor1/s+a5dWe1ElW1iW7kYSxz
pANSO/K3NUkeIvPBgvGoHFe5z4w5trNyOoON6s5fk68uRxe/cPCPxHG8gLLlM4DY0DdH7WjR2t2T
hgYfl7IjLTMJY7N3J9yaisytTtBJm0skPNajZw/zDgsognFv9PZqifP4LvMHDve4bvFlSWMmERgx
36Q1mUbjB/I6XV+uIu6+CAug1CbpOhOU11r/BHYQ4UAWkp7EXed8IAw23wUW9ROEm2Di1J4IlTgo
A6Ay5lF6kPoscyycfHObZ+d0VtRswVjqM7w39QWNdO5/nOZdCizkrCXZ+iqHFBa5NukvnnVfQ7VU
J3fgFozc/X1UL/pnpGlmQmVr902BfrSTzwNG0n6CuhYMiupUunF3+34R8ab1ZYoY071hCC5opRuI
0+81RO8C/WYaqo6p5XbnSUwwJB0Om21XdP1tZTKaVaDqOfFgHgeNDHODrhZKE8r/W0Hzpmvxei3m
SlDfBGyDqeDv1zK2oq1l0amjl5P5b+nA+TcA6919ihv7ufZICAFhyD3ad8uHkLb7vhh8cVxV+5jC
gb+zGtGdD2LSF8DBui/j6Hk3U+4un2Yy7sNfFo7i+E2NCT4Fdq9hy8LtfXuxYEfKcLLEcLRyYW+m
oQk+wkbzt7ZTZDcWbJcdRxEbzJnY8SWElZ3NOXVeNkv7VEjy5tAjCXr/ot5w5M0KMvoFDmUuiq79
28I3HTv2SJ4OR9CtWB8B2Ut2QzR2l+tsTWcgizOcLqp1r4Xg4ElGMqhCUryGmXlNvam8K2avOxdV
sB7HxG+/M0sKbyNUZPagyFf4S33bbTqFiMn7Vw5s6Y/1DIUb0bywMTyi2/umZvdHS8hKz9ABaYJv
dZjLYt/VsT60eiE65c28g98W/mQqhS83JJoDdNqnqJCf5yYV+xxf7b3lz+lulHV7NfWu93WSsrnK
V1Fe2HYtHl0PbYYrmcpmuuizLIK1h7GajVXAIV94oWtCyTGNc//GdvCq7zEnuFuqOr4kgVwPzYJu
mpeRzffdiPqeiTCuN1p3cLGDj5Yf6p91lNo+OFHPszZiIMYGXkDey5D/NI4EMBRWyNkplrEuS0t+
aQXf1aCCUxOJX3L1pVm7W1yVTUyJTdpektDHtFo3np0HHz1Ryr27JPK6BNxxWQD1PUwOLYd0yqYH
ILApUjO+Wz32YkReWVWwQC7hGqUsEoYBHEmDwsACoT97C+wCI8SjgD8m+q2Pus/g7bihxn1oEw/N
oE7I8hSCF05PJSnNLlnNHyQk9MnOBkQNXjkHUDNtfDLuC0bPw3cs0ha59bCLuuvtDGmnBA+eaZM2
cbtfCMLw7BdS+RD9to2F9B6aGKl9pPomxGK9+Rnx1GDrNo6/HXwL/byakcTVi9BwlHnymy7G8tDn
Kj8bJ7IrG+8LdG4UBQXU2vFB5dVj2FM/rosjv0ZzJfJdr/OJopK1i0tkEs/XlcXn0LHueqQPTw4H
x20pjFlQiQPhNmJ+dGIK3j4t2mqfPARqyfeR5wckwfMUKuqNp0p0qQGab8aZoj+omuFzU1PLLIsj
Tkw920dlajsAY0YHSk3z1kNkYtrAMRkPzprWp34oqFqaEJfENA9va9GPD7aDVSAY4/bJH9Crtj0q
LOlQPe/QgOMEUK0zfHYLGkpdV8lrFdLrx4+caAIPB28wYFsRP3sq3LbAzKfjYI+Ns4FQFO2UvXbP
L1LztMvhWVAdbnx8AY9NxpkIQ5euHBrS8QZmIEcohJf14Gu8G6va7b7MOowunZk2yyCz+DJ1ZH+e
awgeQcrC9RygZ43t+pB8mukhYo64gVKYI0lIB4iZl7yuS/pDSHPQIZib9WfEW7ru82gFGxDUH6Yl
lN/UqCi3bT+9cRrsWxBNDbbMRVH9Aahz+3LVixfTxII5ycZoK/MMxFydHPOqLia+23CGd5JmyaPf
LeNh6bGXR/0Dn0j4FHRGTPGaow/Z7LLF627tpufJtAWpyMtZLJuUGR+9Hn1RQrVlhtDP9HVEwFKZ
pgSaCPoCJUV9tUx01162obvQgmF7d/ZxGbEg8lI6HgKlkduXjg/0dZRTsKHYBrCWgW1QBVeNkx8r
j4SqAr1zOSaBv31pD2AjyDJ4HZUtDUeW3jTy1jzSh1LSEJqz7CcYLX218ro120WnJCMIwUDpSele
2XIp7zrpLfWGBDimTiElG9tw+dCNE805CNArUxG7Oi0rdwQKDeHPdOUVbDH/uccYG0WwFCbXFixO
u4f0QzuDxt28b2remHSp/Ru3DPyPJDw23lnBNHxWBWL4xLCy+7IKj0aZr+buOS3ouAw2NqD4DdK3
gV19YnRo6kaPsEZFn5y/dGos5NA3EalGv0XElE+qXZo93X+xdybLkRvXGn6V+wJQYEoAuQVqZhWn
JtlkbxBkdxPzjMT09PcDLTvUlC2F9944rJBYKKASmef85x+wmNpaBpf/wG8+DsmJNHnAFSIMsN3/
qetMoYl51fj58oJiqen0bPePpQm3fYcMJT+WlRHe60ZenuvKxC4KJvnZ67vmuTIo0w3GUDUm1dTK
I5L9m8Gm0woivWdz1zDurnJZfZvw2ECg3MgzhKRlV40xjzAWTftdL9cczCxTxhaDNqAc1KMHtBvy
vK5nBvFsw11YdVdEKYJIysSl5s1a/pxDFKkn7JWHeEW9qUvWU4AG7ZvhsSTsRXU/VBNWr+gSoxtX
1cBG7bp+MgKLaHUAIx1uJ1zRr4/y1pMgpFFWZvfFiDATugI7Ek6EDx9nA6mU7QkX+viGVNUVdwJE
HTRh3zCRFxwVo/QIt6UMaWas88Y1K1UWeBQ5FZWwTTscxE5qPNSOReCM4oeEo5If51wvzwsZVmdh
UsQW628ABZlE+24k5RcvBYrz0WA3s6PhaR4pk1GAeWe9ysm3KnCHD9nHnqvOwzDWycMT+IUTfECC
zOBtvIxJAInKeNykE+Vnx25CxKzWERYG33XXVBPFSU+zU6xRE71lgYJWcGqDmYCQb7mpAVCPYMZ4
DtAq9BTOFmT3jQm4DBdoXTwf2+zk8jRAjuartrKjr3T1c+3PZrH2E90ECtVa020LaPNYu1TtGkrQ
ORiga924OttbPPAeZdLi1GIkTY9HdGmt6eH9NIKXmflUJEcY+s1prHNAxHWrRNy2RtBa2c3imRk/
ZSJAvTQkWY3kfMAODXR6aUGny96dL4z2jAercdVPtwynfc9X90sKPJzeJU1ITVrJW1e0lBxNt+RH
RLQ0MXUS35iwl/Fd56l9GBubXsyrgt5rBAHR6YaGsXmmKkltsnlnTKsIgpLULcRRkzuH3tYfG8qJ
qgqpIOdh3gyKH3z2suWSmUDqH//48WIiq+aIQQHefhcjZ2rNoXIsoWzcTqY274o4TfYVhETsH6gq
I1ewyUBmi27s2l2wMBXJcsEii45sdOfd1GXvyl4qZ4tvPve3AsVuV3+zTTrTsV3jBqaGlqw2sakE
SOCOx6Obp+NBefbLgqZxs6yTmB5AZauEy8WySnmnPuyr/40qf5Z90s9/M6o01pCXP1T2m9f+9f/+
8ZfXrwVDznOlki55/eyV+vFXv88qPQ9DVLyuiMjAgOHXREl7HWMyt3OhYtMNrN3oP4eV1m8r14De
GAtjRv2SienvZqkmH7hSSJjFwWph+vlfpcpjI/dLY2cwviDixcZqDCkT3K/13/9hWpnM7aiqxGiP
ogxduK+pZtzrcbNcvAESQdVAkPdF7epvneaGD2QXt8e5KMOT1iZsZS21rJu7xrnSnXKf2Wu5ORh5
ge4/0x487FSBU3hPtpVOaDLKx4mKR1M/09Y0zhOVwJNtNuSiF+QkRxjfXCrdjqdNaboDjQeVOlOu
dtz3hbYcqqZwvigyF/+GHf5pXssToHU0bcFjWOebnxnE6Qq3VTRPx6k1plssQtEvz2Tcm32/3hff
+w9L5PbPg9Rfqe+0glwP8RiDVObE2E59av3M1SIJclV9HNfg7CnK3+D8MgMLeQZ/faVfuegfV6LL
NJiD07TDf/qEMCzKMZY1Buk4huS04xc0r9mN2t5jdPdlMHN7P8dpeP/XF/03t7cSiAFaWEx0uOu/
/8OCSnVgnqLkRMVQfIb0rUi6Zu7nio2aRDv/Y2v6j9nB/+5qDArIoljp/fhd/Xq1SHojtnwplbE+
YkxRtsWym5zWGG9ULh/++s4+MRQ/nid+VVzERfv3Z+IUIkiy3jHcPjbxlFsITsMupz8pKmglZB7G
czzdqFYZ57HLhsOSu31NniUH519/jz/fM5xsVIBMB+VKb/v0s+ZG587wVtNjozJASLz+uo0TYR0s
nZoE67++2J/XELwa0pGwLEN9yDDk1wfcNjK3+tZJj7WxLHeIdLtNr/EG13Gdxce5S0RKADl+Y39z
3X93ky4KFHRRa3brZ2kUkYRjEjl1eizHZuAc5dccLTViz5So9L+7FhEWfD6MY51NFbLtZ8aGnaAP
HmKZHHHTx61konkioLmdr6J5tB7/+nl+2m8/rkViBo/Sc+lqP2vM0qJ3tFZjDS3zMhqQN93ilKNo
MjZ/fZ0/0TW4p9Xbjviij+Vq/vq7KQezOby6kmOoM8DZTGPKTdlzaTJbhgwRJ0mBu3rbV8TbtnUa
bvUiiv8GoPu0dtZ7hUPLRrdCrnA3Pq2dYWbq3Iie7zB00Ya+rjH9Fba5oGkuTlXkiU3nWPPf7Ocf
j/AXPgwGdGxBxGcA8eJP9elIG8Cwq4Xk3mPshdbXNnWKE5E2M3PgMsYsoybWsNewBvZH6P5uEI5q
Ho6jU04/DCen4akHWZyysAwPEd5bpzAJ+Z8l1f4OjP508KyPR0BjkWv8H1jmB+nwDztlJqxwpGTV
Dlg6Om+4qdhtgPKDAWuYO6NzKLW0dv051Vx3q1VjdiE6E+qzherkqJBsX8lehscJdPBaak7HJJDQ
PSy0YukO+79eTX9etUieVzUwDg0oED5/VV2WuDvlY3IspE5IZba2JkHZdf32r6/z6a3nkSCC5CfD
G2aNn/t8NiYaEk2ExphEk1h/JwmcTfwyQ5iBc4P48tfX+rydf1yMMYC5RrMR4viZWo82RXT2lLKd
V3gsR144bHSIEEHOq4IXTh0FBNTOVwYJCS80ctF+qkT/Nw/WgKXFm/jrcsXjF9KZRGwDjeuz0jZH
nGjyZoQHV9GTUuKbbKa9nKz6GNES32lIp99ETER9kqii9ec6TiP+f4ZeDMMgcfUxr5Hwo277QZoK
LDOt2wAdJExGk/SYSx53IVSKxrzHDiF8HyaVP3lzDpmHkNLRlw2QrttMGclanrgaWp0NtytG816A
q34BK9EPUBaMc4xBudroUKoeNHdc7uYotJSfl/FwQ2PWv+bhrL8tGmVcp9X4ucupDIGJNYGhfUEI
tk+qcnhYOsPudqkbK7SebrvWCKhLYL80pv2KIbnxvVSF9ThisdH4uLcVWkCDar/nQ2/TauMDhCbK
S+NLZPFmAx5FG0Dh5E3FbN5VF4l3fDo8MygLykb8xnQvIqhYRmqnx469H1GBdRssGbofngsIiQuI
+4I9SuvdV0bKeuPtj7IdQ0Euj3RUu/NMskwQhSr3ZbFDsZnwVbu469/iGsPXmIVlbxvGVyi3klx7
kJU1Xzhn8qcGT7Wbj8cbOmMP3hnrd4zG0ZFW8K8xZYVsZJ1MvYAFHEkg/WaJmfi4H7uVQuzc9gs7
lLfGY5dVxorEC8nQg49pJ8bnPLsZ/3BGoroeP9hTYn9VeNlrgRnp5a2V0RpvUpvPGeMkvjh9HW3I
6E3eWl1CLg/bdo72kuzqhWkzh0IaWdYjsGZr+prJsy0sM3nLweuBZSr7NV19c3xemrz1Q5w67zDj
n/qgzwhggRs43RChPcQQnYzkG0RytiYssJ6MWbfzrbWuw2KswpOn0jFa6Sw9I+bJoIAhw5eBw4BT
hw97bblEI+ZIjGsS5oF9Nyx3hdDw9wB57TYqZhgZpNwAsGkKdyDoWGBbvYvr13gEXscpi9UrMhs0
I4ynimBnOgZHVNqDE2c8MOSO8yVCn3fKPNwrFi3bTJhqIcPAKL9PXeMQjcsKszHdAhVv7wiHTI66
15ZXYzTaQYJRLWk2HQNxq1xOqtGdAyO+8CHqXXx7VPbaOGVGPnucBcgD3ZticfdZsuD4teIaepJa
L57Ha0cE9l6v5h6RpoIcg71WYNLzBYZTtjs5VQBkLV6+MMVt8wmaxQ2+ZfMJS6JdjFp4N6q4OkHx
RymjKXr/YlwxV24rz7w2wFUj38xDr3yzs4nWEfZLixz6EhXJTTvBaxkGa1qt+W34Z6a1E03y6IRO
QRZubV7lUPR0lQGP9uW4z2ShBxl57z7EaQy1apvYeBnfQzh/k7X5CoaK86RWWHhA2iXZxYMJdOk9
N05HmvLAoAsow+NUU7X5DcrVaWEy6w9mQgo1A6bMdh6GIbyqSjd67oE7MK2ap1OMBWNQ22uNVJjz
tZNY1qXHsOvOSPLupA2MHJfFOaOOWilZxIm7ncSYvDGj7mejZ/VhNqqUEIpwCBt/jiyytCq7MvxQ
i9yzEjlfqMqJ/kN9bi6PYiEnZxpXOlI/mPKqN4zmhkLJjjcj4eebzNXzR4gH0aMy9fHLTCQErKiu
9iAVDODUMAmsLXoKd2dnvfcjLZL2OJG8cYybFcfHL8S6tJF+zzRgvHfHed5ai1JQTyakjFNVI4tM
6qa47Xp3CVzeNBBJzaYUMLMqDNqZWoTMe87C0umwS3QTtqJy9CM75ERwMU091Cmtj2L9QQqZy51c
dHuPtsKu4UuYxQ0Y9RNGa83GGNcZUbN4aRAx8IbmB9yKS1dqFlfkp2e7Ms3E7eqMuHOQ4IN7R+OV
paZND53ilI4KWz3TG+U3K506chpKs8MDhX2SEIU2PlkNdTvjFa87LNgM1cQylj0tQq7d5XCztkRV
PMMcFDudWdGLwsL1vbenDO+4EhzXLIT7dRoXuex1kWjBrPBPDStFPYZq91Avi7yeiIO/w0sZE9Oq
Im+qb9wDHbQ8yMkwe58pUvuzhgi+rRE5nJoeEWhh6xeJbDQPcPM4w6wpKWFWXhdsx7s8bEAFYQtb
NP9pbANTtMaDlmigD3CoIPi68ssk1LLhEEapBaHL/j4tenfn9hqoAflfGw+C04b0ii3+qyW4ahiJ
PaKMHJpnP2wZxdmP2dxVt1Hf4XQdGukxTBvzwhNMNhZ8poYYrP0gBAsb8yaUO3qADbZ5GzW5OIjG
tc4yilY28yLg0zXGpvDGap/rC0LmpfNeVc8tsdE0QLZjQgpnX7XQikLc9D88tP1yNDo/Anp+KnV4
eUr3qht9CSn7MWnAI7bTcP+dM62y8bsY8n2ele6LyBxAnKqJriaNKSHzzRUPx10MXiUTqd4a1V0P
rZVpRy2HLoAHypluy5EZRzWIazr2ep8VrksDYFSn3Jh73i6ScMa0yDEpFv2N103TwSLGEqMl6R2K
aWmPo4fWZDBC76pqpvACju/twdaLt6xsXGeb1bL5akdijdVMs3cpCkI9aqz6jhoxO9s6zdunFUgF
1sZerKnsPJBigRrXYc30qtd2OrIJdNoRg1FqWc/Q+6CJS7GBoaCujHBOAr1Kt/ziyTYrzO8EhNSb
RNXoVgQAODZU0YpWq+rNNcrhtGBfvPEkZ2ATWzjmiTnc2F7W3xr60L2lbcae3eScGmwCbYZmdLDd
JhOPPQNLt/vu2PSKvk6CYfwea9ie9kRsMo6z+5I2qdfeGwJzLpOozetkFOpRi8LhzW4T7yVSEoU/
sUNavpn0xRMce3ORu0UAIlIeNMeeT+QAygiXjuErLLrkWs+KZqN5Q274CP8qnwGSEVBFRdezObvg
5bAoLMhFR1GhteJb9RMiy1S/4NqUExA/cmZU5jwzzlPKYXi9eqz6RtpMByMce6h4Ra02kGcrtrN5
ib54FskSwSRMdRRy4hgxQIdYl7lk9+kW7SFBxb2DlMPvxqHAzKBG67Uk6jvuhwsdRpxvSq3gKbRe
8i1kkkHsJSXOZTX0K33XbKeDo1vh0yxM61Uza+3ddNR4huQfPYhySQOj4mMn1OqPBsa1K+zffgtr
BJX5oMuANIVHCuNw24cOdJusuXespwhjY39e2F7habGoiidi6nWIb9q9O5BChNvfEqA+2dmL5vht
2c8BqTCFP1GcbFzUy1hqQ9Dz6LH90rIrIgeTtyw34zLQ6JN9FfcVR2V0MCfN3Cln/NkvltzTy8NB
haK0yzDuwMfBOZldQWBQMhh+IdTOi2REXIyJOC5kOevpZFzNotirxXhdaj44Bv/fQ4omGqKY873d
JxOKOpwuMXCNLmk5vGu1bvnNUmCeNQzmKQHYhZodT6cETc6BlD8OnGmYeZ9btcfPTH/LesSi9Pic
OhRCJ1tV9raTSbMrxr476/2UnjNj2mcOU0CLgiugqXbQrk83o4O7YWxPzkFgbwpfbEBC0NQbLM/g
alMK3k5GB6ctT+sdw8qffcsotiYAdW84CRTcRn5r8ULctXPtXPU12MESEZQ1dnfK0l4Tx94RuITf
npLXZdGdoBi/jMVyo7Lw1FfOY92GF7ZcAKM86a+cdnlHG/ZEutK9a5Z7UjIQ46f5q9STcb9kgJRu
L9/I4+wCZitqIzWDbM98jWWqzLdJGhRWWsQmH5vH3MEhU5r6LlX11RS7I+RP53sxSJTlBai2LyDV
b6NRqa+LtXyfBoK0UmXuGjeHKzvLOfqqQ5BbcJn1shNJl7AloGInVWLtjWWLt/kzIpGOsV98Fs2j
7g3qofHw1o275ItrRTGyCJkFbTOoZ81sve00Dv1hoIc5K9Vqh3ZK19d81k/CStxnp7PLfYJHnbfB
Cr09Jo0DPDqmazvhynhiaGVQQidtZvuL4SznfhBau4uL6R7NpvyhO+6snbQ6B9BhBth5+t4czNG6
6r2ig/rJ+Gy6zU3sg4PKbLL0lZAWZwS4MML+GBU9KxppXd36oJp22mO5mZP110UkBmbUQwd8FFzt
Gk6Ei1pSq9LG1ySgqdONtJyZxL9TmeGLF2XhO8brvIBclRGDCD0aEezSUFxgtE5bFLHsFZYOYQ7O
tM405kqFL4o0zm1IxideJyZuo8kyXWNkRwvchJDDbUGXnLjaFuNXR7/GoSMZtr2caTuUy7Y0YjwR
lMbanRgJ+oV0Mceb1JmNM9GmDKyjNjvF2Ri+4AwMyB3henZv4Bi7dQSaWfCuQX+rqtERlz6GWe1b
smeyGou6+9oQhLnxcs3R93iBt0dqez5aQ/6LHzgN+kbM0bJzDXgN+uj03xwIKpukpfyD9lDfinYh
dnQgvaqOUqTjVXs0s46DtLPQzMQC5kFHk+8pF4xgndR8XG+obW07V04LIcxiZpPlw54M7OL54z+R
XmHe6w5tf+Wmcu8KsRxMeFivaHzowabWBCXwrPFmXCh7NJpNZj0LbECZ8TCJnRe+ju509wEUk77H
GGWC2aUycOO8SGrdT5JY7jWoeqciHrOTA6Np78D5+lolPTeQpHwi+8hy1wG83JK1aTwXSudXLxG+
H0NsT4/IC6bbbKLexQ0Q2ggpxxcobWgYJp37IqcofKgFbV8zxHUViDlt9pRq9PZK5W67Ich1zPxk
ARUBvGQzUAbdid7KTWUPojlm6JsK1r++aGdZIYoB/IOjlKUgit5yJdu2M30jlz2QTBP2WHNES4XP
+jjaZ8TK+rUwRnFFxgITskUAXoVLdvpYdwhq4LBBg6D87/OnvM2XuxhLENqkieBUjoY6fEfBz+1q
tFl3uVqfSa6Yshn8I7/VdF1hiX9yACkD24AwBoGs3FcrFNepcsHwJMR1Oh+xNqmg+jk2K6C3dT5b
knd6l+ep8yUypYZr3gDRMK/A813oZRP+Es+FvmbRlXZ7dMv131Y9T8twJhYsFNYZCwidtbO0Umwa
ZufPsSHsdJP1WP4mHes+1iivDRecdfMBPBmaGb4vhg2oBF9kby186BrV+gqUWFobjvPhsYdWdJYG
lNcBxuArFLrpljE9r44W8wrblmI2OSIwC2ujes0Qf8NanjTMb7qBaCO/zUPjnuaAOyxNB/grRDpA
BYzn+F6WiXmmb2m/9nJ9vAX05ZMiRfgydJV5P2bYaHy8sGaXxT8KXJleCZjg0hNutidMtMNjD+Ra
+ApCxuuCpWWEff5d3/B3sk2yKzbfN+xRYI4YCa1HX38vIXzCgQm9fTcgXcOyrtzjOcvLvgqQQjVL
EIsSS+B26LdRBcHKAgK/1MQkvrSjQG64OItxBTPLuCktJzyJ3OKb93Q+YlOyHe513FPgNLX8xGJd
BWMNNCdqAaRAJtIQZF5PTzhKxSpxF/0t0tP6lVGkVgXMYnmnq1aEm4rudKd09kdp86QiJ9IeFhoC
oglrblj26xpsdTgyroCgkkQ4r1AHzFBD3JUkj/ApCSCODZgZ0CcHNBjTM1aL07eJQHqo+RTkhHdx
yGxjygpORrjOZ6Mbyut47NUDIgnvRz3Y4XtSTfI0iDifoWxxMiEhI7FQuHNEkCArYJBN+JI6Au5o
11ptuHErAG4ka0n1ux3e/zTZf0N0YDS8Dv7/syab1OU+/r/NK4X46y+67H/84e9cB+n8JmA46Ey1
IGbbGKj8S5fNVA2yAyUs1EjI4h+S7d+5DjZpskimocyuIyLYhcxwf+c62OI3aeE95PJnWFboxNr9
F8mwtvvrUIyED8zvXKS2romZkQ3n4tehGGTNGvsl1zwvurCjhU0rmnveBRN21dxdkP1JuAh4S/iD
J6hDcK5YXjQzdxBzJcahG2rtHPLdt3NDYRph2BvgKN5dqqg8xK2lTuDI7sZGeHVVqVL7AjRAkkoZ
aVc9Ct4V8XO+DF49PSIgxFRZVam2N+qGYrdLm8DpADz5PLI1mgZ/WzmEFna8Mgz43iiyRHTAhPfi
4BR4wnoN4K8J78aluZm6aoO8HS1lURuHpqstrLO9DGaGc8IaDRM6lHFx1PxQHExkq9S4IwwtUiqr
nC9hG0Xbsdc306B/X5Pl/CbvKJjS1NjN+rLsSf9DgxeZe60U5VcoUinC2QzwNre3+dTe0OHaW2Lj
+9fW7C0k2YUX1KJuD1bhcP1iBR7mxt70pScPc6eSe5fSb1MYKHZqCPwIm2fInXU9HKI+vWlnqdOX
Zcu2aBLDVxi/QQevsbJn3rkhzkH4Y6EmvL+BAbPEvcSGDDFCL+4lqmQaOXcPkn4AOYQ2mdMkzpKN
yIZ6vTFDfa8lqRGIeH4SPaLAoV9vos4wvFeIB/JZRUErNGebe+qtIMvAmqbiVMNivaoJ/qM5nrZA
9zstyeudWJqSysbR/ES4rt8I5yBDeernSg+8jC0vWULtabZoZixdCSyua5ASNU07qILSR1w2H+mU
0wc3rZdjB7mc7pG9r5sMsTM7jbSpCYsz0iIcsoEYPynHRia0JrYY6bd6qu0rlDjHuQxJGRdWs1EI
8HHnivYxFTVjHYSOea5ts7R5IOLwyZuWc2qOrh8NNE9amehbQ1/ivVsXZNGm39Ci2Hvs8NtgxHsG
ZCjVTg3WrrS5oIQD5w9rAg/1yXdGloTXRneySqudWj2zzVXP+gFveJiG2B2pF0Yvjo2JnepsL0ZA
BQiMlL0tsz3h9OzV2zRJ54MoEQotS+lhmcdaSBjHbNyotg/xYqMIjecp0En6xZ6+fca6vgCJncKN
U3LmdtXc7PHPsbcVVmI7Jy2IsLDSx9Z0ogv5JcXO8t4i2eknxrxNIGrQLIJ1ig75eWwDSSbJfTEg
iis7mv80W+XViWwf9BIJhuHK7B6/OXvTdcul6/EC8dJs3Jph7CBfVsVGmLq7LSc8BXpT028TWsyt
vmTF1ujQQSKJMTdxb6U+hbRzNMw2DJLIQ7NpRnDuB/Oq03S10cy4fkQjyVNkWI0iAbcRJ5LjRoxF
4+uiwrxApPrjHNq0yhoyhGKgk+nj2g0kjb/fLln5JdOs+ZaEP/1k9N0ofGbjcRIgTIi3Tu0hS+8L
J1A51mHWDMLLV1VnMppx6HO0c1kl+b7KiDizs7dkcGKi5r38ODRuRN0zgDYgwr3USycOpGKmPgKg
9ymMKRkR6p1Av00/dfovupccVTk4J29xE99uxT1oaoMpsgVfVk6Ee465gzJ7Aj5u5HfV5/fJPN2G
hrrF7mDtChMDhbr2s7CXeYfwjeGXe05G/ntY0/uRxDXE92W5g82LVqLtamStQ+fHroUi3k5emyoC
EPeWL5R2OHTh2ernmav5o6fIbtK9eWsmlYm+oGFJRU57mU13pwrzVaL9gGlPmzeQPfElxAM7KFy5
xSXKx8M0BT5qfg6Mv0mLmcNr0abWXs8N40QDmu3S3By22Vx3CFWzejPKwjvEln4D/feb43TnlGyG
YyemJ2/sXAaEpIfns+UcFdz8BymHrznA9Kau3Z9OTBzwQFJJQDrHg2moKxdL9uvaA6jBA88XVZVf
chdTa729zclBxf0w9gKUfe9onfRNIpn0iEVVexsTm01I37Ntxj4/I8Vo9/bEvJjpujzkKZWUFX+T
sycf0JlhqFEaVwsQxQ6CAUMwLx82k8cVy2V5aAY7uSX445waHEKTFk7IVQk5yYwo37VK0PAV4ku9
MpEc+KhXc9Mdo7aBsjNYmh/1yvQxjNQ3MQDES55Nz2Oo1MGd3R+VMqEBw6naKbMf9/hyajtUCSJw
gVJucEm61SNUHw1UGr74eKmZyQW9MAkLDO/prqrt6CS7icmrz4YGBSzWvipZA0ho0w8rqU32QqUQ
2y4tew1IDqFPzoH9NznFgz3uI41dbmQ8HagWQbaXm9Ye/ZQgYWC0diZZV8Fk18Y+ctOvIxaDx0Xz
HrBdvOqypvXJ4H63tNrFwTEPdxqzFZ8AXGMnKtfbGnahn7x6lTLanOQLu+qudYgLR4C6WOVb7nRl
/2gnNAYZa1ZrZHmYRi1hWoOg3avGp57Bt8uryBAtxe6O1Vd4N6Fo5Vj7bowdPi9ZldI3W4eG1IvB
wDDOMcNHOFK0DcyF57bzoi3u5+ze5N4t9ZjQQyOOvcfwwXXaF+JuyqU8Ib/tXBmkuGi4goDvPNFi
mNd1u7TtP/hA/yuv/6a8Xt0E4Ub95/IaOssvZfXvf/DPslr/DXouDf5qlAZj5nerI6pthgPIWTGF
gLhK4f0v+rBt/SZ0B5QY0rHEsXNltP2zpNZ/Q2+48mwc+HwrIfm/KqmtX0tqwXiIIShdgAWDaRWz
wpf+I91zLvp+wBTBO+kEB15pKdvymJnZ/YQx64+iHBbIp7hwUIuuuW1ES2XXFgXsS5oiUEDX0mm3
hO/qkR/X83BrW334lC1mSGmTTNP3uE/S6Lia6YRBWIL7BoRfRjtlhHIbTrkL7t+Pd6qtkWwQMI+6
Ik69/McwzOI8NMp7ggGQEmGWry947xnmvCmrqQh6azzG0k6OgxjybRpbDYlXFFpgCIXl/IDRTXS7
7h6jPF+uU+QKX/ukse+zUGMMqGCxvPfWgjOJNlyyfLXNmMskfUF337zaYTR8naKGmgwc9F2zLGLV
yJDGDqidXKZe8Es202x1t6mIpsviQlYFTLDnd7fQcNMo03HAAZiZzAB6cnQQDzhM7jwjQRhv2Wcz
TjPStdIFXJ7Iwhjon+4jh7e8FUMYvxizFU0BDhMgEK6wqAMLJ/8yG3F8g1Eskx1VRYdkpEqMFumd
IPGC/1VTjVN7QXtSxNFCwAkxglDP5tjE780wFeTWrDSiTWlX8scMgZlAPa919SDOB3XlyLYPzDBr
TirMUmTKgMi+WVVOkDfYBLcL5s8inUG5dFl71/ZcyWQXDq66H9yiOWBvXx0yTe/eYo3UM9CTIq9Q
Bzn1lyZfp0qupwWc6TwcmdObaXWZkyUeugiqEHXdJA44L0lj7vCcK51JsrJ778ogUnFlLMwTE+TI
lSdLd0IScYox3eZd2d6UpDAGyYRuz7ccSmV7nECk8R3uT32KTgrj4im69fr6HV+mWR30fmkSYHWr
esc1Ird9awRn8xEW9t/L1nK0Q0hB8BSqKT0OVtlsFzmn1rEuneG1hid564x4EVd1KXZSs1qMCxEt
74xKYrI0JTCWcX2P0ie4C+E03HHWJBV+s1gb93s8kpJ7hInxbWFKVJo/+HVNuChx0RIc5k92GWsM
YxbysBjyOW4RXkddI+mxKoBKm0H7KEbn6GEn+Bh5XCMkZ4asui82waZbDgw0qDAehvIQlgYJglXI
2c8bGsAnc09zb6M4KzL4ASmU/Jl2qo5w1HNBZ5j22tUW23gsEzCz2aVwbPDLRcWOIyqmhbgIMDc0
rsxeGpD7DReyg30PG/eQj7o4L5hHI2Rq9e1EANQBVyieOyc0ppeDzSC19FpWoI3k8FoT1exQjCtG
lHiq7jDV6SGsteSwprN7tCY5npW1JJuxKbJ9I5TCORgN+pXTNepkpqq4n1FbloxZHLFnTN/fa7K7
W2JezIw4I1y8H/E48J3cy3548J02KVU0voZp96ChZ77Ox8kNuhIleTIJ4wvOCOxaXlHmvuxs6ZMR
OgVhhl8j/CYvGEwbFEFlt5ZdPkm7zdE68WJrlUWqaHTvOCVZ6xDOKN/KEp8LfYAH0uXeoV2cgoQb
7Jy1tBofdAymN/owy6Nb2csWLGLYe2Zq3ju1AlLPSWuYKbaPrrALRg4Sz9aIXMGLkJm+JVp3Os+F
WL5a+J0/uwVk7ThDu0gIbXxymbg8uK5QV/WIoxqbVMeegmE6e2UiQu27vsBM4c2Plhs94+1Nyii9
XQb2RpyivEOFL/1BaTI9Mz+S0zbqomnNEFQB6ZFFMHYCvDTJmusP5ZrbFt5V1ppAkXJmYJaQ6xTC
CRQSAUjREdLKa1jGd2MeE35IkYQOMMp52iaa7TbwNCm/J8m8hn+iYG74EfqJ1ECtPCci7m5SMg1+
DLrQtgMRx3umTvpW9+qV/+aqHbVQ8dxQ4tzGfQSBLOLnf05hoZgo8a9FNpU3xv+zdybLcWNnm76V
P3rdUOAczIve5JxJMkkmJ1EbBCWqMA8HM3D1/RxK5a6S7ar23o6wolxWMpNIDN/3jgMzs26NfCSk
NP+tne3u1SPGVysjy3uCx6LtLJS5y2u7vxmIBjqmmMDxtWVGtoWVzbnpxkn/kNhWdfLxdL1ZLac0
0QMj4XSqvPFF3R4QUojbtnUyPef1XFXj/BCJwvVXhQFBz5bdXZtUzF23Th4ezNhJ17SGZhATPrfM
HMNw0KaHJDSSO2RjhLJlA1xxxD1/Y6WdhMag5/WEjDXeFVlanBOZh09xuYwxsSFO+4UIMMbAxRiS
azlk7aGVWENg/aavRddna0zvy6M1WGQUhanXrHK402jlqfZJkaNyvcThSLhCpXNEXTPlfFPxxXF7
8UC0nCTGNmUpG4nKW7tzF7/Uqm7vrMWd7uK2CqMVNyZ14Ik+vcG0549WTMrRCpPKtB0JGFqb0l7W
KWflyWm6+66f2/Q2aizRdZ9N5QaZJA6X6DTz82xEeXmoJq9JXmyHSGxEiKRX8STKTD+9Xap4wMJu
9cW2Fzr9yBqmYlub0/KOGsfdhtlcrpsm4RYc44yCQmh0oFI89/vRLB7HaVL7JBujLSdpeOSrzDd9
Web3Vj13G+KgTj3m5Y1ym59+nf/Ox38zH5P5rcXZ/34+fqiguv9n/dZAuP/ZbPfzpb8Hg/qfMAOZ
notCHaW6/H/Dsm99wtnFUGx9zLz6//ndaud8AnUGD5a6k0Ri7/nHrGxJMGvtz3MwMjiMuPZ/MitT
gvGr0puueQfLHz/TtQSBa3+elftEZmVDpNFhGjy85kGcWeOaSP1gH5ck+rolgRRr7rE+yne4spVM
Sjyq0G+bIYd53IAwY60OE+vlI+y3cmX5MLRu+CWwca7VFMDVKAMW51A3OryHMBwqRwyadbyMqZes
SJ4quHemFNQEzN26hnuOz5moCLfNUQCfKD7I1VaRqYI2YZ5Htnygsmmz6Kj8tkBxvKLIz95lpGfc
xiKFhY1De42ZYkBAoAzr1IQzTXasHVTsUlEn4yNCBrAAnt03kjJwOohlaB0ReFunkUfuEW2MWW6n
XA2vpJaQsq6KsPvOu+jr0i4BGsK+RDTnE9xCfbObz1s8bNZxCkvyhqlrrbIt/h3nkEC8edCqZvEb
tRmo5kIHN19J+gJDVBK+L9yseNKLsX2pF4N4tpBP9mJzU3wpRzO78LwEjZowFI99WD7ix61uu7Yh
XmdSU4Q6DOEnMsHYI8wmL3IRkn1Dpy1F37V/P2V8LuXWHEhUD0xPJnZsBpd08u4XtL9fRMSzJ8yx
NayQuNEuEcJVlJuAtpedh4wC3MY7MvbUt5lQwR0V4Ul8ndqUDbQcv91QYczHQa32SxyP13EfyN0U
D8SVJk5ZPSBW9e+poEjOoJgFNmbfORQCYLUIkTKGyOuP5E1bJ4MIsuPUe9VthnjEeFjsYt669Lme
7BbsiSCW3t4kBIsh3jSIzbTpt95ZZaK+jkuhXpu+ki+1Ods4pRfg7rUTOe07HW3+Fvqoo4mG+tX7
qUYKNM928CBJnr+frIUZk65VI1g7A7k0ISFfgC2GI+kkN8Y3fwGCzRg9ruva8ljuZjM6oYstyaPw
SJYgTQZ12j4Je+NahjoHYZReQZ7h5JckD1jU3h5jJ3MA/8a6v7AsO9l1zDx4V/uGsFbkw7lPpZjt
mxjIFe05s5DB6pCm1eKQVUEr/T6iUBcWwUjTsWZ+5UA0h5mSbP9V4Q1dGV0wqnVcu1bI92Mwx+Hw
7NW4herydxHmP9kfwqoxWB2Yy8xjjvI/eZF1G/Aw4z/NquT0+eyFkfFA6k+Lci5ElloMV8nQtS+x
Ks4he8B13hdJ8C11DGIlGHyKyjZOUWEi4/dkbj7hIEl2yTLTXL50yzbEPLEzXf5nR3j9US3R+Jx0
kiUliKubNo0VTE13SXsRk3ioFWJeihtmlXEOPRMXG4GGubHxSKJQuK8aEJ8VUHRRr/EBIXlMpdq4
2RTtDNr2oneefDI/zGZC88HQy34zdxMbv2+mx6o3nc0clJdqQRaatuExHUQLbVVNpzFJ+603JfnW
7pDGkWewHw3beIc92Sqwz7UKl/3kA7Mym4jVXHfeuZ2nB7TeEUzAuPe71HkWeBVWad/3K1ax6nb0
zYsg5Hk1EOu4MtqAZnsbTmLIQ6Dc2o12YdmuW/rIrsyybr+zIZxNYIVX1WQjSJvKH1jL/Nt0oLR+
xrdM51U73Ik+tEhcwOUwkt+yt93lnCh/3uc2GtGYQWCHpY2UGYNXCcwElIM2Vb0h8OUVIx9+gdy7
XermphszJKkyhoy3qmavQhT9qWuYN02DOoNcWKIL2uprwN12XybC3ybhHO7gYFP8KmSXs3Krw4KA
Y50Pg3FCTY7SL9dxg170pUpku4kEAH/mzeVGokRdUS/evBB+Ph6w8XVPDMzk+LujsY+a6be+cXPt
9J23XUP6ySBk+MXKHKJwgfFtpGmI51c4Zkwsu9jM4O0QbJQK+3cQNGgP6qhK0Mhk9skPdV+VQVtK
TzYOYCmPplSXIndsH5wV7uKd55aFhsK2JaGwTSXdJWhV+Bwoh0vWKUJYsD4+gzyorzhaKmbRKck+
115e7EQ/aGMJqZEUjgX7aiEOth5D8yVoIuRZxI+uKxJ1ziUh88DMhGfRl+3f0wFbksQ5GbcAns8e
yAsy04DhGoGpS+12KCZWyi4TJ2dKo+sgK3xyfUtHrfMuIX+GiAlMkMpNFiCAYibXBckmMWbW2SLQ
abUU8dRozCFBOYGsw6u9DPd7RFJRHfVgzb3x3NVm+8IZV5Is2o/1lWk1mv2o7qcFNZCVZuXG7zjS
fc5pYI87c5LtehKxDRtEu/vQ2saxCb30u9XaxXdMXsXGja1igZ8MoXMa251PpccTe53OytkQwCKe
UN4OFxpt/ffJ76MtomjSTUL5xQj632hHjT670p3InSpJpLSdJ8I5DO2fyNbIuQbk1dznllmFT1Fj
7ycr/RK6/TdfKme/VGyuhHIOayuZP5OIESAMhjjxvOYNgwmty5Z5JFss2zZC1t8jcnZXWWpUiPCs
9DBIyhPXEpaP4s5Q3OWt22yzdszuS0FjZ9SV18XS9Fu9oM0r1gZNd8TNSK6MKJaz5uOh4MmFSePH
uUJJbTJfgMoT02EN+cETKTp8MgIVWzc318xhfQG+89ed3bSEKhoQxWWYvMkse8TERHnSqMwvsfQS
Slp873sjmks/iN9C6DW/SdQ6MLzXMhcmqTlEbU2Z6Z2COVyua7MnP9NSr1WEyn4J+tNYZtTyxnXN
iqmyjR8N7PLTXBytoT46M2B/6oqnZJyza3p8Q5zK0AGiaYO9TLt4XZvpnmDP+lR104O9xC3pWCCH
+QD/EKfLe8f8CTDZVw+hT1A8dZs6+KcgeDSfy2FLLnEHzNgWu6mvilVj+N/CSH7GsRy+msqxbkk3
oILRd+6V6DivnG+FLMQxWah6rsmruSIIrrrqlfzuFSPdkuK99TMVg2bm9VqU7Xjw2flWrV3b20TF
KRIIN94zsXgXYczRJs7HdGcyPd7K0gsxV1UnBLubKm/2SWyeaay0144HZ5IKP9pghYdqo0vzTLH1
05TV7iWk3ncPC+Fg85JldcGYVa3TlloJdjLHjSpo/sm/NlQLzOMuz1SB7/WwqUR5W3ldRNJacCXr
6jcnieA8ENTTnXgbji1yt0RzTNjgYNjSuvhCjzGkSzs9jm1/V4vutjPKG6Y1yFR3mbnuw2mN3xaD
1gDhP6dc5o6f0+aBXtYhmtOzneuSlMxrt1AlqUDITGePlCoDF9udbMrsR8HWfxe//4/Fj3Xr7xa/
f9Yd6bWPF/5OkLif4AAJnCBLkT5DiI1/kCQfuiPdWYaphyKgP5EkiItsyk9x3wY/mZXfORL5yfaR
NiMVIn5Ab5L/yd4nLb3X/cHhSxEE26NJjAJ2eL1rap/8t7cLN+H2//wv8b8DE7IvDJVxhVN+uPc1
UrdozK7Q6J2ncTw6d+SFHEqwPY3yCY33kerBVJOBAc4aDbRaWayF6nxEQBosRKBTYrMBQSQoNt5m
gIpRbR2wnw0E44E3omx9HgEgR41EAmf4+HNAJ8UHTqkRy0Bjl8QeA2MqO5cPncY261p6wEBRcbbH
oX0srYAZ2+vszUwi1rsJQDoDlKYAplbdqZUX9vcI2hkyNaqqRgeAFbyuuADP9icEL+oK2JparEmj
suSRJ+DOJaDk6HrHIgKXSTWOa2tEt9PYbppVi7uJOJznxjUAf0eNAw8fkLD3AQ/PGileNGZsavS4
dpRzbTb+gVq/S60RZktjzQWgM37LAr0pOHTkg0jT3zqvlPJpr9F4NScMkcQaw1YazUZ1SOUb+DZf
VnG1aMzbcwzvVGgcnL4fRKC2RymqjCa42g/I3NHoeQaMTrSu2oxz/MzaKp8oC3KPk+0Nr6XG32ON
xJtUaofnupmBJfOKWHu8J+hbzauhDK3lAf6AgLVtQkeu8S2j9ddbcCfSO4k9pIXA4pna4jlx0Cev
DBv9KY7OdL4oq/TPQRSgyh19ZU0s7bgA9oVsmwOJK9PeK0qGsYTkn9up0Ii312HfQ2VRxBSBLq01
rLooca69rDG5cTOKbY0MS+wKIJIbbNrb2dmYE8ruN0YxTUjmqh/EML1sHzxx9oM25gdpErn+QSl7
IHKaYNZkc/ODeA6QhmoemsCJJh3vwy4r9iWArBfdWoQwD+MuQPnbL3ub+VnPjKx87tNo9q35YAyz
60dbgGbiSREaof6SO5O4EpaKVeaSET7doCeea7VDIVD2a5Gb4qVCM3c/TphdcCJgC6XCUqTVOjOi
aZMIB1Wd0bctFfTzYDzHmZNkG7l4zH+dW0w3mcCssCoDxZ4SKcqGMehfyjw26jUcLeqGNKvj59Ap
s+JspLMU66KezdtlGN1hl+OOD9e9iisCcbuyPGGFiA9ViRYrWfBvrJGkzA/Yk1HYWEYzvWTYoKDI
lGt9UbEtN3iuo1uqLtStS1Q7o29dr91Y4MXlA5g3eA+dbREpWJMyXw50ytV3btvAMwBV8HRVaMVX
9pzqrOkABS3JPyHSdRcws/YMZMK4TJEddJOzEYbolpUpSo+vHPHSKnWsbl4J6q4R3LUds5JX3im/
jvaeslexGJzbIB2ixzCvpyuy3iR5bEa0vH7c5f/7QPybB6K0iLz5qwfiDyHuv0JCf770dyTU+QTy
7QI10mkkfzz3fuoGfPsToVAuzUnC1toAXan7OxaKgNcn5pmsH5OWLOkiKfj5TLSsT/xVoYuqA8cE
Q/mPOpK8jxioPzwTbbITAVwDCqgJPjMt7xfdgJfxQGhyuAzM6ETX0c4aextWfh1dODSwSZz0ZkXS
vhe7x1DOJCWWksw/crLxOazlyGNsB7RUZNvKqSJ1MPJKjMhyhrLAqxdb7XuRkFyKlcCmf6AT58rJ
7WMHpAWPIIkoz4FzjkMi6Gwb05ydn/vuSLsCKZEBToTXUic21phkmy0UDNDnWGJ6FTEpFYSpinMR
FAYbaRm5WPoq6dd7SYppQ0imoV9ihaBzWZrMd1J1wXNvCd54rLUTo2v96RJNTvDMYj/9yOYNM5Il
8d1BatxGksyTU+U0lX8iHKllUjcRXupKj5WIS4NxPcoTzPHo52aMmj0wbcCvUcMzuisEhs3BFJZ4
NIl9e/PkNN1VlEwerCG26FDwp7sSVOLQWmaFy6poxTmSOtmh9qLwOaXYLVmjP0bQ5gUpZbd1sLTv
JKRyBKD/5SP+1PrVCpVJuLPV8NfsSVBZXTnO2xzxOrg9PoAjqJNZjTnvZloRCZ1hTKJBb9EhtHKD
id/aznhPP7PofElNDVfnDph3j2Dw7JIYe1XSdX22MiO99nFHr8innW4Av4ejVQXZsUxguanQ1sfT
ncI0WhVTYbgbzmv+zY8vNDejrEEyHAbPstffMEXz4OTm0raf0QzM0/VY0/hAoIdMC1Ke8yy5NwrJ
r1CRugPwMcT86bewrGsn7zkuY6rLoWKCaFEszzbSMc/womSvusIZUDMXsfnS4LdDBl0sRrUaxuW3
GPk1tQlDGTwjxLuwgzu7mShikheIFnpeZJveewM8OnHRyljXopCPpc0JSJ2xPmsLTvRssvtwN0O7
R7q3jj/JMOezxfok6kyiO2PQngQP48DZIBvaZ1aB1dET8wGWo4XvbaSDXqeg7ltOPkTt8SYcUJ+u
vJGuBPKUAMrNrhbYMxQXoRdMfMEMcKy1Psywy45fkz9RpgF92RlCjGI7cIq6K8FleV3V6JAOXgq2
r7FLa01yFp+b7TOhsQRFw8UydeJwORacMYg+2/dpsnnLEnmaxu04T+Zgon9Hf0UUaltHLK/1qy9a
flinTHZBRwZbQPNkPw8DOn3cT686uer54xRODI/jm7XVVaUvdp599WvoDtOF1DAOyUhr7N0UcSkU
C+iRTVx3tqO8LXhmQ+DAdVQOWOsa7r/Z9J5ZXeWly7/+uCToL0r2bjJz8Oa458s2uXEkIlGviHea
g3JqrX2Ex3y0cbU+GzRqGDjqU9QkWE7xSjceFyc1R8F2kX6yz2MHBHlMCn4dE0A+aUmWo0Ny5m8R
qMcJZlhc5GTIcXzChvjcQQJNIMbnDmLjkjh6MZUVBK0H1wv28HrVJTM/oaoBR1a54Tf+uvfa2LpL
1RB5uPTAU6kRWBhD89o7YEw0d4iqA8ylkwFAEhsNsoyM39eammjcLe3cx9uAiyJcSRL1htVicccq
JKnAl7md6pso7fXkRPyohb7mQiAOQbZlZgRbUp/5ObZb2McMbnqTdtwyTJN6pc6pe45gYU+X+sOu
JWGBXzNKYQ4BbtA9zLV89CzOeTfLx5AqobRBzBsENNhPPfHl1sIvPGVkqWAQlXxRhN/CbuBRqE9R
xbi7tcoij09FCHKQUiS2722Ekuth5FvK6Wd/axPJrRmLP+cUlWic4LO78LU2be68mWPAFT6VQjyq
foZoc+aRZtqmoDuzoOQkw7PaBduPYHEKu7kiCleJc1IF4rEoBJ8nLeoo3A6IqrkSBXVyJztt+PFo
49t3NrkEpARSyv9IutXnXpM4Ir2y67459MIzMVXrc95mYVNrE+WstZZKn/89SXnnPhmCZ4ftkt/T
1Le9YWQdvB8U8oUdsiXub03b+Zsc5JDzMZhbfBjKD54NpGrhz1sa2qyk2NQegcXaQNv0x9RvlbFC
5Ts225px8M5GobalowWLfj9yeC3K9j6uOAzc9vNYdhMdVcpp4t3HnbWqYuHuR+qpnkVileyc5CNk
Lw6MPvC1re9SYiDR2o475w2+K9imvSruRdzLta97reMpODZ1rR8G1K7zcA51XDWhROIMl8mNDHCO
K9hnoAd6j+NSkPk7x/OB249FJL2IekaIVVSxDJPlvARXxE9iypQepXAckiTI75c0/56atDv4gD8G
IRgFBA8p4QVfUYmWbpX1E/darslmE3OLqVbGKNFeWERjvVdl8VxFojnRhNubGJv9cWIOsZpHAjCP
mNE4ulg480fUKfUVzxj/jnnaDLl2B2vXKAt0WYju7CCFv2p7elMHQqqfEk85OYhe+EWxnBqyUtct
IWHrpvNIF0i5BmiUFYUxHrpuPrYxXnMsuU0R3pmxDhUIupcSlLuuW7UzkHze1SyHaeFdQsJOzZfZ
zZEoI+cpmPuFqAruqilXuO26dJyYvdzUbMEbLJNLucZV6aDPUHa6JkG8OEAoQuIhRwY0sDMLT6gc
kAbhDiUYZjw5yLwywgxGKAlZ1vG8m124DwIEjKQh2KFHhSTJir0C01xu/anzTnQA8JhLCHFJJqPu
CIoXT6Ah1Y1BcuxtAgd48mTI2Us4GMo7v9oiVKshuuoJXDXz+qsGg9IN2xMJBq3hTG+5XaVPs1c8
4ZlQOcbb1r5XWVxuDTwQ/trGprrzB2tAytMEX8mbAuwYSdRZOMm2ysFs7jdzs5uNNDgQXzVs5qkr
tgVrYwx2wq7aW2164zcQJzccL/c97fxyt/QjaRMEndM+Nj4FFLTsMCE1ey8cvwzAik6Sel8jMiQv
sQM7I3I2TyvTJUyd09y3JofVDUoAz6mYvhEK8GikHvalsW1v/CTGdL5gAa28vqAJxLD3IY2O13WQ
ECeg2kcV9LRyNS6T0bYtVAWgH3KLApVcOyPNABFzwwn6QJAcQQ6AE1TtMQt6+7qCF19z0MotwdjO
w+RW8NBAISzVC5Q1dyxK74vsjvZO7JX+yVgycctDQFsuhpIkcsM95o0130cV8rvSKg/SaJu9r58Q
1lxjF6Ag5OCwE69amObXNpwQGNZNcLOkzn2f4FtnDzYv5Cz419Wcd09ykgbStDrH7e97vG5kdv3a
kfPJXCLlcuqmUu3TpKs+U+iFCKnoiyHh/JbZI5yJj9DBMtA6Kro9XOHBwdk7jO7zLq2y4jianvcG
WvuZsKCMLRh6aT00Tat1+na1mr2RXrGl6/cmTRhkamTwAHkSbRYHXWwYxd1xKJ33Oo7srezEuBa1
qasHSnGc08Z6CxsTwSiZ99NnJuIt03XDJIiQYTNnZrbtlO0+hoo7Cnd+LVCkhXllJNI7mO1k7Qus
rptWzjNfWi40m48cYVVbfQpS1bp+w7HrHPMyjFkutpGTNzOzuCJo5pJAZunAlcKGClnaAVZWE7Sx
pmoXTdrCj5dk+9MW1qwqTet2muAl5TlxD37Wj89G1krKb9xQuoTcQww3MMSNporxBFQ3Sct1kVjd
+Fy7mIAWTS4HmmZeNOHcx0gggtRLdq6mo8cICn6D9U7T1MkP0hpnFAw2VTzRNUzcGeivfTHioL8q
Gv/GzWBleXiFD4Wmw4MRcghPfhBC5Hww5u0He15kLtSOoT5ode5awc76QbenH9x7xOIW3oYfnHyt
6fnpg6kPP1h7YNEPCn/8IPSdD3bf+0H1E3gM7x/9EAFEjtkTxIbJX+1kjzh57ROkGZFUETrFlQJe
VGQAMnJtTKfo0HM2Mmi2Ts8MGjdIIplkWwYRd8CgTgoAZT4nUyzTZZZQrMyiUDFqZCwPDOazP2z8
/yJAmv38j3CyXp0dFnvJAi1xBfwaGNmTQpXUyOhQHAR5QzNYZU0vi25T+GzPy6J2dhEwjVSlk2fu
atR1En/9AT5qsn5Z3n0geD4ILVp8il8SVqkrEdUiu+jgTAEJaDCfFJ33gQjlWVBpHjFshvU+sZI4
IrklXMptTRbcOSo78eibvTjbVcZU+def6l8cloCMUsdkbHdtEkT/jLKj9wsxU9oRuamMfiRHAc5O
ScVMOrAck6skmXx6TP7xxhii+gdi9W+DqP85dZbjQVOK/i8juLB/EXeVhAZjf6Ph0plzVqFUqLnm
iaP8IuULiWeH6gtr9K3HzAuNo9Djd2nndno12KqWt1C8cOYrExw/PnR6g65VVKYknjjsMKXWc/31
4foXX6I2lTieBSdhEiLyy/EaAry0luHnByLyCAwIZkIP4LpImVw16IjVuqyLcutOrXoraGa6oO+e
LshgQQCqqbkUpfqbuHKhMZ8/n1Yo9Czb0iI9S/AY/vM3aDjKWHrmhkOT6rQG13CnSwck9dwC8aAZ
wmQMpCCpLLGFh7J+YL+ghbXJ94L4Isi9ttY7GEf2rw/Vh4nl1w/mwiCRpQwfhL39zx/MG8y6KQgx
OqAsYUKNkHHlPYUiY+NNTEUIfR/qOPdtAmcYWzeTVbXZabDlcOntgbAGGimCZ9Oc2Zbtj7kYVJjK
l4QlKrIXxvckAonOQ608aTTWUwYmVzZJqqAlmddMFLeiDnn/sZQmxThd+kWjAIDe04VoWFo8hnSZ
7vQc95aUtMSWxMJlYMpezQb014dDar7ql8NBcZ2NwYgQdJcygj8fjlgYCtTcM/ZWTKcFTg/sIuR6
6lWnnPj03PiD61n6KMxKuQCeTEXMx5qTfnmYAqxvD5GFSXbtLMhJ0tzmHzlY/Dl5+RxtP+AhS9b6
y25SUJp+RIl7qBD9onfz6iHaRoNqDstc8O6OROeMTmnGC+qzELx//LL/RaL/Bom2LJIa/nBe/FP3
xeP3svzett+//zEP4uerfoLQvvgE+swj6hfjGhY04RDEAPKLOZc//whAc4lhTQPGQMirmdd/AND2
J6haqge9AHhaU7b/CSnLDeWXk9gneBs+1gYJdc2Ahqg/n8Te3FhGPDoldU2ID+v9gDgvHQiKGkfq
xwokcFClnhyvSYCZ10Wr5o3Q0xsgqXdQBa2tFBu3xRZFsTi3euJDO5JtXT0FRpHb0nfUWLA07vQZ
5kxpGbpjvQV6hpR6muwDB8WlnjBxMr33FJbiGgIGcaCNN6Q3qDVd4THWeKbUeaBiGPkPo+sSEMzp
xNjL8tJntE3n6rPNmg8m3RbHHooOLIBkl9bzNmY3mNgHElwDemIu5wRbcYx7QiuOGKkt9DFk+PSK
PC9jOZGno3V0sAJfw4+RfPoYzwsCIm6qZu6eMjag6yldzEs/NnJTUpY49CK4MXEybfwiir6QNM2A
iMDosHj9sCH+nSDf1Gz2QGA09iY2MQBsEVVdeccGPH/nGnCyC4Kc29ILqEHKNk41ZXcGSjO4ZWqD
xDz62zxqKdjVm0tjWnh2lW2uzcW2rwMSNI99u+C9MhZUrFlsUB5e1ttMqmUdG4iF2tSsbkDJWJmU
b7A+jWP/KBJULpKH43UUFs4el2+xk4oYG7Dh5b4eZHvjJQZqHxY0V29qM0LobTumKIC9DNdQhlRm
ZMXeuX01bYyafc/Wm1/PCghM+sUsknYvagRR/UB0BiBj+Dzg6NpBxeEvTLhf3SBrTW8ip0B8/bF0
Tnr/9AvM1wlq7wOzcbNTLnLOWW+shJjz5NFbLFtr8JU84vG3CL3tbtF5BagoeVhz3dj39jy2eL7T
+inuRfrkk970ZrhgKNi5HfOGsO3hyje0Nbkw2btI8q23dYSqGfuwv4n1Jh7qndzS23nOmg7czcJO
pJ06+H2V3U+VMk4+rWC32K+CK1slCM1qRhnsdIiBPTxBfTLvGjI8hhXbJ1DBolEDFHa79ANIWKbG
2sUaXZAfQIPSmAO4CfJHYo6Ij7XpYFrnkpQFTHaD3ICjehsEYslqkktxZxjOgQklW8V9qW4aV75V
ufLCawVWFV/VIn9xcXdc4CT2oeEL49gmvR3KfU4eQ+atBtKvg2+LDX65jcJ5gbad2ru2l37xLSgt
xF92SXKw3/VPTj1Zd43fx0jWSBN4tMM23QYNXWg8jYLTWHmSsCR6QOZNHbs1yKZBLPWax2NEBAm0
+pPMRzubNo6ZlV28KV2v8k5l6/itscGOJU34b5fjXgy0n+n0WORyVRSarxjTxm5tguGcFSiH9wLj
LRX0kjOL+xJRQ/ie4t0BcFiCFXc4uFkSg7cm+jHOXCcDtS/6D2epwGw0sDKszC5Iv3pGOBsHUr7N
Ssd8jsaq8ntSg4eedNKVFmnZN2NUwE3NtfOWCY+BpzJnEeGv70BMS73W0Nhlv6MD77I9eu4B28Gs
ECkPRgKPjQ8Qe27pZLwlfZoMPYWeCixC0mDE2pxhxRyB1Ln38Y5dFoJ7y6BlLi8iUhhWQxKU1a3n
zxIH6QyNbnVXoGGOSaQZyHrkTR5UBSWYt9PgTjtH0wimmVNTTjAcQjsXgPeRBDR5hYKkbXD3NaAE
SxGM+5Th86YMbDLekoDrfiIJy8HLiX21t8gDFjLel97g76u4ye5IG71eogBJSSOcir4iJ74KSWrY
VWNnUyRGxQcXFT1JRK+UvVh1qStPPmCQY5QEiyFc5v4Vucm2ATYxdqQ2mw9eTtOrK1sSUayRncA1
yvJMFn518QfPPXcuRggnhfBE/h1czSw8q1w1YgMDFO27BvZotSw96SpFu8zf1Ky+8oxqzozU7m5k
s1hTXopyQZrKfIgWHJmTmfpPpB219xS1hjwcSmoZI6+9rTrf2OUGKZFDaYbfFkhkgtfEpqXi/Mit
MzwAuJifM08Qy1gE/usg1FStOpoRaNpW05W3eMsNLLS/Au+iwWycU4SWFjpbesvONmZAZHf2aqKP
M0XYGAtUEwPBmCnyyjs3SNOtjjNr87J+WryqO87u0DPJl0QODYWjcFLgSVhag/ZBJDO3UFTYF5tJ
+nQKcouHqXY2OF3o8eD9GSxtWt1EAhJMRssdUd2EaSx4CW0icEkYDPxdDaUCGDTaMbfGxf5sAe/y
LHSC+m3wZXeD6kZ8R9pe7RwSWbeZCMUB96j1Qrk5TbREAW5qmIpdmqABJfc1P2fmqJ57rsMbpt/m
DnQ+uPaJBV6j7CQYNab+FUfrcKbCAogO8+YhX4YvyreT69mO4xeirc1zGAr44bR1mQR0YWlPftq6
Kizz3E40qq4Trvw7J/WmfSDd5s3XddWtm5FNtHT3DdEitGAWvnssUMTeZxCsVwIV1dcRMn1VT4VJ
OkllHmMzegmbkqJRCHKGBxKLDGOmShgmxUcBYnymrcHcjnGlbqYymK8sejgo9GwitSFur97Y6JXT
1SS6J0OCuJM2FGHksKEjAgNbSztMLqIm8r3WUOgzTvpIEqyMURn/OvZREfHTCH2DSuKiJv2O7pvE
eZMTMssJPm5ZeWbKnaBpyJvnqgJ58h4s8MKIRx6x9VH82LpUht//d77/Q7fdN3LGuma+fI+Sqvzj
pC51JsS/F14+lUn3/f1/Hrq37nv7T6/7Od+77qeAyAdmfD2YA3kwrf8QmYAmfKLlKDD/oMj8qTHx
BE48xnHXYvDXK8ZPgYnwyXqTXCCBANUi0ML7T+b7X1Z2rQEV0mTAByLTmMyvIFku0qZEguB890mh
Zc+WtQ3FxPN0SBZYtL7O3mxQ23ZXqhmv74YYSof0YqzvJCaWOM8+IgcyxODg+P0mC4xSHQj3ydub
3ClqY15VGancXx0yJHFBGK6bEyAU0dclvnuMXP0lj1ln32imrcNvVmEp98yjQNXkvwtN1q3t2mkK
XHRmN7Ix5E6ToTsYnaIgQXNWGhqAVZyvJPxj+n8pO7PduHUtDT+RAEnUeFujZzt27JP4RrDjbM0S
RYmanr4/utLobaeR4GzgHCNJuSRR5OLiWv/wj9WPFAf+cpD/eI7n5I77EEGTTmPA6+PE9ekIRD6l
M3otP5MJ2QmouZSVvbPKG3sVYtOSDqgV4zBcIZZtw8tIDv+aUf9PHfNTBYrrhyHAHxcEkuBNcTMf
r78WIuoDO8jfCgeb0BwSL0ckzg+xa3XFQc1Tis6ygrHNZgtlaJXN3eShYIVHBuoQk4BslTVQsFsE
QpRzg+gJ3dK/jJEp7fxfrcMLbSRNAFFh0m7qnUzLj/c4ZzkSXRwV3wJLjba7S9cQMbEDxR44V5tG
DUHwXPo2Ssd/HpxP78ZcF8gH0C3qmZx7P19X6qUNW0tEb+nCnAs2lKCq/ltGFttQFilynd82STYM
wybLWpBcmz9f/qOsi3lsKswc3NERJK1kDX187NQfc8ueM/FGwyREFd6f7MB/YSFZw3m75mF1k1tO
61yLslv0Q9kDW6D1k+UVg/LnOyEifHwBPvVcDjcR2G1GQ3x6AQMH6mIpm+RHEq+Nr45tJ+tk2VtJ
3cfLERWSmbfy50v+/vARlpweeHKg20jHfSrlclRMqgJVijcvmFjlhwU9E6c8+GrSPeSIKPGCZ8OF
hITSB2EYPJMfg1nbj3lry+kvE+FTVZRX4SONySphoaLmI6JPd5PGtNBiOVivoIaRiAEwR+IMnX9u
YdXToi+81bjSgJhFt5akiLvyczvTD7UMigVLcVKqh7hGK6SB49IqF9G7vOlf/zxmH6vviFrDZ/Y8
2wN/QAyHSf1xwtAVjWiZrPPrTCLEJMA+xmaw7HkSZLmc9ygGSrfszKIZELLhRw5/6r8dLDD2FCaR
cqE+BOb/821EndsPSx+0r01FEm5tC6LXij7YYg+LfykSn7jfpxx1XmrIgURUJWmX+meRVVAHQsqc
aGsi/5LxWw0exOOlB3uFg8ufh8tIoX6Y1jgbosMEQpP8x/YpLH8cr1lMjYybVbz2dOIsYPBDLyt9
161DLhusslEYreiw1yP/hs5h3S47LIkX62GSMjnvY1VhAlavq71c1lkHvwCwshG4QXjQtqp78t10
RYJIUC5yty4QZae5sLF64ltLjFygQv/lgSjafXgglKjQmooD6mkQ7ZmsHx+Imdl0IwZfz6Hf+gXW
QXbkMxWTRMMi3DrGm5niyXKKnhXInM50/ggnEqcP/mmeBhF0Bz2Jvy9o73MUd8k2YhYSGEv6M79N
i3Iue2rprXyWilXU7UVPv/jadTJBntvrheFAdKNanyD7LUuIDrfCFXpLwJ+Ce/DfCaL6Nf4gTwrQ
eHBD/cYkCLM31lV8LLVvXk/bi5gpRGHcH++lKsr1aa2CEhlSu6rMpgUQxeIFtU2M8Dltc0UmElEb
5N0J0Pz86Fc7JbOGky7e3XfMu6O/m5NgUHHk8nTbrGXawKst+AqQNzZ3nluNyQ0GSSnpZQaJgpZA
PCpnfECKZB2uyKgTI+VRKxgk+IfU81nqsbl+b6Im8Z5Ge6Rqsw9pbxf/jF0DEu4vc+NzCGf0Qxru
DtUnmP/ic/tEoAmQOrGsnlfEN3HGmFHOBAWIJ3eLWzk8agLFn2fj52hEd8KzXYd92zQofrtirzAE
w+t++i5WbSbjpD0T/lyM3Ni8AzBTwXNSiJVJOHGY6dPrkMDCPP3zbZh09sOioHaDPBsbF/wfwEC/
OfDCTe0wM6ifag87OgHMUPvWz7bLOqJRVvaNs4f32eZ3I9xVIo7MwDKDfBncEewzarAVBA037ZCQ
j4IH4LZVtIBicYLxntO7DVDXh4N7ySSiMY8eTULJxUvAmLPYM5t52OJrispCUpSDWfkjKg+3AL9D
2J+CUuz8N6PIz3ENMhWIUErErjkT/N4GLYMkw7G1Dx9h5WLNsfeVcklix9XMW1pKSAZlDrQMrP2w
k+dHOrxnthZer2ZV4A7nJg8JCBXu1+3ytVZnSDkKEyK7tbedQ1eNEsrx6i8lqy5BJ5UJ6yxRzeoM
QcT9rVHqfopsERlQxLZJVOMNOiiFfoxskGxqlG0a9zEaYJrKAzZ65gYGS2izdN/XMS1WqrQHjAvM
EidWmpCiJHTzF2g+pPHO7Ju/aruyL1+wvwk9I8JmxgGPwDa4MXCR5TIHt87XLGkd9KhshJRJZQSK
DJI6+wWP+5f5+SnL5NFiR3iuw1JB8Zp87+OjDTP1vUq3y6NIRxOpBtUxtWjZ5e2PwY5KI588tN36
BGPT7I+11Tq8kDmoq3TZr3XgDOkhFpaeHslSFcMxhYVg9olxJZo0ObpQ49GbKmmimyZsnuWunAhr
AxkJF0QB0+ZPnLEchqJOPYZiGMLMGgziumBJZOBQ+dNpfEwoLF/+PAif1mhEukB2FRpdcsdoGH7a
uJxppfcedNbXsaY2i3XFe3rrZpBwS3T0UINt/hYWPm1H5pKeASoAFOZ/ZE0fh91GDtQLgPp/7bXD
DBmWYWBCsfczPl4hvdbfJxOqKtTkK6xyQa+OSUPKQtBjlCY1V8NdGPRRUhwQV4wIBizI8V5VoFRf
gMGz8IFPsVH9em1pB29+2sxV1LBWWEXmdaTlbF6Ehe4uP+KliMd7u61b7sQ3INunMhjMOfXPow0o
4mNM5OHNJkCQcCBx/n6iIh3srdSel69ZRgMFb0INBwAXXjspbgAjegollUwFMtrErhvTcVGqyzs0
rbSY/Q1Ya4iUKq0t7zqpEf/ddlM7pz8Ad9pnSMt6wa4Mm7Z689C3A6XQBrV6mTCixFhgRLhw3UUF
Qo+4MZI/9vowTX403tDbT6htYqdaO1fCVk68axqF+EwxDxqGPq6S3VpsMrwxvXmbzuXIYkBXFqdK
1CD8AgO9GMFe7yHANMJLt/bs0LSGOjFlTkL+lqTD+ZCFZGbbENHAdeVYy1TEPQ5FTEQEelkEhzEO
U7Hza5wgv05B6+ZP2qvSZCe8AX7Zwvm0RdwwHZAlj3N3KpE8rNIzLO2HHUI003qZxI1tH50Jjsoh
tVChtveybGvvcfHHtLQeY9xD56/oponh2uqHxrpnxwj1Gyj+QFGDHdOm3ci2dbL+SzxDPz8iRgyK
H0WAqG432HQJzKRCtYJqeXXqImreMgjZ47xjqizdz1gP04RVZDX1TnE2JE3nG+sX26+CY1JbSExT
S7dKeKCBdHE5+5nRRRoY5RlKkvKuV9GOTOnVQdw5+0LbdgjsfdN4lNzPAYnlWXXV+HPZpXsYaMM0
Xk0+WOEcvUKvzYN7f0CNw8hZZGl0YK4EAhvvcbXZ1qs+yvHHTC0v6IZdlqi1WM4noGBZfgT0y24D
pWHyCLCjzLX/DbpM4PfnTI7JSraTIG0BgC3JuuLNQFF+Dm4rNwz5MZz+0spzoM0b5FI9Lre2vde9
rrqL3fGiCBCKcM8co5sRQjb30W1D7Lhw6grDjtHsi8jW5TxOKnw2lZc5WejnbAs/oxd2u0xykuFd
kVjFVB3CUuBydl7iIxKNt0Eh/DzedHFsahKhGvysRAEjoRl66aFowkhhKUfIviZqd5l/aYlEhdUV
3IXcqe6AyhVRsp8KAkG6b3NHcO+ELHNLsCIr292DV13ybmfLslCAbQbb8ptvLgQlrlcXVRw/Yq/U
gaDnHMzIupHGXWrcOqAO+RLun5QFzi1kEnfnZT1Pv5UQGUWAUuRkRkxU+ObEm7bPBtAidWhCvjcO
Kap28YSqm71fG/KN4wDymc/J06OCJV8Zvq4I+Y+9pE+4WpU5BnHi5Ob1ONLLXP8/DlxaPth4cUEt
Ca0OxauwmjLKvJ/gX2NOHDCbyLTgZDoLKvF5lPna4g16utNoEDQ6bxgvK1vbo2kaOPN1hD80t5Lz
puX6EDCzuILgn7rXxJrNBAsQO+LN+4vF31VxbYZmHB0+yhaLRwT3MDY9l93+eh6l6EW8UnDL+Dt/
lm3wUPoekkBG9IACEESUDGTS/tfsSdYe1cRdWFjm4ZJheR8MzaxR2185LpaHvvmTQGsQ+HKurIdf
Q22dPv6/g3z6HJUCt7wOXVlzA05jZeNrmQcyR9yhEQsP3blw7SjEuyKli8UBPG3jjX96Ue06Dkw1
Tt5apeeNg36Gv3HKDN7uLU3IllEa3briI66kxoaYI/ZP4MlLG38rZJtqH2zltgpTu3uNTyPYSlYQ
ce30TJmbc0YDmt4gAGgaxeZ0bp9e7Wl6BEmJIuEe4hi/sfdRG+YbZ9ND6A6po8xlMi9DqBb50g5O
4eOK2DZKgzypMMN7mkgr7CPukoc03+Lkquf3sDoRzC4oBebWTwNqrXiUqm1bidbDnB1/QMyhVqAg
szymNhUtGim5blnTcZGaykc/8X7zMXS7VydIG6YPLeDaPLwCNR7cgvw3N9e6o/nhjSmOkjRpoCYY
SqJv7r/ReOxNj7pKqzQ/NHgJWA9ZJ5xUnJX9EjrDpTjNFRRL4yE8/hpy2LqK25lzUfIl7AAtFy9k
XrLP09FbA/uRzK3AfEJ2FrC0rd2nOFVuwfi3HJmGSlLbrCgYULLhNWUaIdLULGfN/srflYsOiuhQ
kizOy4XAcgzTZSR0sNDCWtirauQI+pRzPlRkzeezoev5QdLoVzd1hxPvzVJPFNF8e3IoFXXU8qub
sRwSigLgv7i6k6Xt+BRA5+cUQL/ezP0pJpQXh1l0LhEGlD62gvuqZout97PVJHGP4yRb1fzdDuaC
eIPZbVuWZ7/KycVQZao46KzivPtj8aDsCSx0M4bjKN7XDOT0igHrsQpL1ieE9mn6PnaQpabgbDg9
+gwvjiGCtLmWPFGZInm6D1bbIcoNyjPD58zSzBrqVWaKn+qnUY+RJvYY2jXPO+S5yw/FBOfz0L19
/pRXK3XlGPpSE28oWSxBfS2ko/hEgAQVk3r0dc+8OhVZVgeQeHIADKES9zxNupXvWE+lt4RjOVXD
zvdK6qWJU3L0xSevbJvtUFGY8C+BW5v1NGDySRE+xT+KUIn11MKe1y9EmuLAWc8Mns6FKRW4Oiqp
xSPkkPLrQC95yu8T6VliXUxJj7TmTSzwPUA9V7PdXYdlIoIBYEpXL8kesqa1ZIdgkn6FEXuLqQVC
OxSBgmcPXCBHcjbDmJe/WnA4EmQRa7Nt1H5ipptylcPkO40k5DIq0SK3czFeQBaqk/BLCUPDelAk
01QVVtnFwTPxlvllTRJFZiAA9DqZRrKxCP4cL02VCj6HqebS32kn+Qx3KuucVw+LrOomCDqJOBee
pj1urBMiAnOyZ0cTlb/pK+rf1jaqnFBRm8FyZvhqp12RplvcF0QGcjckt+ne4jEfOxdaRERp4qhK
PaJkYLnIMT2tCAuC60KplAMH2AkHesQGVd5YO5pZXhexu8U9d7GQWQonOlPAjU5PcnqXnSwoEG99
X2CWiW2PCTcVokJMN4wmTTQh+zeLN+9r84nm/XiTFMCd7I3v2BafWNLFfDARVCegddJSNJ9HS42l
nJItJjfrsDg4trBQzaqMa/Mvv6YsOSWXjAEC8k+nergJpxZOOjMguxCCqLKjO43aAW3iyW6onoNT
T2L3fMISnV9KrdWUA3v6RPwAqkC06BA5sB48m/4Dym2xufMyR/vl+deFcEJgS8P1jZd9OrGhwL6G
kFkaqb0v5SlgIc5uvrkDc8hswOHdFCF7FSjPA2wCgybZZF2grQed+5JnHia6eONF7qYmjcO8lGuE
Y2VuS78vONBT7CNA/4BWkcq4ps0IBnk2czJMwOTmG9SIm7reZwW4jeRwGhDqwCbolVFgUiyvd6zi
EqgEfLS/FL4+Heip5RAfmMEuwQ1rgM9lZUQYSU5L6T5kyK9z12GazqwGnFqqm87yzAqqRgovGSib
ztz7X053H8925vKBaZzAUwMlzcL9eLBVem6tCQAJaIz30IjEsllXnANYSX++1KcCOqvJDm2ba1Gy
4v8Dc6z/l6jOBEIySkgl/3eO2OXctttOJp53G8b0rIjIcGP5oVEgZJJ4yuOV/QqOf76XjyUEHykQ
qkJAWqOAdjjz/FOPKhmFS/m2SB8Q9SSM5T6WBvg49eCD9mtL6vy3cf79gga9SsMdPQaKi/GnmkWZ
Kdupaju5R5uajSLF9nM4D5eSMPdrZf/5AY0c778KmeYJqd2ihOu4kYum0udC5lxBrADwwiHrFDGm
DPFWZD7xLvT9wwyEezwUMD3UFz2JpdjVmHazzIUiNFj9ivjcX2rK76JJ/9eY5Y44SsGUpTUKAZgS
3ae2GC5h1hQuoruvTotqIq9jjc/4/xLX82jMeQWZh5qou4tBEXIHKO6YGymk6DS04I6T/cGvBQIy
m5nQgmp1Jzs+zvpIIPYuwhUdKN73fpY8hdk/D+vn18iL82xh+3RMHAe7js+vMcigfs7WeJMhGsFw
ru+JkOz9Rn9ZrAji3n9/Pd/mRZr/jEjyxzUToqLEC7b1za9tb06zDjBeS2RtDVM2/a9Ka0B9HESq
qCwSuFmqv4UDMSVUose8uDltSyTJ5m2EZcW6aPrObBh/fkATX/41KZgQtJ/g/gBKoW1LvfbjA04L
apJq9cuzsLFUaZyE6lA8B4oF87cl+PuleHURHTyw6hwyP4e6OnExG8Y28+yUiow+1RHmkdsB3PrL
UzkfK9B8OwgNaBYuo8g54Df+SWMPWVLMMv5hF5Spfy0rNyhNqqhEbY6TUzTCjrBrT7nhJkRZha2w
IhXtQd41c/hYTDZB8M+j/Qsi8q8Bp4bJEMDmg/JEaMNV8OOA2zb9ojDP+qNakUfuQcPD0uVsYHuu
bv/p14ZG+7btU2q+8aZOVk6xSFelg1NfkkUADcIzupRUpK5cj5qIfVcn+MS0Z8h70qu+QY+5dOZl
m7i0wr73XVdzPFOFiyPEvq7gwICQbe2gr+Hy+pQArwRaJCK4i099xjLgkCRuk6YGunhdptkYA+XR
Y5BjdGAXQEjOOACF8MIqC7Zqg5/Ce+IUWvxatilP6Q4nB5C3m+A9vJ6OQOX7aE5Z7bKlcGQ16ck0
ujjVn7VuxPmlcTXDTeoX6PBGIC/AF1innEvStOW92RKjvHxT4mnnrJumV5jV7gKEUAuN6cSpFNOx
nUOBPiVY75kdHb+J8V27yCQXYTeK7pwzTxm4exm1XLIuOe2MFzZdlDzdVjNe2ShOzF1VVI+CdDxG
XWUZYk+eF4FtmSJFPyrqv4h8mfNhPC09YP4MGiflYCpDId2PTZENUWsEs7BYw+i+E6Ca3Lu4ixES
gJgMdar76i/xuLZIPVCvxpnMKeHp3bRQsdvgay6pgqPmG3rAHA6Zgg5fbGuHZPifhSNxH134wTy5
z44/LwMGMfWUyC8N5OrS3RcNhE1O6AS0eYAcj9CAu29aNPGi3QQaHF1g26Jigr01090HXIhg3HSF
T/nQo2JeFVPOKT+OFP1ahCr7o2dXw/Qa2HW5QDX2OAig7xA2tfrWUBFC4C46tQJ/xciOPn0aXEU1
+0lxwBcncDXZ/Xv+R0He5K9LM5jN8DQ1qvcstQnhXpLpxyB1kD9XdlAjYdMjU8FtoE2KFFBpjfFX
Npc2epBNbFUH9IpSH0O0dHrwlxys65JPyTH3kBnNbbGe1zDgz6iwtPchkPftHPvZTZgPFXaZ3qi+
JkzqMy81TDlWX/ZaKFl9S+283TXathuky5V34BBOqctt/EvcyZ7bkuXYTDK4CqZc7kIgqbxdG/N3
0KYAddtc3yKdMNh7TgvDHkd5gUxSH9Q/MqkfXMeTl8qz0st6xH7a7ymNA5BJEWbQ+I3GU/QFYncH
3kDmbzmKqEhTQC5cMPFDwjXucAp068OSNHSnG+l7fHWEM4NXNOFh4ivPI86Jr2pu9RE8RvLWxWV1
LGcHp7UlLnxYz3b7ID16BhtsO9CBtUSbPk7zGr1UeJVSYtC4OURuvrfdwb7w7DjDM82yxJVH+fCg
hh6CE+z7LxQ1cW/OBhG/ObSgOGc50rkf3SLLD3LBjd3p6+G+Hz0KIYSCXQ9V8kL00KI3fo3UQBIi
Xhd9y0fMec5BRugfvesVzr7VcuD4lcP+3IzCj35Ggx/WOyux1EUdA5PYec5QfJlHzC98MASXfj84
HcokWftiF728QojUvuwDx8zQxDe93XScLmbS7Gs7LMdzqvIQr0t09ncR0e8NwDRw6BUmOJLg4B2/
T7KbfnaWNRv/2vWl7wsECeNEAmtc156Zm1WQVEFyKb2T61TOF4FO0dG2HZnfLE5IIOaoh4KKqMQF
Wryo18JOVwdXavfSr+oZEyP/yZ+WHzhJJzeew/IZez3sKHna+QZ9xzHc+Usr9l44NDcy89R3KIvk
ijZt9xT3jxJsBk61eepj+K2F90LHvN0It8LUnAIGQPZ6+DI7TfmlzzBY3JbDkD4aabxvapa1u0Hw
DtsdByGgTcH90QlG565k4c0ZNqRzNN3Fbp9VEEvG4gWBFrRjUrt+wvQScLQcnS8xzY1z6RrNHGUn
F9j1oRMTBfNVQR9ipB2CJwPFqGGTaAv5mlSnV8ZLG8VZp4xflEWytYvIGwssrvruLpgCPCHdLgjw
sVrDs8FpAaO3NZgTZI4f3baBaobYyLGQY/CiRPI4cX5/XLt6jY6d9FA57+r058KAHLMh1Bp5M3t5
GPBcTzbK6+gk47KKwNk4nuOJIo8d+bEDKaKPH+NmiF8FVl5fC+R5X8d1XH9qJvhuDFv32gPwcASI
7e66uRseyHutjT814xX6QOXzisLNUWBrAGKMMjd6vrbHXobzgXHmjKhT+WVwFtIw2sq+KY6lr9Uj
mDPB/Y/uhWM3Am1r0SOrlnR3cZOpM2ep4oe6xskz7XECnUNCLsfzOr9pPHu4UNqb7po+UV9VFHk/
II0RHNxugTqw1Cweam23jhj05azC6RwjUNFST4qaY4K40I5jO8hPyjExtowquUKqW31BXil7jCjp
fO/WaPjKhp9CDFPh9epYA9gq7CKrOPFxFa0cVKXquNpF64IPqg1G7rCmVntX0hq4S+dWogghK/ug
UFX/LgftwY3x1/VKxZ6+BECFfqJVt19TsYJWz9IaUZ6wjM4cepFbqDzebTSmgo6Bst6sxAUbd7X4
3prHCCDN5OC7UFNqj65KX4zhsLdbVeJsVsUyuZosmd5R/akwZF2ap2pQL/xOSgE6d54gYuhdocPi
ZkacDV9g6eQXcSvdZ20letpW2WRfA0HSj7k7jt0xcyvhbePMCS+RFFPRIbZxn7+os0hiAd+jEznS
h99F8VojnbwO8bipRdLctBY4hMvF6kLGOrCnQV118UgDypmVM503XlffitmzvoRNnCNOOavM2LxK
dV/g7FTvaUUv2WWdI3q0s1Tjg9SE5mAdwxE73fslapTOjib1sHcxrJKqLRm1Fl81FL2jAPVaJyRz
2fq1Tt4t9gp0I7STfp3CtV22rV0FV8AIYatMRrT0cqBAMDz5CKhEijii5ODj3YXiGHCns3EIwgvf
ne2m+LqKJcF1dJk7G0Vvl2Bnn0cenYpjh8o24j9j7+uHGKY5/D43rWKF0naSVqjdePH8kAvQPBs3
86ov7eJY63EKOO0i19O59tUEGxFlQshG4TU0n3XaAdxDOpSK20WBgtcWnZLyYrCWGWOjarGCeIXs
VDc2KrXUj+rSoMek69e3w+AV0bBbAtT4cDLSfct6QK6122pnceu95+gqg15C13hTN5Sft+swdyjv
1gsNqVAX5VmTez4aOpM/XZc55dtdMefzmUjRVYZdamchpbpCOedlqiRtUu2HMI4muvLB4A6YrcVz
uK2LBDGeEAEgSoTUEp8caak3jKCLHcJ/i3ts28QRkLEzFzEnUrjMardgBoDITQjUBfco2LQhiZmG
D1JtiaQDH2gRCZrzHwShLgr2GRqiGz/tnDnelzUyBdleujNigteONQb6kSZznZwVUGZe0nF8Xtcs
fUwz+ZzG0i82HBPqhwnMyT6JEnW02TxsgkSgaMuF62W14NumRI6xbYbiruzkit4d8FG5qWu/flAN
lsRKBfiRRblHfB2H+gfaFeshbCvai+mcXNP5jDAUmPsJiRU2G+8uRlrtIQTYpHb5SA2K+cCE2YDT
m96cVpZfJL7v0b4Pw/SqR5XqQXf9gJvUnI74OTZ1CvOmRvSqbvG1dpuuOpRd4j80pe3s4yFrL8sE
rX63nL1LV9JMbdOepnrMsWjnusn40uhQH9fZdeHThGzCOzseO0TenaC9Adc4Aak0hlZxP9nztivT
YusF/Sg3sVPDD2sBaurzPuDh9gvF9wcELvO3hH48cjv0/XaKRTlt1qXEeli7bP6QVSvcQMgvuIXk
nl0nP+gwxlEa6acn6MXOMxXB+QCYCNcGO64PoQyLO3Tw1Hasg+yb3dSPaDwaZpaHf7ObFN/byR3a
Db7X7XdhJ+pCuwK/nETNRbTNKdpeJNLloVObynuOGj6HcHGL6pS+GCcn/1FmInwuk9T5Vjpiuhrp
KO982bXnglL2E00BF33+eJ0lYtR2dx0kiSBvJTiaSej98EpzSMepyOzaeDG8tmNk5XsMdmjQUuRu
g3O87vN22yts5uiBrS1FzHDCOh6GKbk0Cm+Ff13J3n3NsmwoN27FPWwKBEDxsuF7t5TlmBMZHMrz
OtBuiNcNAFOMJNi+L2oUjf6DWRBe26UUwn5m40W7NLaiaTyzhjLYDbKwzvLOdx8NngGngLHUG5SV
5K2Pi8WrHiPJ9sDJ89DqBJRWm/gCz7hIXcoFsAvGi6Q0V3Ov5WvpDjPaGJQ/x00+VvOPYVhYKyxK
zmlaUl19Q56Cf6RTOO6bYsSZqcNVgM0Vr9UzA2f96QFtTQ4YEg+X3sL5DQE+HzPNClFzf291NVhk
dAv9pwGtzO+hHGd4ngJ7Qtvq7Bs9hc4DXb8oBq1EDrcJhimrjhNJ1QXRr5n2c5dhONDNMakn6BKr
vRFoX1pb7FjAOy217cO3Q9kVlcQeLIW39bIaqZdyPKRjQIunLtENJ0nD4plj7LhNYPa65NSiSdZv
DXqx5a2LOmwPy7ZPSiNsik6c3CpHp9VyhAtdNN5toEWCN47T5eKlAs6KuOtoRXNhjFmacravy6wN
2njLaRtb6I1es7rX25AN1192GX21COoeKHMPj9lxSerycokSSjrbXs+xI++qkaqV2MzAz2McCTWG
Vt/StPRgFU4sFdo7sIREozbj3LXBcEjJ1ZpznWmr/qfv+nn04UuWuaF5d/QAHzDBoCd0lAC4hman
FsSNirtCy5L34OFQk+sChDW9CQSSFI//s7bi0GYc+6JZdrFEO/Sbr3w3ezgVkS1pGiFDFZuSresk
s7yMYyhEtIKJ49QvWIdr+JZ6iT0HR/DeK+utc/o4/64lGpIZjGkKcBiuQ46fArYIwvHwpLFCxJpk
IKGcb+wixj5qq5GI68rjSteNt8WWh578q4jQz6l3fjXopbkUmsdbMesE/dFvAeOggPMgBl/mwT4A
QJuLC1vrbmnBR+UDOQ5nh7Q7SBkhtQZ8sN2VoKOuXUBmpO4yJmIucU4SFXnHfEDne5FUh1Eq7XIs
2JSGpY182uzhUyQnkEAxtYOmja5WUr8IVQgMdunOjUks0d/yuhjZhmUV3pF+ZP0kI109WqB+8LZv
IcVtPM3a2YOCqd/sxtgLgcqHUbxvA2NVhJZUg3DMijDwF4hMenlH/19guzbe+aB2z6hP51etnQjM
aQJ9XTjLgoGhqAGRjTENamlVD7gST+E5oncriveNXCDaNlPZHNVgg66cIznhwmOP5ZtcETkjtHpI
CAXso3qHd/Fy3+OahmfnZFV7MlBOiEkhff+oAm+od0kdza/WmswL0szp1Dn3UZmX/g6Z9eaHsmms
b/oCEwIb+VbE/W2FwPmedEL1ZxovrvEttWZTcSGjdiHDlll6gD82Jtah1k4EaMjF8Xyb2F7b7r3F
7s+cvg2/V2PlUbBE9yFttxQUMfZEqm3pb2C32nqHtYIevgHJAM6xURL03xasSQclXTsueCeKW9je
uh502I48/HqmEYh/AOp7+7AMqgvLqEj0AMIhfYD5kzWQEnfBfSFqMCHdhNaQHeFT8GLCObU2Aszf
GcJeHTqYFMxeV4AUzI0k/qItu+U5sYUJHDnfLbzsnRcnkZG2bKefFqAqioeFTK8swnD/zOFyyr6E
Ra1M1iXc/IwMJrhQXujnr4RIsRzF6BX37SSSa+Cb6RuWYox8NK0zMLpEUxlZ1xyRhdyeEHTw9d2k
sCu5kdDr6FqHdUs0DWtIFKUf3zuUD8NdXLTTuUPRAkdcMDv/mYQHv9Eve++s8YoC2KTyH7okbQ+D
29jfAtU7mzgEH5kpYwws+nXZwMtabuB6okHh6n6EbAZZG2VhlEjH8xS9OMJ8swJTTZNp5nbjykA2
OA2jgREuSO77Mf1f1LJyHKuQYiT0Gk0j5HYlxhEbgUkxSUGz9NdCS32Vug6KTrafQrEHoCGx4gwH
0NBDw1OCUgifPZWhN1aTgN92lsl4+8iLmg05NYTjoExiYDJll2c7NvQCRBjlkjuI/y6k+UDKYF+O
AP92AnWO/YpGIxUKH5gfcJZa7kYh/5l69CPdpMcscfCX7yHRYrych0bJHQ6F0X3vq0FzOR95LAus
0YVAFPdaVIl7GWXoQwBfShbMefAnv7SszH1Flqq8QD+jvwNDWGzBprkvsHV0Q/8Dk0Ps+7B32IaT
ly87DYEetVMVYYGkszyqiL9KVJeF4y7+YQgm/8lKMjnfULkqBcWAFreCStbOdwQT0gWDV0fdtCBf
7H04+QuHgtiFbdElNt5btYOhUunPatqyb5LVkZ/vMqG6yIxbcDuJiTK0cHGpiKpafOtAf6DLrKvv
oq/bb2pAMTLLse0JQXoC4EpHpnylvqfWhH9I2c/W1iLzuFYa2lFP3eW5STWuVgWLeqfyMrwd9NBe
DD7KNZzIyyvqAuGZldjRExXjPGQapMGrdOHdz57d349qcc+Rcx7cbTFGk8nW7BpIT0OJJ+x75FEE
ChC7Fe652iA5OB8b3x2re1i8+U5R3Nopprq37YSv96QvuIEsbQZmcXK+Zf/D3pntRm6lW/pVCnXP
BIfNCTh1LhhkzBpCUiol3RBKpZLzPGyST98flXbZ6QNXl7tvGugCDMOGUkopFNz7H9b6VjhPT0AH
gS52g4ql08zgfubhd+TOqi9M0X92KPd3mgi1rxXK+CeVTzE9ZeKFw4rwhBfIuZoQH+zqseepc4ZX
hNP9bT2oc+g5PUHXPAfLrRspEC5aTRQ77oO2pM3oDN+xEc3w2WfZ6O2XlGGH70w0KuQTlQuEW616
BMsm7omlF8VGMNU/1HUJgYJk6TwzjLd5YPpPqlbNPKj9ygWVFaPPbh531RMdbVXUd63oKmHe9IAd
OeU7x1k1U22DLxvxwjSnBdF+NYvQ6kbMSHzmnQQTz2LBqNSpjw/qEBfpckBgDvYnTCZpvpnA37N9
WjlFLzYEzKi94jsj8I2WwytDZcOuDd1G6mqJpfoIArWFstFR52TTZlarTodhnphiepY+mVvCaaTz
YpVlz6HS1KD3ofDbZkyOIHUe+glfma0oQmgj0H4hk6aMR+0149HmoUFeD+xhHuO6elcbZbY7n0Ur
AkLyDonfImZwSUC/9z485lXcznuwYQ0SpdGiNpfRcHpamMSYIOw8Vo4Mx9RnQezQ92FlSqb0GmBk
N1R+Jy3H0gK1Noau+TrAs9Fmj69SJ/NGVoKSzFsAvzXjPlzhFC4p1fD4c3wukermAE4Iem2+DORj
EJORhE7Gx9Do2xa5iX1Hw3xK5y7Mrc2kuo49bv/1eu7n7TJbQ5s9Pd5ZshpY0rGT+Xk3l5gz1qQo
sb9lVb16m4ofwo8CeDu/cJLIyQf513/jz+qT9W/Exs2ycvUOs/JdEQO/12QwnHN6Fb/Ee/Hjbxx/
qGoMEziVoCGOBUneQKkmBctHkrIU/PEj/yVa2+69un4t3rv/Wj/rrarx30Rx/9//9dP/PVQF//zL
P3KVvLVVV33v//infvq63X9/fDh6r1ZC2k//E3xwGC7Dewt/Aa7zj+/hlz/5737wb++/ozm8fiuS
0k+6vk3e+p+pDPrqs/hznsNNlr/GVcH+/sfXO3z7x98BiK6f9GuIlvhEvgfuXQgtrmGQfvQrzEGB
DfWJ9ZplmzY2NlxCfOjXxBB7/ciHrw8dyj9hDobxydLINYWFKdA2AYj4KzAHtEO8cX63ZtYQe9go
JF2IXAQvoin4+Y3VjplTTpbWHAWVqm+IfNtDlt1SETsXMy5jUEactRQCXbyYQdbSyXyOiUj6lkOh
YyE2MRIEc10UbhLuUIEb7QN6y/zkRG6S3vZW2b6MbWI/m4tVHmMtyk+9TNGNKHBUWWQkxVGfwmxr
Ze7o94Qhn9O6UYgI4QC6AvhdEzg/a7tIEpoYLXgitsUoW/d5REPi7Jm2cQn0zWw9jXIanNsZoTCY
5TXhV696ERgWR97GjWoneR17JX4iaqsr9lVbZRHQmiGzzvCA4SBsFUQ/tDpqlsQTCG0Ge/I6j6Fh
2FunyZf6uuo6ftx4guCwscs5FeG+p+Rsp6BAH6MUxxI9FY0qcUaubrILB15+7egLs2MvzHk9afPm
YiALK8SWLv1hHG1to8Whpr5JmXdyIUYrgQbggfI1gQyXeJmyTTG0GPw8ayjZP5UOi/DNRM0MziV2
lkZovomraSGuGYsJfTdVcYw+waFcXtJvMKxnVOrM45GT+iNpo+hBdTTQO2ZgYXttF71yUJE+3oIy
CiHgKYYnR9F6KdUapCJl3LE90u8zxRoAnHcqQ22yki54fsyt5dbzq12nWSBJ8CDrlaVvUoFMH50i
O7dKYuwwaxQHUiOGXVaORGshabBQyeXDweG+t4c42xZFSZKkFUc3pk7jMsb5xI0TZT6bRIPYRxQL
3eKGFzwKBUGgSl97WUjKK91RfZOn1mdsONHFgOF9K+PRvuR06c8xTZYPXio8tjTjF94PFaD9KnnM
uym8zfVq/sKIl6NSDgMzDeZmTLsT+9p1s/CROtDYT7Gl3CiQbntEjYq7HTEMnkMrzHfY2ckzRZaa
zY9145jA9HLrc8Mq8Z7tJRm2lOER7UDaGBPwADimmwp28KFsdcvy3B6wIbOD/sA2td1RdUSPRl0Z
J3exwRlrtSkfoGV0M1m7bZji8Wnz73CVLHwQ9gL8HRh/CYOvYlOLVPEWpzO8P2k+pA0YN1LFDE8Y
k32myYkiL8Vmz3q6HcYbomN0rJKIS4UAht2n5Hl6A/r0C3v38rHtpnI3hnb9VerxF61pRzTMjnPk
N10Ec80UYO5q52rhEr6EZKQfSxScD5FmLE+DsRTF1kUx8JZWrXpSkKYwcmoM+4gN091iu3sf3Sbc
a6baBKSbAl4lkfWegNXhSbXS/MtMpO0XQ/YJYtvGyb40Sun6MuMJs5Se2TPaucC1Zb9NauuEt9ki
jDPJd2lrzDelW5pHOXVrfzLTGXp8rnKjpYwbF3PB42ZaanJbIvJZm4UJIwBRdLyLQaXFpkPVkPRK
5wulmYNKDvVGhjJeX5cepXAe02ar5OB18sj0FT36bOqPAr89sZft52Rp79Nasb9NZoXsgFmxytpa
GsQV6/WSPthtKk4FdetZZWXsWaQ3+6xjD67o7CuyqhsejaG7X3In9wkOqd6sgQFHLZfq1gDJ8RX7
HfNATcknzy3IvqU8EkzoBdHaTa4LTxaQM5fFja6Erg3Pvamg+SYDgcAjoGyZpi2Y7BgAQ4N4paZP
3nOJwKIbm7M+hJJgUDmxlRmMJx3O7d5QbHhjk5TzWZ9qxxeZJTuv73WFJ07E6rVGpMm2rTTGUQxi
qkuWdqxN6l6Dr8va9XrsEmJoSN5RyfEpELjs9bifaL2RMDJvlsb92IfO10wWCuO8hLk08m5CK9gv
gnhUQvD1oOFfB8KZTq4VthYG2TVCalAJ4Ym0kvxp7CkduxRBWgFAggf2RN21DR+f0nEwyKswEOuD
yY8PVYFK0atnYqUUTWd4n3QZb1GTJYo6vTXceXeatOZDpITdhi8abaI0xNeQ1e4Oxvx0Jpg72bhO
7bxhNjC/V4r4BoxOByCEIGOzyu1ZKaZBA0+Zh1zJruQUO1cuWYPnWK0sVubLGz5EZttqTvzqNH2u
1PaezDx142gt45WQmRGOmnibaJq5U0ENXhqtrQLFgiO6EZ3s9pESX+fZGG2ZeYV+W7baF+bWYpdC
WN/yvL+lS+ncweWQm7jJ2ZgiriDFqq2PMs1YFLahmV+ZlRZtzK4cr6pSjfZMptZ+vrD6HRbS6sI7
t/BL1ZW3CRzkb82EJMjT4TxS9gjnMbJCceQ7nH1dAs+ozBoxQZ6ZBWoyxdzm+lwdtJJOUu3UyZ87
NWHnzRaG9qPa9cM0+GKY+me9bWM/dwjtG+3spe+0rymdyWbhejyPsiDs2epkfCucBj5ZV2U+WGOE
U8bUfddogQJ2c8N9Cicn+AhTqSIn2wqncpiEKuF9MmrdtaXa/Q5zAzTYLmlvxgizdJBiJYo8oReE
bbSxcpDDqU0EsQSl/NqqIn9pJkmaNYrnb7iztGBmSAUy1HmJnfy9zZLuYNBRs4TMMgAv/Fdo2q6H
Ltfak66sHlQQy/6YaMxjWCGfFybGby7KbM7OWNn1Zql4gi7kwsjFIDgiRfTSpw2Oy6gOhiZ393Bn
u609UXkpCMl3pIiSW19UeHfzCfZhrymKrxKnsJmQYbEH78q33pQ4iQSZKEOkbYY5tvYSrRrzjqtF
yJoRFFoAtXb1baWZb41aXwa6B4grJduqlJjJVlW8mVZbS5BExDGb+wT8CX5olSmOWl3bdXuxUXO5
XbNbZDF4iAukDxXyzmGBckyrJdoytnEwR4I6tZKS6KQ4PhKqTDa8yK/wxCjETE5yl1sDuqk5Jf3B
KC5KVt7SUcRbEMCJt1RsAax8vriAbsHZIkDq+rry+6UufTpTB7X/oO1Kgk05hG3jRumJK+Fstx96
wZxvSUOSWkztvQktJTDpu72EIAuPjDGTiyyLuQ+M4SJ1zX1LmEcGtsLbr+qUvTWN5cVSRlzQPWil
EcHZRmX4fJhgru7TkgFllCzOsejnC5KzF4y8nz8ahL/US/3ftEk/9Vt/1pT9P9hLGZa+Ih7+vJf6
8t71f3tM2igpk58aql8+89cIRvsT6mBrxY9oNFXMOv7ZUDk6YGywXvAuPrB5a+f0S0Ml1E/sn+mi
HZZQq6FA/62psj9pLpNuFaIdCj4kwX+lqbKcn+cD5oojQaAtVkI33vH/AUmJZrgMZRrFh66wh1PF
FByaqV53J5ADwgeKSifhpktxZyBanIuIdTOLe5Z6mtwjqFZYuoeDjY7Obe9dKLsI7nL3MQFRvPtY
iLN3d4ljm0yoPlaBdmvKYvPQhYvdbod0CCFiKkJSbTomXiqBMc0f3RkCdA2hpuFIB3A9jF47Ry0e
USf6TEq5G/IotOHGtVLiQ+Sj1uUhUP2wmz8vBJhu+JHmbTIqqo+EYrjgONKOfVVCBYWHIIOeRc64
WZSwuTPZEZ75FEJTWnXdo1XKJQnrtPNjbN771iBeZ5FzycLOUL8sbTueUkOdH8J6NrZz28W3MGst
uEHL+pPnZYb4ubAIT9FSqNAsTUsvlnNxH8UYJHRUWWSd82FbbbQTM7LPFUzQlRE7Xjli3jpj3m9Y
llbMyasRsU8i+vsMH9VtWGnGJRSGOnkVviVtC1uQnzh3lMUHAux6DI5gWSNlQ6Hc5D7fM2jQjiEd
SyxOGkznTPyMLyjt6j141LMtUG5oQ3wTOfh2fR2hV+7baDg2wpTCK/NoEWcqxxFiR2kRE2wtbNCK
fu/Ksv8s8HCnLCIWLVBGHS9TOhsMvLvS5PdhDmduy32fqs9JSns58LMEWdg/hiWYWVe2n+m/kCMR
4fyCsGo+anFte8VM0LWZzUGk9aYP1yq66wSN5Cpby3FbF811XsYFL3UO8MGrYTrcRGhMbvHCh74S
2+NziO/xgtM9DcwI6d681O89TmXii+bFCsImiW4XmXbHyWU1jkxtYzjadIbOxBWmWSH4XiW8IDZ7
YkVUbkzicQ+x1YbRSfaAhS+4marmFQ569wLwdfiepAgHraI2T2nUGPeZJVIfY/xwNik2LSZcBS+Z
hCx2Nejqi5zEcK3UuhLoUn0HBPRiS1l1OBrL5jCmYsB+aKg3BGhpbKjb2XkmHmx4WJBbM/sO88Bq
wnwAYDwMxV4VAI0ARZMmjD9YypcYrLLqU3okddAp7InZPLWaB91axwcNURzW26hexmqB/wMU6My+
HGrGpM3hZaz1W2lqz9jJn9V28FpoeEGLTq/eu1ZSuxthx027G9H57dRIt74QGfdAtMs76s0QpSIq
p6BFFro383F0buKcBoKM1mSTxpa+jzhz7vgKhJAZXQwjPzk5lisPqDmLjjfzuo9iEyz1q87tlmjn
hKQPosKsn4tEqYe7tofEBclpmypDeIsrEY9Kk9XI24zR71b086C6OyjUMVGDy9hcdPR/xX4INcyV
zjCnp8xQafyTribofFIr86ozjTCwjSo+xEWoBU3dS8+yKV+02nK+iLZgyt8vp1K1lX3EMGmXOTnC
P0tXtmZI2Bnba7llfbZKW/PsacJ06RdpI09OYm8FweHeGiiKhJxYdY+wK/PCUC4j/SYbPQu7wMYZ
M7FB4dkc08xAGzYMyEFFl2xGlMdXcjQlr0C6LA9NrpoHs3faq4lJO6F6fjzkJyY/kQ9pB9FuQvWB
09ko8F2dLBYagLgtv0LLf5iWcAlM/tQpN4HfazlLbs8UykTUOUHWqm8OpmEfmMY4nFRtc8GUaDyQ
ugA7G+6KH5saSpm5XvALK2EFiSHPsuclpSMXky1PptBSRHbjS56xbac5YxhFyYksGJ+TNy3jdb5E
83c2pPRYo21vYzNC3W0n9bCbwu4NQhXrB/LhALhbpeZXujocwmJGIlaF7Rn9zwsXCzzrPh/35dIg
ZlqzURbWhlLSVhdJ/6aX3DaBLezuzGKb0Uek3Ue25dAhFuopUW3GTKWT7nJbQZ+5EHdbO3iuuWCD
0kZCCONg3OttSXmMd34Tkj98sKSYAoh96gmFCoDCVS/Z1ap+HmzNPU2lnQTsae5Ca5k3dhfZO1m7
ncPkIvkO8H5Yc8UcwRqOs1dqrL2wzTSHBtnV4qVRBkVjMm5brQIyO+mEf/GIXiGIT64TFYB/Rlzf
Zl4y1zfRah/nvgm3cmhOU4F2WGXJ+g12I+yZopZBmuf1uTcMwmAHER/ahTwAty8OkUlz5EZDMGTy
a1GIIVC1WWOSw3VDP3dwcCDsB5kbfhE616MW3qGBN65ZYpaeM4zmhT1ksW3pV6M5vRtw4F5knN5O
vK7HcDJ1nsb8OrKLZTsxCuVqRKWsetbYWVtz6Vq6cfItoEIMGDXENH8mNmj25MDreoeiIbKOSwoj
4ooOLKoCnZuzpRKeDAJMVYRbsSdkNQNxKJ1FDWKkFst9kaiu8gSnaJr9xLadxWdjSiM3ZqXNrizT
8hwlBq7ped9o0X2WVXbqo3umlOnoDeEIaIhJK1NDSZ6y1VmVvsX7XIHjAlG5NOiCdCX267Rdvhj1
MH0pWIAd7T7VTgMqvl0zK1D4IUNNgLPnbDyqEP04+vOS12CMe/TxKkKPghPTYf74OqdO6mNrSo8j
AlPDM3W7uHOWITmCFup85u6BbbtyO+tO9K3RB4V+Qpq33ew0W+k02tZoYY4g6uR4zYA7QK+fIZAC
744e8bXg0UiLHvFD1lF0FAY4rXYRo68u5gBPb9Ckx+22wHkQtXFq66GIg15va42BxDy4jsfNpW5N
oiVYU84xgQudzcx0yYhNnTtipUmR68bhoMbzcMrjTDkoTcNUTw3hebLIF+4NzAILiGG/NMk2MxsC
URHaIZwFmeFnyGmfO8gRZCClanpxkIrdEfzIiMa1WARW5IrvuiSctqQcWftFixEnNRmWMU+dWxth
FjEjX6DKuH7YudoZxFBhejm//KfFSMTW6swdbvSBIfWCSshzShwCDTzLTVcZ455AK4J1lQSYjQEq
Ah25RbYwFVBDGhtpNAeRCPULk5x0E9VqyNxsMOjR0c6UI2+XXt0kbd8/cXgvgcGLdCLa9SshDshy
bRPfE7/REFYA2BJmXXgKA9kP6Qy6wURx01soygSKn5sSqRtJpFk8BL0ZXzEshccoi/4sB9s8wFuu
0djj4750eTtkAW7PfCfW3AdcWQY5Sh1ZlHkp5m8TTpAXl5r7sz5b9ikUbLzXaAmboFBKMx/9Y+Re
oY4jJ5bVb18Y3Zc5ZONsRabY5soSbdi1qodWn5d206Wp9WzUYpSbjrHtPkE8wl2iu1fAbud3HZnz
pocL9Mp5mhzx1TNpaAQ7C2QbM7kthR1uCX6KHb9XF6JI+oLwTEgBdwOWu3VOR+NKCFqQicTduVMx
BHgBxxNYKXk9d5G8w5LIzB5BGmgjJpH4/uJXBLxTg2iqwpqUVL3l1VrdBo0+9puimpjmh33DtCm2
tvqo2t/0Up/OwPeWa3hc9X0t2WdtOM/T74Q+dw9uqWJ50tQ8wnSSusdqjsIjsGL1qOJK2Nq8X09q
E1kXY+nlRqp1ddDZCAfK6g7WbFEHc2lr1P4MGUwzHAji7GM8J3lRbqVFy05OfHmYVGrx2s3lA9Fj
xlZR26DH/3GTRC0QxrQYr8Ef6CcOiZG8uZiHxSbCpGNPBC65TYilaQioKVIrmIVWoKEZ54YwljWp
Aov6qU6oUdjzNBRQff4WZ5a57JnyyiBpBuv72Ffym1UwyNvUuTtdjbo+GVuJGuT/YJf6/2P/r7Ey
xxj95/3/iRXq8JbNv9+l/vJJvwVfucx2PyAM5sde9AcWX3HcT6YN49LVQRA4prZScn/dpLqfyHJ0
NVVV2dpjsgd4wEXRx//4u2F9Ei5MJAZFmKgxMVp/pfHX1i3875ap+IhVjdMO7dWKXdf1P7jADTyl
rbOE0ZECgLgUw9Dsi9QIjoJJ3O8SDEVcXl9ThrCHuhGCK4Uj/o5Wrt8DoB53RqM1O7VPVHXzu5fx
9se38LdyKG4RsvTdP/7OCOR/fGv8cKbq4A3Vyf/6I7V/6syZo4EsC3s06+qGTZd646CQ5Hv4yLTR
1nQbTZBzk3CD9ZHheko90kp95OE4ZaldOjygxOTUH5k5zDqja2Au3OHQx7TnArE2By0E0WW7jJZC
3vBHBk+BdJpAHmH1irNfgT+++JHXw2ZpTe+B8kSUT7ym+lTcLKlkqJc3d85H8A81KC0wg0P36LQk
A0GPToOpdR8aB47wEGCENG4XDTMDRh1kLm0DE8nNdTqLAXfR14Ia4g4jaUWIn8DItmERyITXQa2l
bcdQj/Njb1R5xlxjxpWQonS9cMf4mSSrvWzDxymMlB07tvbYRKm2Gwaje4MA3gLfMtlTpt1Ji6oj
ULHuwS6T6VZzp3lnY9M7cReObJxGheJqaYAEu6l1DRlxPpdRvEXkntUeA87qDq35s2ogT+N2rSp/
LRhoODASUkVhMVEipifLkLnsS+O5A341TufIXu5VFNY3Lc0pbYFbIn+UlhZtKZXE17YrUg8ZMtt5
E2sUAl6Cy+6AjtZ38MmNDSVqcWsiOY7HjdFqUMzKvDM+p+spO2lKckPUKeLRUN8261k8r6dyGRuc
z+tJDe643NYfx7eGHGDDEMcCJcfpPhlhHdhskWG2cfZP6y0g1vuAKCrrwqve0KZmqwWWe4PdoXt0
YfOgClivlXC9YdgmdQ/Veus0HxdQNij1PQKj5dpY7ydjvaki9HVbsd5eMK4Sr11vtBxKfKB/XHO8
7mJLZ8PlV6/3YLbeiIZOgc/sofUIX5B3TKXktcsi/GTKjvip9V4VTZwHPctLFkwJcJH1/o3Xm3j4
uJMZXPOW/riq5ce1zfLdejL5IhtlyhUvdFyuZVdqr3qUxhh81osfrf9VU8QCFdrU7sVHhdCvxUL3
UTeEoOcO+ohbyEegOhNJ16Ms2I3w71PPZuJB2lBT2BiAXPY7FInu7K+MMsJxu1B5MKdOtT2h5P3B
nVpmX7UJ3nTidTyM9tJ2xGHgZYrQup+mWPLqiXUyKMY0SLsx3mLhwedTwtx/K+Q6LUxy2T4s7HnO
yJiQ7dZLk12ZRCZtjcoNN7qTrE8XLnHhRcTPj8AmcyP3deKCMaupibmzM/wdWd9+hsO9fLXHZYK2
2okDM8XKS6zZLfxaw4PASSifx5iIAa92rJnIpWihW80SEmo2kSwlGSDoLF5K/L+DbzaYV7xK05AW
G0UtGHMs8I7IHWLPrCETLM5EOvTYb2esm1VkYf/tOESKTRo6+Y0JrwfpfxLpN10uaDFa9kUewZrj
hPSxy28EDwYqPQejhKxAJm8R7BK8XbeLdQ3yuwMDT4S1N4R58Rj2ZXOXDEZfBVOuG1chNIWz0jDQ
9W2jUW8SJ60e8IQqua8NifDVio9bvEeZ/mhzfKR/aq9Ysce3K2f0MxLTkvFAr22imUg2OtAs4Hjm
8DW7LHtLI3KewCGSO4oFu7Vuu2TOlaeawC+5weXl3umGdJKAuVLEL6UGv7QVauG+t4vRHJE/yucI
9exmnLXxTuvHZo/90l8US2HuO1TxHn8GHULfxOIUu2NKRvPY3uMdgsgaorG/MH7Xv1RjkdzZSAy1
fUebeysE3FDA/30GR9qOuxdaS1AGQis5Hdo5zYPQGrLXuHEbDQ7WNF71TgF1O9LkKjunMUB1Pfcx
+opeYSg9dvx1edSP3znf3TtyneW2AcL7Yin40jeRqy5nRs64YGcjPbTQ8IJGmk3A2TAdUhBoT2M2
avyLNx3nPA85Uk46C3y3bI+XWNlgzUQsT7QWwogIPZOHhDqm6+rQPSH2T8IDqsrh1DuW9fFr2ysO
Fku1ZdU9GPyQo2YHXWy9MaaWvnREvcmayXhMtB7YQ23bt2CfNP7W4g3kgssb0cyMG+QGZ/KrOHLM
/BzhWHmbuurg2iypLBNXQKQV6DxV8q/qWqTXs1nZO1EpNZ+ABe2m5EFnx5848tpk1rnRcQL6+N11
b0DA6yWOqrzA9W4uLSPwkzAbkW+Au5bPkKnHt9HIO4Z0qKFaqv3dWpd8zZWseuNdSlMjZhthsEgJ
ZAsAAMS46cYRhbljtCfDYQuMgWwlAGvdYotgmBVyfCTrsXU+r8A9mJZBfbTSvi+Dxmqyr6K3oyyY
3dJAoSIi9DRph2jZ6/MeJ7sT2/IV416+7OqMFcJmGNX2OelAqlLC8euKXxWRjjeKKrK7WYXQOYV0
BCkcscAQrb1sSoyBV10iGZprFF43YVaKAyVW9YJNpd/2OHn8CoQqElwyTSoelrR8MVBE8zWT8ZuO
yz0gwwGMgh23xZXTdNq54zjjKeqQc0fLiHWVuougjxyROG8QW89eQSw/d0D0aHlg42yIP66P6KQU
bCHSUYRnzBOt7pCHsgyUqinuZKz211Wazhf2U8n9lI+q4VudxjipzZl0Dl13F7mSy9p0zKvYrGIf
Q6aunxMd0Z9PogTOXCZFSL3MQkQBqv/RRylsvyGnaJhENTVbm0VxjzYKgbXANPU2KNLKDWZt6YXX
oo0+OKllwxTGrHlm1boIdgr5oKPUW2y8GGk6nlEQs8eXnCMpszxhmfAk0/aLntqzgohXFGIH2GK6
8NQy8VB5D4SBW+XWcUxbbgKRJEQ2Ya2EmDfJMA65WgX1F9BO536aNOFXja2QYJbO1slpEcXDGjfq
nVMR5XTVxsxdEEDYxXVaOtNjq7vNHV5D+6UJGStWVtT2Hgth5U1oYA8dyOHlrunaaY1YKFSDOMaF
K6Ox42GXoMy/1VGpFkenTlyWF3b9nV5VJJtcjdQDniUgHuUabtgxRlH96UfoofUjAvGjyP7PWvd/
E2iMrHXlsv15W3f9Lv929Y7zuPp9Y/fLp/3S2P1QwvJWM1zqRTTl9G+/tHY0bJ+YtFhwrn7p+35r
7VaRLGA419E1NNKI039r7bRPJJNQPyK6tT+0tX+ltTP/0Nqp+PEE/Q0aTlOzXECAP+tkm1TALCXH
49zqTKRfBR6ADvixjchUZScLTNSQ6+KN4U/VFcqh0uPaBBRp2uW+kom6IzBz/tYa0cDbWK3NzZTO
48Lo27Lfmza3/cSyrXZp9mUfWYBgPFjfs4DwhvF+WO0iOvtjRLclTFbgvjgdApxLaezeqInS22yh
hhHHeG31+MfvMTsSlmDJsVefc0PmCVHAQkH9BUyAu/oIdoKjz7EVTx8LDC0wF7BqTPEZvWxTO/ex
Dg1AYr9Hi64zhBU9glT4j0X30LH81gInFUauokey+2XYlTUpj5hTICCwIdCSbAhoAN5ipWshKdXz
rQl1hPTCGZ9vQMGnLC81m6Dk6j8P4L+jUXd4j/+r589/z1/la/v++6fvx+f8KqgwP6lkohmqI+wV
wYT+4deHzzY/IZggsGsNfFE/Ji6/jVX4VSOodg2UDljNfqencD4J5GMmDzIhpSvC7K88e4jk/zC8
IGDIoryHvukwrVH/SNfL0jFONeDE+xnu9FOf9mWNycaQA70vY77Jbot+WzfzbV7pVMbcmhu0Hi6X
jFpvU3re1FuMRXsKE6aGXllmDHvRYL9PvbVabZhaOyEVIzXobUmSNXPn/EUoYNkNdr8Aod1uNxsq
fLTJhWjAi5jsw8I071MCBs/T1C/XeWqy8HToFfd204X4ePAkHvF0ZP5Q4b8Htgo4aPV3MzlqTxPC
QVR4MJ+UyUx3km+OJpVohoO9UI1WStvflW4kjqADX1K7UZ6SvFAeoqZEoICpeDe4ekS2NJkTtdPV
NyyxCDqeusvI8sNUMn5ITJyIAfWL0Gekjyzh/Nk0QDQCm2TjnH2voTdwt7v4eUt1ATKF8mCrN329
bRb+9njULxaBUV5i91cElSAW1vVLojkP4Thc4cJDhDGV97JZtPMkYQTlSLw9HZs9/yrO1VychVM/
oW7QN4vWT8dsjl6QdR4sImy93DAurF9eGpNsYbuq7qdUWZ4zsNx+bcSxnzn1QOM9jxtKjQ1vwQdm
CwGqYc7F0Fq/BahxJl8axImxIy5XvTEyRdn2Y1bdR52bP6LlEI/aZIDeKXMyKaLQwFPqMMjoUeLH
Ks7vpb5VLbHgMFKOPQjl10po7UPt9uxWE/zlG6POAyhXGMyluQ+dxfFo1Zob3FHtk8icB6tLKlhK
bbJDsA28KMQPuzC93LuN5QBqcT5jHFDg7hryM+bu6CjIAME9EHXFRXfD4U1RIVNvADoZlx6czHWR
NCx4aA8nhwiqZgnyuLw3FA0EDvLP2Ncr467Le3dLQAlqZCO2UCSyGE6JJvbjnDzfsZgad9c2Rp0d
oloDX4Suk7xf0/F6Z7Sqa12bhlMENZyAjlYxP9uwqU+isNQXwQ/udzM0lQKJSUJfllXVVnNaIGLG
NKsnOTcmGYWpanpMBfr5OyiwRdk5Lbvl7zMC7atcb3HBRaXIgtxOjNbTkCPXRard/+eg/3cOegPk
GnXRn1dan/vX+Pen/C+f8M8aay2kVAdwKO0EwjmKnF9rLE184lzVGYRzEziQTP9ZYwn9k4p7SaOk
+K24WusuKi/VZA1kO9Rlf+WAX11Ov5+bc+0wMWfHufqdUN/9kYFb4c+Mq9mZr8jtU5Zs48h6nreF
Jd1Hdu3GIZtwDWzGKKpPnSm6b7j2k92UWDjEm7LdtyjlAbpUE5AGgrGKRJvu4nk2b+kO/hd759bb
NpK04b8S7D0Fng8Xu8An+SCfE9uTmeSGkG2NSPEk8Sjy1+/TIuVIspKNwwArfFgOkEEiu0m2uqur
3nrrrYyAIQlXokQQD00uymYcRabuVvcSkEaM7o9T2o7+B11q0N4eF+hOkuSrSsqn5dCVAHr1MrpM
0nmaOSMVyrT9t7awar8YV0KahWJtq1Aw2S4s3vklqYll+QBjTMZ1Q79TPRXNMtA/mBOYXTGXunZn
B+5qJHNbdspCNiHg0YaMqLmp83vKXyMaT4b+rRtFHgpkaqONqth0H2NKsx8b+riOeankJGwK6Qna
i/+IJ5ZCw0e14xOx5G2+oq6gMfzZmZe4xYS2ZdOlqsAH8UWCzJRppeskoN1QT1YNTYwuEb/0DQu+
Q0AFx2lVyeXyCu8vimnRQ3h2682CUrpYVUlVnwSBNKsfJHg4jXzCITIXjN8FmfhzyAaEY6UrJ/ly
rMgUh9KTGt0lUtD3MIv99GYB+gHtcEhLCjUqL/5nEH7KINDdgJ36fYPwZ51Q2DjbsQnt77zaBDa+
IXo549yJfY4X92oTFD4itiKbRc9Psf0710/HXySHBIlWpycoJYQQcLuMGixbSAQWyTZCA7i2eIXr
AlGKM7s8FXWdEJi//X07b/XGMGCuFGrIDUUFVXQ0QbTdkiKndk7xDTDW2yJ6mWUhZ9zT1mwcSIzt
1tWKfNjuDbCu2zdIV1oYLVbcANCEirpoWDgTv7xFTQ6BkR/fymAmd60c1ZUGbrLoP0wcKe+FkLWS
KaGBDsfN3AhrmVKlSELEBoeS6DZYGl+z+WpmP7NtKfU9lxdqJjX0QUGwlJaDGsn16AVDaVszUA7q
cRzr3E1nMn1642IKGgg6f11QnC7pV7K5aC7CzJmjAGjP6WNqolrjPtbLHP1E37jMIOF8nMPp9Ic1
CGVMW71YnQ0B/wxkVkjewSqpSs3JkYyJll7wQLelWUkDI9gcFg0zRaW6gPNVIuBCvUyRtPyjXoXw
WtxlQZiHeamo0/SperyyqBU9MVYmvAKEfKqvUoLJw4xE/pBejPTvWNtEXbIWzdU8dzzpoULFTI9P
tZJmKdJilAfzfOWeW2HqZ+f/sxo/YzUERPrDgPEKNHaSbRuN7lc6o+HoA8Omxzj7B4V4+q99ixcx
CxgNXUVAX7S51g1iuY3VYMF/y7sDqFDKjhExUf3VlfdYCWWvC62BBQI1oi+mAn5kUxqwt7WWbm7D
bl6ZV5GK+POIwmmlOjGVqqbctsikBS4/R6koxUWfDCGOJK4VxGoMBHmdkwaRI+UhbKt4s7amV2pW
KfWHtlsoqLFpJWAPXCfKgGlSIWqCo7SM9Oo2b+uFaxWdEYq24G/NzlDqiszrUl9mz1S9fcp133JH
ClwpEuWmdRbqjlOf0UDsBEkODlO7IYJqcg+tRwiNsQxnh76MzbmK5I98HSPKa8BvJxcBhYsytnFI
7nv5kaR9QCsW1/mShY3mjdJsSRkLVHpBWSVUEK3xnL8kukkn3KI2m1MI2iqqGpaFyJqGQNuplvj2
XUBE+WVpWdWJ5CTVVx+xnI8NLO2zpKgNSFseWCwqpJTBJponEUSQoDgPaIp1MUco8Su0seVfaoa4
yVBJfOc5cezncFXf2ugW+cMyiOoL/nBvysLU7nyaZ4/F2XGazzVntBJiMUPMzPJTMY+hxcp1TXFB
hT8y1JFViJAbTEicw2mF6qgg3hRLTfSxUIrs8wqS8YWa1tV501jUEJFPvZScOcmW2kf2n97Ikj/2
wrn/wnowPs3pKqidkleV7rwots/pYAdtNVkp1xUJvUevseh6ahecYI1ujUrE+5ORjnm60Y1S/VNK
wkwfmkt08hJ9ViDwFSajCDjygtIvpBDRsylP/AJOqKLGxSlKf2hQS1DxNOL6cajPV8mopnPQVwnJ
3zMqV6Vz2i42F3iGzTOZKesCAsXioaFS9BYl3OQ6kUAJz3Xqvu9WRWOWigIjUs9VMxhu/p8HZK+9
G8lQF4ti5MuR5VNrWDp6nF7OF+S448vIzaowObFydzl3ztRUon5LEXoviI2KanOUVyg9/59F/SmL
Siy05Q0IwYpODkIIZvzzH/8XTp4muxoReEj8SmdQbX0AskWbWAFzYQ630G8bLI0CZ40AjCQQf+Jr
bRA43DDORzw0YicT3A7vZmNg5YGq4jihiQ0GBzPgXQZ2zw3DXQFGF0+BuQbM2xeJmCsLVc80XRo7
Eok6qK51My4oY37cmpMDzpjw5rbpU+I2oIngj/iOtrrPUWqULAUTLyUq/nXlkcJ+BKUK2b6LKnq1
D398L+HY7d2LEmFcMVWjn8/6mNp2/Pgu6OVWau64VhIwdDMtb2gPgRR3I68+LsyIuqYf31BT3r6e
JWhhwuG0Ffp2CymOLWd2FWAsFSt1x35NAczQXSb5dZIWM8SXETw2kH4i3pXpuaKeQe4p0d0M4Y+e
myh6kgAzZsXIKEtIY8UqxpDP/XTsQJnCh3NS+SmmPQdCwplzjvKYc141oFIRLhoY6Cq+rFMl+hQG
tFQPgRb/UHLEOGhkvjiTXESjXUCfW302N8CUZrF3Xi8RhPJnGe1ikSv4pNItbIrcfvPZC/T0s7WY
3chF7Z9WVhiPCqScx42qBTc6eiX2yJtrxSc1K6K/QVyTu0ar5n+osg/RRHbDM2PpxUh1ReWoSOJq
LCcu7mSzVM/tUhY1KHV1CnOZJGyuZVeWkie36cKmgRriTBNIQtI4NIVYbCpV4yUxLLW9K8c1EQdS
k+fMjqJrs4lWCI83HmWrywpFs9TWz+RMJd0cSE5FZbEHGxpvoIbilX1xDNWos2svXsB9iC0EKCqX
dT6SSZMsINxE8VORWosvc3px/jl3AvXeQX/Ig+CaOS9zkFcIKE5qQSunEhqOxtyHgF3a6HYRHnlP
gRdSDIzueXhHsZONmjOVrdcWDWyvavQjP9u1KB1y/fQEyVnW3ryZkTVFAPWOdnD33sqXRy55onuo
FOZppsjpFxopl2cJhSvUtZmSMVzRhfclFVgBWi3PdTpfnMwgQF/NHLugGLwxvOg0Y3K82A1vlmHU
/KlrqvRJi/3mWm5omjbMVkqAdm4pS/Bv5q48lBK6g5m+ceHqCJWXVZydarUfXMvzWUEQZuZPgSJI
Hs0MSZdTKfehcTGn9H41n5d5SIFGld7GoYw4phW+ULxPIVCgX7kU8A6DYPaHk6HutXQXSGksbPSk
UOwdUS1MdbmqyyOa0ZpDa5FfzaUUMYtVPqN5kGzPJ/QpQqFEsr5qbqGdeIlZo3tuLu/dKlSvTS/7
aKBdoAxt29JZ2uweqipKaME6jS6UcrqKLCqNUim/ofV285SvqFThmzWeFqjk3yHzRnOiJs/vgTil
EV0n7mHX+KeF0fwlFal2q6I9cwppK7uVrKY5rRyzeohjp4DF4ZRndQRvEH0SS3MTdewHoOA6HEoY
Ts+x6cM/A7BG9ApWzGoeDmt7AcjUZPMSWn8UGKf0vaiDUR0uzebapsxydRE68qyORh6sf3noSshc
fQ6yCuEW2uAUWQVaA9/gpKjLbP6op3N7lodD2ufZZfVowaw5RUHEEkxtlDFHeIo+iO2SuMvJIXKe
V2VjWn+tJJ1mvnS2UtHRtatMPsExqSnLmWe+YHhFOZ0dg6qZ3ZeBIdr+LvxydmsukReHUp3G1ccZ
Orw2CQhzmXlXjishsCKaOhpf1AXq7HQ/il0JJj9JE/XznNaBxtmSzhrWiwUbTRl6uZdLZAUWsyJ9
wEdE2vdccbLgi2QsggcHztF5Kovy0iSyjHEp5+Fny60l0UtPpYSjwqO8NFZlIg+rpiQTZEiec27k
Ghq7qru8RurEGKuRBEOOTtBoAEaNozyqXoLwR7YU/2wh5/JQ10X1bKox+rQx/KUzFLm1C4EXwvzR
EXMNilC/WGRyfOmv0KrIo0KIHS1ddD+RFE6uYPEigmGVlnKmmBm4XOrHpFKcHMqKTLaBPhvke13X
+YqOezRawud6aDIacg8RByiQRkT+4NNK0xdTHfL0NQ8Ccodvl1wtYMs1J3QmDb1THN3kgh4Mzl1o
+OaEoJzn0xBGPnMzi8r6KrDg0tP1NB5JtJZF9ETKo7/Rxg8/a3K++hgGc7NBkD8iORIRaQzRMiqo
J0sCs2Dfhifro+7/DRGiexHhpZ2uvbstJbFXdEp8uqZTPya/9kMbmOvwQD+pPkYove9Yrh9q/cQ/
GiOc5H5evOB7gt+D6tFEygKQExd+B1J4s+5jyVIGJiiYhpTd9td8+LHfyq19b45+y+sL2bQtN+v1
md7z+vIAJjFtEzVRAMAFLLfz+vqAwkMD7BPcUlw4v+CpW2vk197wZ2bqR1/gdL0y12pywBr7cM0v
LAIwEiIC/Pf1xaramQVjAPwr0uzAD+Jq00zHNAsWrKC+a4GlTptFB/CqvYildmZBGRgEWGR9jfbz
du8d0SzQQmE/AfjepaDZIPT0MkXool0Ke/ZAkY2BoQOmmUf39pC8bKDGnXTHe19fJ3UJLxJSmH5w
Jwi2Gd+/gh7p8VkCSp56HwcyUINJ9Gl39nDfElgDes0KdBfOm7jYI8dlD+lA+Sbp9e5VoIo0Fdl0
pdvpe5YAmZgBTD/wa/pCrq9jmwVamAvGVa+9gClAqYbIiYqw9bV3Njoq2JOFIdgYzKM7FSjpbtdn
m1L8JQcBo29RMIhROGgPLXVgkVQgkwmgc1w7QZX1zmn79dcXxwEZemRp985Cc4CRUPEaOo/g6E4D
BUSytzXUBxqMQkRPO/dv3w7AizGp56T9WrvZjsgXACAVRM1eFkBn8atMI/rShy2AM+CcEI1o7fbz
o9sDCszxvnZQtQeG6KsOFry7CZATY4cBEgNIr6/j2wSyoKL3WgOmTn20rkOS7446/J5trxiq2ICq
6rWm2rFZQFISct+oQEMzjtJtSGjdKbjnENsabGb4LzpskeNcBJxcat89oMMDQqKc//YdQqYHR0kk
ZVpP6OhMwAH++3v9QQ1mpAzPXeUc3Ph723sAGjx5fRMd9y50PLpJwB8U0EYvS8BOsJBoBA7pJmHf
HBIaEYJwFnah49H5g9BJ1L72gAhR15GKJEl3cC1gJVgMSEzBe9mslePyC5G5EBzbXmsBe2CK/LEG
v2/zlts7AsENiwIrA+foSK3iIbmRd9sFwkCcY5XNv3so2sZAtYmRWSnt7LTzfUTuoeLorZHqERvo
AwIA/MwNKggYu70GFAVATYBlWIX1ImhhyiOaBJZnXxdZswaqAb3CUZx2oe+5Byjb0ZLDwovexBDH
5iTBIhXUkH7mgL4jNvAwHNzX7b69FMgiIHdrqiDt7edHFy5pmLK+RpG1QJQAc9E5DB5a9sAEObPh
OrSz8N9yE56TIs5Fd5wZfRy3iZzwqH9uJeyN8C2fhKtEtsiwSBbsWgMHH4rmRGBJnftwfPkkqkv6
IgYa6DgvSaVy+w3vp9MclkjLfbdez80j8w4wVH1jRtoQObDKaCxxGEW2BcpMwMQJ0c7C0XmKYJqw
jnsaRTxFSGRUQHXf9f75qMqgyEL1rANYj+585GDvjSCKAjHKQAxLP2wUHY0dIVNyBlSxvo5uLbCK
u4Tnr/tK+MtQi4T43GEkEYeRBDzidfgR6+voZkHTlP4eo0JopAnq/2EshTNCIwfNGQmkKK4WvT8i
j5EIUulrF8QZQUWCZfCFr689u2ChSEgpEHJCHep6fGuBM6J3YkX0vYNQgF94cBZEHI1rCuzW+WVH
tAqg6L5pVfHe2JFSOMrWeH/qU9bXfggpdCmh86Iq0n7eRipHNAsq7Oi+ngKzgHCKQc2b1Vr/PXgR
iJ1MM5NwvGgKGie9I2ljYON8Ejl0GDLh0Xb4ZJsD+pgQZx5v+ATu19cikGs0dRRDyKUetAh4jSa5
KOha37zK4/Kdea7eAQQLHtBEBVc7vCFMlgoUFYotjtUsUKvfe0PgCOAZU3hx2DgqignWzBlpdTvm
+FznA1WU7z0i2BD0fMUXAklcX7zltllwIGjYBNXM9+uGOa4N0SlM9MKWQBQ0CKqgR11MvWcc1zCj
RUEQlZ3Hhq2hq9/bWxTFX6KG6ztcJMHCoYBLNP1tF8l/C1T6fpNkvMW+uSddnIBoTKE1cHgrkKVG
ioBk/9Ehi4cE8N5tCXCWVc4+SgDb199zkxTZHCjgSqJq+uf3wE/4kq+Ed/qChy9rqrs/zQ4x4r/3
Axum99vPO35z2xJbfy3xXv+gEBVs790yncXf/7WzwtYc7K0PN5zs7V/vXvDtrQ8+1OYfx/40naTP
Xr1+3bp7zP9Uqvn9QtBX6/cfBs6CyTYWKwCRzd8Paiz+3Ljojyfx7sDr1M+3qfvnP3Ymdgv1+uED
p8FbHYC1ues78mgS+n8n6V6TvzZX03vsJEzSycuO1GTLmu4/chxPn3P/ucg335pY2S0Fse/gP9Do
67nuNl3tPyR/f0AvpIiednsrOoqI8fo+/xmz7r/srsKWmdV3ZBpc0hByd+SW9dN35DGqiL6/eXfx
XSoamczNP/z6lrx4mXg7C7CjKvZ94Isw9OPEzzZPuH7kFqnoPXT84k/2rIhu25y1vUdOqt0vr4Wc
+w77fY2SnvvlR01Ieg59nRR+9maaHdiF/af5ZuLH080w64UBY+83bOybSVqHk/hle+iOd9z3K7yZ
ZNnk2SuyaZ7vrGm1LXvrPb7/7PmzyW7+s4X6+w/NWZAl+c7KVls3uP/YGUIumb9Y7NimjuD1O0ZP
inR/aOG/9x46ifM9G9JV7PQd+Xb6lE72vKeO/tx/6HKye26BeQp4o//A1YfxJFpknr8rvdvRMX7H
+JfTNJvWm2cVu55YRJRM/o7Bvy/Z3dMMCj3wL0kabB6ze25R5Nj7uZM09z6MJmnCSbm7Odu8zu+5
wckk2N/7LfGw7/B3nr/jOHQIfO9hgxCPZFeAhqEFGaL30Ol0tk8xgSfUf+CP0zjO6rCc7IUJtDoV
RXB9n/veS16mHy6yN2dbW2fad/gH0WDs4EIkyyroF7/nBm8XohgenL7v8I/M/jTLpjsuBSKtIhPS
f+zVrrpcl3nuO+731G97mqvPU3qkxDsxX0e47/vAB1vdtzS1vkP/OeHciWd0YN98X8LKdqSX3oNP
s/zDwYdvk0S9x/ez5yTO/N1nb0nNvcf+viLqD9fJIaTpVSbgLf60Kf8/9Gu74Jr4iedwOkn/9W8A
AAD//w==</cx:binary>
              </cx:geoCache>
            </cx:geography>
          </cx:layoutPr>
          <cx:valueColors>
            <cx:minColor>
              <a:schemeClr val="bg1"/>
            </cx:minColor>
            <cx:maxColor>
              <a:srgbClr val="FF0000"/>
            </cx:maxColor>
          </cx:valueColors>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00">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microsoft.com/office/2014/relationships/chartEx" Target="../charts/chartEx3.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2.xml"/><Relationship Id="rId5" Type="http://schemas.microsoft.com/office/2014/relationships/chartEx" Target="../charts/chartEx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image" Target="../media/image4.jpg"/><Relationship Id="rId2" Type="http://schemas.openxmlformats.org/officeDocument/2006/relationships/image" Target="../media/image3.jpg"/><Relationship Id="rId1" Type="http://schemas.openxmlformats.org/officeDocument/2006/relationships/image" Target="../media/image2.jpg"/><Relationship Id="rId4" Type="http://schemas.openxmlformats.org/officeDocument/2006/relationships/chart" Target="../charts/chart5.xml"/></Relationships>
</file>

<file path=xl/drawings/_rels/drawing3.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0</xdr:col>
      <xdr:colOff>0</xdr:colOff>
      <xdr:row>4</xdr:row>
      <xdr:rowOff>0</xdr:rowOff>
    </xdr:from>
    <xdr:to>
      <xdr:col>7</xdr:col>
      <xdr:colOff>25400</xdr:colOff>
      <xdr:row>20</xdr:row>
      <xdr:rowOff>63500</xdr:rowOff>
    </xdr:to>
    <xdr:graphicFrame macro="">
      <xdr:nvGraphicFramePr>
        <xdr:cNvPr id="2" name="Chart 1">
          <a:extLst>
            <a:ext uri="{FF2B5EF4-FFF2-40B4-BE49-F238E27FC236}">
              <a16:creationId xmlns:a16="http://schemas.microsoft.com/office/drawing/2014/main" id="{591C844D-953A-3446-868A-194B0FC46A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20</xdr:row>
      <xdr:rowOff>63500</xdr:rowOff>
    </xdr:from>
    <xdr:to>
      <xdr:col>7</xdr:col>
      <xdr:colOff>50800</xdr:colOff>
      <xdr:row>39</xdr:row>
      <xdr:rowOff>0</xdr:rowOff>
    </xdr:to>
    <xdr:graphicFrame macro="">
      <xdr:nvGraphicFramePr>
        <xdr:cNvPr id="4" name="Chart 3">
          <a:extLst>
            <a:ext uri="{FF2B5EF4-FFF2-40B4-BE49-F238E27FC236}">
              <a16:creationId xmlns:a16="http://schemas.microsoft.com/office/drawing/2014/main" id="{F14B2B31-AECC-654D-9BD7-5139D40772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38100</xdr:colOff>
      <xdr:row>4</xdr:row>
      <xdr:rowOff>0</xdr:rowOff>
    </xdr:from>
    <xdr:to>
      <xdr:col>14</xdr:col>
      <xdr:colOff>12700</xdr:colOff>
      <xdr:row>20</xdr:row>
      <xdr:rowOff>88900</xdr:rowOff>
    </xdr:to>
    <xdr:graphicFrame macro="">
      <xdr:nvGraphicFramePr>
        <xdr:cNvPr id="5" name="Chart 4">
          <a:extLst>
            <a:ext uri="{FF2B5EF4-FFF2-40B4-BE49-F238E27FC236}">
              <a16:creationId xmlns:a16="http://schemas.microsoft.com/office/drawing/2014/main" id="{2E07B80B-3BE2-3B41-9260-54A12A2854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63500</xdr:colOff>
      <xdr:row>20</xdr:row>
      <xdr:rowOff>101600</xdr:rowOff>
    </xdr:from>
    <xdr:to>
      <xdr:col>14</xdr:col>
      <xdr:colOff>25400</xdr:colOff>
      <xdr:row>38</xdr:row>
      <xdr:rowOff>190500</xdr:rowOff>
    </xdr:to>
    <xdr:graphicFrame macro="">
      <xdr:nvGraphicFramePr>
        <xdr:cNvPr id="7" name="Chart 6">
          <a:extLst>
            <a:ext uri="{FF2B5EF4-FFF2-40B4-BE49-F238E27FC236}">
              <a16:creationId xmlns:a16="http://schemas.microsoft.com/office/drawing/2014/main" id="{DB9C1E72-B3DB-2B4C-BC2D-ADE28FD86B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0</xdr:colOff>
      <xdr:row>3</xdr:row>
      <xdr:rowOff>177800</xdr:rowOff>
    </xdr:from>
    <xdr:to>
      <xdr:col>21</xdr:col>
      <xdr:colOff>444500</xdr:colOff>
      <xdr:row>21</xdr:row>
      <xdr:rowOff>63500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E6C76119-92ED-AF42-9D84-F084EE7A9AF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11557000" y="787400"/>
              <a:ext cx="6223000" cy="35433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0</xdr:colOff>
      <xdr:row>21</xdr:row>
      <xdr:rowOff>76200</xdr:rowOff>
    </xdr:from>
    <xdr:to>
      <xdr:col>21</xdr:col>
      <xdr:colOff>457200</xdr:colOff>
      <xdr:row>38</xdr:row>
      <xdr:rowOff>190500</xdr:rowOff>
    </xdr:to>
    <mc:AlternateContent xmlns:mc="http://schemas.openxmlformats.org/markup-compatibility/2006">
      <mc:Choice xmlns:cx4="http://schemas.microsoft.com/office/drawing/2016/5/10/chartex" Requires="cx4">
        <xdr:graphicFrame macro="">
          <xdr:nvGraphicFramePr>
            <xdr:cNvPr id="6" name="Chart 5">
              <a:extLst>
                <a:ext uri="{FF2B5EF4-FFF2-40B4-BE49-F238E27FC236}">
                  <a16:creationId xmlns:a16="http://schemas.microsoft.com/office/drawing/2014/main" id="{9193B435-AABC-C940-B6AA-018025D386A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11557000" y="4343400"/>
              <a:ext cx="6235700" cy="35687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800100</xdr:colOff>
      <xdr:row>38</xdr:row>
      <xdr:rowOff>165100</xdr:rowOff>
    </xdr:from>
    <xdr:to>
      <xdr:col>21</xdr:col>
      <xdr:colOff>469900</xdr:colOff>
      <xdr:row>57</xdr:row>
      <xdr:rowOff>0</xdr:rowOff>
    </xdr:to>
    <mc:AlternateContent xmlns:mc="http://schemas.openxmlformats.org/markup-compatibility/2006">
      <mc:Choice xmlns:cx4="http://schemas.microsoft.com/office/drawing/2016/5/10/chartex" Requires="cx4">
        <xdr:graphicFrame macro="">
          <xdr:nvGraphicFramePr>
            <xdr:cNvPr id="8" name="Chart 7">
              <a:extLst>
                <a:ext uri="{FF2B5EF4-FFF2-40B4-BE49-F238E27FC236}">
                  <a16:creationId xmlns:a16="http://schemas.microsoft.com/office/drawing/2014/main" id="{5134B9A8-00BC-CB4D-B0C5-5B8F76D5BE5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11531600" y="7886700"/>
              <a:ext cx="6273800" cy="36957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4</xdr:row>
      <xdr:rowOff>0</xdr:rowOff>
    </xdr:from>
    <xdr:to>
      <xdr:col>9</xdr:col>
      <xdr:colOff>812801</xdr:colOff>
      <xdr:row>24</xdr:row>
      <xdr:rowOff>0</xdr:rowOff>
    </xdr:to>
    <xdr:pic>
      <xdr:nvPicPr>
        <xdr:cNvPr id="3" name="Picture 2">
          <a:extLst>
            <a:ext uri="{FF2B5EF4-FFF2-40B4-BE49-F238E27FC236}">
              <a16:creationId xmlns:a16="http://schemas.microsoft.com/office/drawing/2014/main" id="{3EEB5156-950B-DBAC-7B61-35ED8E8C3D0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812800"/>
          <a:ext cx="8242301" cy="4064000"/>
        </a:xfrm>
        <a:prstGeom prst="rect">
          <a:avLst/>
        </a:prstGeom>
        <a:ln>
          <a:solidFill>
            <a:schemeClr val="tx1"/>
          </a:solidFill>
        </a:ln>
      </xdr:spPr>
    </xdr:pic>
    <xdr:clientData/>
  </xdr:twoCellAnchor>
  <xdr:twoCellAnchor editAs="oneCell">
    <xdr:from>
      <xdr:col>10</xdr:col>
      <xdr:colOff>0</xdr:colOff>
      <xdr:row>24</xdr:row>
      <xdr:rowOff>12700</xdr:rowOff>
    </xdr:from>
    <xdr:to>
      <xdr:col>21</xdr:col>
      <xdr:colOff>25400</xdr:colOff>
      <xdr:row>43</xdr:row>
      <xdr:rowOff>76200</xdr:rowOff>
    </xdr:to>
    <xdr:pic>
      <xdr:nvPicPr>
        <xdr:cNvPr id="5" name="Picture 4">
          <a:extLst>
            <a:ext uri="{FF2B5EF4-FFF2-40B4-BE49-F238E27FC236}">
              <a16:creationId xmlns:a16="http://schemas.microsoft.com/office/drawing/2014/main" id="{A73B7B98-A5F3-76AE-BDE8-D30A160ACAF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8255000" y="4889500"/>
          <a:ext cx="9105900" cy="3924300"/>
        </a:xfrm>
        <a:prstGeom prst="rect">
          <a:avLst/>
        </a:prstGeom>
        <a:ln>
          <a:solidFill>
            <a:schemeClr val="tx1"/>
          </a:solidFill>
        </a:ln>
      </xdr:spPr>
    </xdr:pic>
    <xdr:clientData/>
  </xdr:twoCellAnchor>
  <xdr:twoCellAnchor editAs="oneCell">
    <xdr:from>
      <xdr:col>0</xdr:col>
      <xdr:colOff>0</xdr:colOff>
      <xdr:row>24</xdr:row>
      <xdr:rowOff>12700</xdr:rowOff>
    </xdr:from>
    <xdr:to>
      <xdr:col>9</xdr:col>
      <xdr:colOff>749300</xdr:colOff>
      <xdr:row>43</xdr:row>
      <xdr:rowOff>101600</xdr:rowOff>
    </xdr:to>
    <xdr:pic>
      <xdr:nvPicPr>
        <xdr:cNvPr id="7" name="Picture 6">
          <a:extLst>
            <a:ext uri="{FF2B5EF4-FFF2-40B4-BE49-F238E27FC236}">
              <a16:creationId xmlns:a16="http://schemas.microsoft.com/office/drawing/2014/main" id="{561188CE-0B68-FE9C-71AD-D9D9E4B2CE1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4889500"/>
          <a:ext cx="8178800" cy="3949700"/>
        </a:xfrm>
        <a:prstGeom prst="rect">
          <a:avLst/>
        </a:prstGeom>
      </xdr:spPr>
    </xdr:pic>
    <xdr:clientData/>
  </xdr:twoCellAnchor>
  <xdr:twoCellAnchor>
    <xdr:from>
      <xdr:col>10</xdr:col>
      <xdr:colOff>12700</xdr:colOff>
      <xdr:row>4</xdr:row>
      <xdr:rowOff>25400</xdr:rowOff>
    </xdr:from>
    <xdr:to>
      <xdr:col>21</xdr:col>
      <xdr:colOff>25400</xdr:colOff>
      <xdr:row>24</xdr:row>
      <xdr:rowOff>12700</xdr:rowOff>
    </xdr:to>
    <xdr:graphicFrame macro="">
      <xdr:nvGraphicFramePr>
        <xdr:cNvPr id="9" name="Chart 8">
          <a:extLst>
            <a:ext uri="{FF2B5EF4-FFF2-40B4-BE49-F238E27FC236}">
              <a16:creationId xmlns:a16="http://schemas.microsoft.com/office/drawing/2014/main" id="{5F7E1326-7985-4C4C-9FE5-9657716DAF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xdr:col>
      <xdr:colOff>787400</xdr:colOff>
      <xdr:row>4</xdr:row>
      <xdr:rowOff>25400</xdr:rowOff>
    </xdr:from>
    <xdr:to>
      <xdr:col>12</xdr:col>
      <xdr:colOff>190500</xdr:colOff>
      <xdr:row>26</xdr:row>
      <xdr:rowOff>114300</xdr:rowOff>
    </xdr:to>
    <xdr:graphicFrame macro="">
      <xdr:nvGraphicFramePr>
        <xdr:cNvPr id="6" name="Chart 5">
          <a:extLst>
            <a:ext uri="{FF2B5EF4-FFF2-40B4-BE49-F238E27FC236}">
              <a16:creationId xmlns:a16="http://schemas.microsoft.com/office/drawing/2014/main" id="{2A947BE5-3E20-0141-AD3F-5CA7E1F6C4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165100</xdr:colOff>
      <xdr:row>4</xdr:row>
      <xdr:rowOff>12700</xdr:rowOff>
    </xdr:from>
    <xdr:to>
      <xdr:col>22</xdr:col>
      <xdr:colOff>25400</xdr:colOff>
      <xdr:row>26</xdr:row>
      <xdr:rowOff>114300</xdr:rowOff>
    </xdr:to>
    <xdr:graphicFrame macro="">
      <xdr:nvGraphicFramePr>
        <xdr:cNvPr id="7" name="Chart 6">
          <a:extLst>
            <a:ext uri="{FF2B5EF4-FFF2-40B4-BE49-F238E27FC236}">
              <a16:creationId xmlns:a16="http://schemas.microsoft.com/office/drawing/2014/main" id="{B4310A15-0691-F44B-8381-075022414F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787400</xdr:colOff>
      <xdr:row>26</xdr:row>
      <xdr:rowOff>127000</xdr:rowOff>
    </xdr:from>
    <xdr:to>
      <xdr:col>12</xdr:col>
      <xdr:colOff>215900</xdr:colOff>
      <xdr:row>52</xdr:row>
      <xdr:rowOff>114300</xdr:rowOff>
    </xdr:to>
    <xdr:graphicFrame macro="">
      <xdr:nvGraphicFramePr>
        <xdr:cNvPr id="8" name="Chart 7">
          <a:extLst>
            <a:ext uri="{FF2B5EF4-FFF2-40B4-BE49-F238E27FC236}">
              <a16:creationId xmlns:a16="http://schemas.microsoft.com/office/drawing/2014/main" id="{7A00F475-3759-D741-8FF3-D7EF198D83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228600</xdr:colOff>
      <xdr:row>26</xdr:row>
      <xdr:rowOff>127000</xdr:rowOff>
    </xdr:from>
    <xdr:to>
      <xdr:col>22</xdr:col>
      <xdr:colOff>38100</xdr:colOff>
      <xdr:row>52</xdr:row>
      <xdr:rowOff>101600</xdr:rowOff>
    </xdr:to>
    <xdr:graphicFrame macro="">
      <xdr:nvGraphicFramePr>
        <xdr:cNvPr id="9" name="Chart 8">
          <a:extLst>
            <a:ext uri="{FF2B5EF4-FFF2-40B4-BE49-F238E27FC236}">
              <a16:creationId xmlns:a16="http://schemas.microsoft.com/office/drawing/2014/main" id="{DB30C19F-34E4-CC4A-A106-22D3475E99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0</xdr:colOff>
      <xdr:row>19</xdr:row>
      <xdr:rowOff>165100</xdr:rowOff>
    </xdr:from>
    <xdr:to>
      <xdr:col>1</xdr:col>
      <xdr:colOff>774700</xdr:colOff>
      <xdr:row>28</xdr:row>
      <xdr:rowOff>114300</xdr:rowOff>
    </xdr:to>
    <mc:AlternateContent xmlns:mc="http://schemas.openxmlformats.org/markup-compatibility/2006" xmlns:a14="http://schemas.microsoft.com/office/drawing/2010/main">
      <mc:Choice Requires="a14">
        <xdr:graphicFrame macro="">
          <xdr:nvGraphicFramePr>
            <xdr:cNvPr id="17" name="Activity">
              <a:extLst>
                <a:ext uri="{FF2B5EF4-FFF2-40B4-BE49-F238E27FC236}">
                  <a16:creationId xmlns:a16="http://schemas.microsoft.com/office/drawing/2014/main" id="{32D7DA8B-A1DB-ED41-9560-12AEAF4DC661}"/>
                </a:ext>
              </a:extLst>
            </xdr:cNvPr>
            <xdr:cNvGraphicFramePr/>
          </xdr:nvGraphicFramePr>
          <xdr:xfrm>
            <a:off x="0" y="0"/>
            <a:ext cx="0" cy="0"/>
          </xdr:xfrm>
          <a:graphic>
            <a:graphicData uri="http://schemas.microsoft.com/office/drawing/2010/slicer">
              <sle:slicer xmlns:sle="http://schemas.microsoft.com/office/drawing/2010/slicer" name="Activity"/>
            </a:graphicData>
          </a:graphic>
        </xdr:graphicFrame>
      </mc:Choice>
      <mc:Fallback xmlns="">
        <xdr:sp macro="" textlink="">
          <xdr:nvSpPr>
            <xdr:cNvPr id="0" name=""/>
            <xdr:cNvSpPr>
              <a:spLocks noTextEdit="1"/>
            </xdr:cNvSpPr>
          </xdr:nvSpPr>
          <xdr:spPr>
            <a:xfrm>
              <a:off x="0" y="4025900"/>
              <a:ext cx="1600200" cy="1778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4</xdr:row>
      <xdr:rowOff>0</xdr:rowOff>
    </xdr:from>
    <xdr:to>
      <xdr:col>1</xdr:col>
      <xdr:colOff>762000</xdr:colOff>
      <xdr:row>14</xdr:row>
      <xdr:rowOff>0</xdr:rowOff>
    </xdr:to>
    <mc:AlternateContent xmlns:mc="http://schemas.openxmlformats.org/markup-compatibility/2006" xmlns:a14="http://schemas.microsoft.com/office/drawing/2010/main">
      <mc:Choice Requires="a14">
        <xdr:graphicFrame macro="">
          <xdr:nvGraphicFramePr>
            <xdr:cNvPr id="18" name="Type of Food">
              <a:extLst>
                <a:ext uri="{FF2B5EF4-FFF2-40B4-BE49-F238E27FC236}">
                  <a16:creationId xmlns:a16="http://schemas.microsoft.com/office/drawing/2014/main" id="{A06A4C27-955C-EB49-BCDB-A9F0B7622B51}"/>
                </a:ext>
              </a:extLst>
            </xdr:cNvPr>
            <xdr:cNvGraphicFramePr/>
          </xdr:nvGraphicFramePr>
          <xdr:xfrm>
            <a:off x="0" y="0"/>
            <a:ext cx="0" cy="0"/>
          </xdr:xfrm>
          <a:graphic>
            <a:graphicData uri="http://schemas.microsoft.com/office/drawing/2010/slicer">
              <sle:slicer xmlns:sle="http://schemas.microsoft.com/office/drawing/2010/slicer" name="Type of Food"/>
            </a:graphicData>
          </a:graphic>
        </xdr:graphicFrame>
      </mc:Choice>
      <mc:Fallback xmlns="">
        <xdr:sp macro="" textlink="">
          <xdr:nvSpPr>
            <xdr:cNvPr id="0" name=""/>
            <xdr:cNvSpPr>
              <a:spLocks noTextEdit="1"/>
            </xdr:cNvSpPr>
          </xdr:nvSpPr>
          <xdr:spPr>
            <a:xfrm>
              <a:off x="0" y="812800"/>
              <a:ext cx="1587500" cy="2032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14</xdr:row>
      <xdr:rowOff>0</xdr:rowOff>
    </xdr:from>
    <xdr:to>
      <xdr:col>1</xdr:col>
      <xdr:colOff>762000</xdr:colOff>
      <xdr:row>19</xdr:row>
      <xdr:rowOff>165100</xdr:rowOff>
    </xdr:to>
    <mc:AlternateContent xmlns:mc="http://schemas.openxmlformats.org/markup-compatibility/2006" xmlns:a14="http://schemas.microsoft.com/office/drawing/2010/main">
      <mc:Choice Requires="a14">
        <xdr:graphicFrame macro="">
          <xdr:nvGraphicFramePr>
            <xdr:cNvPr id="19" name="Time">
              <a:extLst>
                <a:ext uri="{FF2B5EF4-FFF2-40B4-BE49-F238E27FC236}">
                  <a16:creationId xmlns:a16="http://schemas.microsoft.com/office/drawing/2014/main" id="{24D147A8-B8DB-7641-AF01-418D30586FCD}"/>
                </a:ext>
              </a:extLst>
            </xdr:cNvPr>
            <xdr:cNvGraphicFramePr/>
          </xdr:nvGraphicFramePr>
          <xdr:xfrm>
            <a:off x="0" y="0"/>
            <a:ext cx="0" cy="0"/>
          </xdr:xfrm>
          <a:graphic>
            <a:graphicData uri="http://schemas.microsoft.com/office/drawing/2010/slicer">
              <sle:slicer xmlns:sle="http://schemas.microsoft.com/office/drawing/2010/slicer" name="Time"/>
            </a:graphicData>
          </a:graphic>
        </xdr:graphicFrame>
      </mc:Choice>
      <mc:Fallback xmlns="">
        <xdr:sp macro="" textlink="">
          <xdr:nvSpPr>
            <xdr:cNvPr id="0" name=""/>
            <xdr:cNvSpPr>
              <a:spLocks noTextEdit="1"/>
            </xdr:cNvSpPr>
          </xdr:nvSpPr>
          <xdr:spPr>
            <a:xfrm>
              <a:off x="0" y="2844800"/>
              <a:ext cx="1587500" cy="11811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28</xdr:row>
      <xdr:rowOff>114300</xdr:rowOff>
    </xdr:from>
    <xdr:to>
      <xdr:col>1</xdr:col>
      <xdr:colOff>762000</xdr:colOff>
      <xdr:row>37</xdr:row>
      <xdr:rowOff>38100</xdr:rowOff>
    </xdr:to>
    <mc:AlternateContent xmlns:mc="http://schemas.openxmlformats.org/markup-compatibility/2006" xmlns:a14="http://schemas.microsoft.com/office/drawing/2010/main">
      <mc:Choice Requires="a14">
        <xdr:graphicFrame macro="">
          <xdr:nvGraphicFramePr>
            <xdr:cNvPr id="20" name="Average Blood Sugar (mg/dL)">
              <a:extLst>
                <a:ext uri="{FF2B5EF4-FFF2-40B4-BE49-F238E27FC236}">
                  <a16:creationId xmlns:a16="http://schemas.microsoft.com/office/drawing/2014/main" id="{011FE847-056A-4442-8181-9D74818E71F2}"/>
                </a:ext>
              </a:extLst>
            </xdr:cNvPr>
            <xdr:cNvGraphicFramePr/>
          </xdr:nvGraphicFramePr>
          <xdr:xfrm>
            <a:off x="0" y="0"/>
            <a:ext cx="0" cy="0"/>
          </xdr:xfrm>
          <a:graphic>
            <a:graphicData uri="http://schemas.microsoft.com/office/drawing/2010/slicer">
              <sle:slicer xmlns:sle="http://schemas.microsoft.com/office/drawing/2010/slicer" name="Average Blood Sugar (mg/dL)"/>
            </a:graphicData>
          </a:graphic>
        </xdr:graphicFrame>
      </mc:Choice>
      <mc:Fallback xmlns="">
        <xdr:sp macro="" textlink="">
          <xdr:nvSpPr>
            <xdr:cNvPr id="0" name=""/>
            <xdr:cNvSpPr>
              <a:spLocks noTextEdit="1"/>
            </xdr:cNvSpPr>
          </xdr:nvSpPr>
          <xdr:spPr>
            <a:xfrm>
              <a:off x="0" y="5803900"/>
              <a:ext cx="1587500" cy="1752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_rels/pivotCacheDefinition7.xml.rels><?xml version="1.0" encoding="UTF-8" standalone="yes"?>
<Relationships xmlns="http://schemas.openxmlformats.org/package/2006/relationships"><Relationship Id="rId1" Type="http://schemas.openxmlformats.org/officeDocument/2006/relationships/pivotCacheRecords" Target="pivotCacheRecords7.xml"/></Relationships>
</file>

<file path=xl/pivotCache/_rels/pivotCacheDefinition8.xml.rels><?xml version="1.0" encoding="UTF-8" standalone="yes"?>
<Relationships xmlns="http://schemas.openxmlformats.org/package/2006/relationships"><Relationship Id="rId1" Type="http://schemas.openxmlformats.org/officeDocument/2006/relationships/pivotCacheRecords" Target="pivotCacheRecords8.xml"/></Relationships>
</file>

<file path=xl/pivotCache/_rels/pivotCacheDefinition9.xml.rels><?xml version="1.0" encoding="UTF-8" standalone="yes"?>
<Relationships xmlns="http://schemas.openxmlformats.org/package/2006/relationships"><Relationship Id="rId1" Type="http://schemas.openxmlformats.org/officeDocument/2006/relationships/pivotCacheRecords" Target="pivotCacheRecords9.xml"/></Relationships>
</file>

<file path=xl/pivotCache/_rels/pivotCacheDefinition10.xml.rels><?xml version="1.0" encoding="UTF-8" standalone="yes"?>
<Relationships xmlns="http://schemas.openxmlformats.org/package/2006/relationships"><Relationship Id="rId1" Type="http://schemas.openxmlformats.org/officeDocument/2006/relationships/pivotCacheRecords" Target="pivotCacheRecords10.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R" refreshedDate="45525.594673611115" createdVersion="8" refreshedVersion="8" minRefreshableVersion="3" recordCount="8" xr:uid="{06B880B2-9C74-EF4E-9709-3AEF2B377CEA}">
  <cacheSource type="worksheet">
    <worksheetSource name="Table2"/>
  </cacheSource>
  <cacheFields count="3">
    <cacheField name="Year" numFmtId="0">
      <sharedItems containsSemiMixedTypes="0" containsString="0" containsNumber="1" containsInteger="1" minValue="2015" maxValue="2022" count="8">
        <n v="2022"/>
        <n v="2021"/>
        <n v="2020"/>
        <n v="2019"/>
        <n v="2018"/>
        <n v="2017"/>
        <n v="2016"/>
        <n v="2015"/>
      </sharedItems>
    </cacheField>
    <cacheField name="# of Deaths" numFmtId="3">
      <sharedItems containsSemiMixedTypes="0" containsString="0" containsNumber="1" containsInteger="1" minValue="79535" maxValue="103294"/>
    </cacheField>
    <cacheField name="Previous Deaths Difference" numFmtId="0">
      <sharedItems containsString="0" containsBlank="1" containsNumber="1" containsInteger="1" minValue="-2085" maxValue="13459" count="8">
        <m/>
        <n v="-2085"/>
        <n v="2188"/>
        <n v="13459"/>
        <n v="2701"/>
        <n v="1382"/>
        <n v="3506"/>
        <n v="523"/>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R" refreshedDate="45525.630548148147" createdVersion="8" refreshedVersion="8" minRefreshableVersion="3" recordCount="4" xr:uid="{A83B1E27-56BB-654D-B79A-BC38AD99E6E1}">
  <cacheSource type="worksheet">
    <worksheetSource name="Table8"/>
  </cacheSource>
  <cacheFields count="2">
    <cacheField name="Asian American adults breakdown:" numFmtId="0">
      <sharedItems count="4">
        <s v="Filipino"/>
        <s v="Asian Indian"/>
        <s v="Chinese, Japanese, Korean, and Vietnamese "/>
        <s v="Other Asian American groups "/>
      </sharedItems>
    </cacheField>
    <cacheField name="Rate" numFmtId="164">
      <sharedItems containsSemiMixedTypes="0" containsString="0" containsNumber="1" minValue="7.0999999999999994E-2" maxValue="0.122"/>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R" refreshedDate="45525.63135520833" createdVersion="8" refreshedVersion="8" minRefreshableVersion="3" recordCount="5" xr:uid="{9F4A5189-CB2A-CC46-856E-700A7BA4C347}">
  <cacheSource type="worksheet">
    <worksheetSource name="Table1"/>
  </cacheSource>
  <cacheFields count="2">
    <cacheField name="Race/Ethnicity " numFmtId="0">
      <sharedItems containsBlank="1" count="17">
        <s v="American Indians/Alaskan Native adults"/>
        <s v="Non-Hispanic Black adults "/>
        <s v="Hispanic adults"/>
        <s v="Asian American adults"/>
        <s v="Non-Hispanic White adults"/>
        <m u="1"/>
        <s v="Asian American adults breakdown:" u="1"/>
        <s v="Filipino" u="1"/>
        <s v="Asian Indian" u="1"/>
        <s v="Chinese, Japanese, Korean, and Vietnamese " u="1"/>
        <s v="Other Asian American groups " u="1"/>
        <s v="Hispanic adults breakdown: " u="1"/>
        <s v="Puerto Rican" u="1"/>
        <s v="Mexican or Mexican American " u="1"/>
        <s v="Dominican " u="1"/>
        <s v="Cuban " u="1"/>
        <s v="Central American, South American, and other Hispanic, Latino, or Spanish adults " u="1"/>
      </sharedItems>
    </cacheField>
    <cacheField name="Rate %" numFmtId="164">
      <sharedItems containsSemiMixedTypes="0" containsString="0" containsNumber="1" minValue="6.9000000000000006E-2" maxValue="0.13600000000000001"/>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R" refreshedDate="45525.63265324074" createdVersion="8" refreshedVersion="8" minRefreshableVersion="3" recordCount="5" xr:uid="{8237E4E8-6173-764A-9E66-369F8A46F60C}">
  <cacheSource type="worksheet">
    <worksheetSource name="Table9"/>
  </cacheSource>
  <cacheFields count="2">
    <cacheField name="Hispanic adults breakdown: " numFmtId="0">
      <sharedItems count="5">
        <s v="Puerto Rican"/>
        <s v="Mexican or Mexican American "/>
        <s v="Dominican "/>
        <s v="Cuban "/>
        <s v="Central American, South American, and other Hispanic, Latino, or Spanish adults "/>
      </sharedItems>
    </cacheField>
    <cacheField name="Rate" numFmtId="164">
      <sharedItems containsSemiMixedTypes="0" containsString="0" containsNumber="1" minValue="7.2999999999999995E-2" maxValue="0.13300000000000001"/>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R" refreshedDate="45525.642470949075" createdVersion="8" refreshedVersion="8" minRefreshableVersion="3" recordCount="3" xr:uid="{FF35E7AC-6CFC-F542-9960-A9B82E011EA9}">
  <cacheSource type="worksheet">
    <worksheetSource name="Table11"/>
  </cacheSource>
  <cacheFields count="2">
    <cacheField name="Diabetes Types" numFmtId="0">
      <sharedItems count="3">
        <s v="Type 1"/>
        <s v="Type 2"/>
        <s v="Other"/>
      </sharedItems>
    </cacheField>
    <cacheField name="Percentage" numFmtId="9">
      <sharedItems containsSemiMixedTypes="0" containsString="0" containsNumber="1" minValue="0.05" maxValue="0.9"/>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R" refreshedDate="45525.943181481482" createdVersion="8" refreshedVersion="8" minRefreshableVersion="3" recordCount="51" xr:uid="{C1F37571-835A-EE42-A7F1-7D2DE47A670A}">
  <cacheSource type="worksheet">
    <worksheetSource name="Table3"/>
  </cacheSource>
  <cacheFields count="5">
    <cacheField name="STATE" numFmtId="0">
      <sharedItems count="51">
        <s v="AL"/>
        <s v="AK"/>
        <s v="AZ"/>
        <s v="AR"/>
        <s v="CA"/>
        <s v="CO"/>
        <s v="CT"/>
        <s v="DE"/>
        <s v="District of Columbia"/>
        <s v="FL"/>
        <s v="GA"/>
        <s v="HI"/>
        <s v="ID"/>
        <s v="IL"/>
        <s v="IN"/>
        <s v="IA"/>
        <s v="KS"/>
        <s v="KY"/>
        <s v="LA"/>
        <s v="ME"/>
        <s v="MD"/>
        <s v="MA"/>
        <s v="MI"/>
        <s v="MN"/>
        <s v="MS"/>
        <s v="MO"/>
        <s v="MT"/>
        <s v="NE"/>
        <s v="NV"/>
        <s v="NH"/>
        <s v="NJ"/>
        <s v="NM"/>
        <s v="NY"/>
        <s v="NC"/>
        <s v="ND"/>
        <s v="OH"/>
        <s v="OK"/>
        <s v="OR"/>
        <s v="PA"/>
        <s v="RI"/>
        <s v="SC"/>
        <s v="SD"/>
        <s v="TN"/>
        <s v="TX"/>
        <s v="UT"/>
        <s v="VT"/>
        <s v="VA"/>
        <s v="WA"/>
        <s v="WV"/>
        <s v="WI"/>
        <s v="WY"/>
      </sharedItems>
    </cacheField>
    <cacheField name="RATE" numFmtId="0">
      <sharedItems containsSemiMixedTypes="0" containsString="0" containsNumber="1" minValue="15.2" maxValue="41.1"/>
    </cacheField>
    <cacheField name="DEATHS" numFmtId="0">
      <sharedItems containsSemiMixedTypes="0" containsString="0" containsNumber="1" containsInteger="1" minValue="123" maxValue="11618"/>
    </cacheField>
    <cacheField name="DIAGNOSED" numFmtId="3">
      <sharedItems containsSemiMixedTypes="0" containsString="0" containsNumber="1" containsInteger="1" minValue="39300" maxValue="3578900"/>
    </cacheField>
    <cacheField name="OBESITY RATE of Adults" numFmtId="0">
      <sharedItems containsSemiMixedTypes="0" containsString="0" containsNumber="1" minValue="24.3" maxValue="41"/>
    </cacheField>
  </cacheFields>
  <extLst>
    <ext xmlns:x14="http://schemas.microsoft.com/office/spreadsheetml/2009/9/main" uri="{725AE2AE-9491-48be-B2B4-4EB974FC3084}">
      <x14:pivotCacheDefinition/>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R" refreshedDate="45531.841571412035" createdVersion="8" refreshedVersion="8" minRefreshableVersion="3" recordCount="5" xr:uid="{3F77C0EB-F286-B04D-9CCB-D04AFACC237C}">
  <cacheSource type="worksheet">
    <worksheetSource name="Table15"/>
  </cacheSource>
  <cacheFields count="5">
    <cacheField name="Date" numFmtId="165">
      <sharedItems containsNonDate="0" containsDate="1" containsString="0" containsBlank="1" minDate="2024-08-25T00:00:00" maxDate="2024-08-26T00:00:00" count="2">
        <d v="2024-08-25T00:00:00"/>
        <m/>
      </sharedItems>
    </cacheField>
    <cacheField name="Time" numFmtId="166">
      <sharedItems containsNonDate="0" containsBlank="1" count="4">
        <s v="7:00am"/>
        <s v="12:00pm"/>
        <s v="6:00pm"/>
        <m/>
      </sharedItems>
    </cacheField>
    <cacheField name="Fasting Blood Sugar(mg/dL)" numFmtId="0">
      <sharedItems containsString="0" containsBlank="1" containsNumber="1" containsInteger="1" minValue="90" maxValue="90" count="2">
        <n v="90"/>
        <m/>
      </sharedItems>
    </cacheField>
    <cacheField name="Pre-Meal Blood Sugar(mg/dL)" numFmtId="0">
      <sharedItems containsString="0" containsBlank="1" containsNumber="1" containsInteger="1" minValue="105" maxValue="110" count="3">
        <m/>
        <n v="110"/>
        <n v="105"/>
      </sharedItems>
    </cacheField>
    <cacheField name="Post-Meal Blood Sugar(mg/dL)" numFmtId="0">
      <sharedItems containsString="0" containsBlank="1" containsNumber="1" containsInteger="1" minValue="130" maxValue="140" count="3">
        <m/>
        <n v="140"/>
        <n v="130"/>
      </sharedItems>
    </cacheField>
  </cacheFields>
  <extLst>
    <ext xmlns:x14="http://schemas.microsoft.com/office/spreadsheetml/2009/9/main" uri="{725AE2AE-9491-48be-B2B4-4EB974FC3084}">
      <x14:pivotCacheDefinition pivotCacheId="2116910970"/>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R" refreshedDate="45531.844541203704" createdVersion="8" refreshedVersion="8" minRefreshableVersion="3" recordCount="7" xr:uid="{9522737B-4B01-F047-A661-7DDF2856E8E6}">
  <cacheSource type="worksheet">
    <worksheetSource name="Table20"/>
  </cacheSource>
  <cacheFields count="5">
    <cacheField name="Date" numFmtId="165">
      <sharedItems containsNonDate="0" containsDate="1" containsString="0" containsBlank="1" minDate="2024-08-25T00:00:00" maxDate="2024-08-30T00:00:00" count="6">
        <d v="2024-08-25T00:00:00"/>
        <d v="2024-08-26T00:00:00"/>
        <d v="2024-08-27T00:00:00"/>
        <d v="2024-08-28T00:00:00"/>
        <d v="2024-08-29T00:00:00"/>
        <m/>
      </sharedItems>
    </cacheField>
    <cacheField name="Total Carbohydrate Intake (g)" numFmtId="0">
      <sharedItems containsString="0" containsBlank="1" containsNumber="1" containsInteger="1" minValue="50" maxValue="150"/>
    </cacheField>
    <cacheField name="Total Exercise Time(min)" numFmtId="0">
      <sharedItems containsString="0" containsBlank="1" containsNumber="1" containsInteger="1" minValue="0" maxValue="75"/>
    </cacheField>
    <cacheField name="Average Blood Sugar (mg/dL)" numFmtId="0">
      <sharedItems containsString="0" containsBlank="1" containsNumber="1" containsInteger="1" minValue="100" maxValue="140" count="6">
        <n v="115"/>
        <n v="120"/>
        <n v="140"/>
        <n v="100"/>
        <n v="130"/>
        <m/>
      </sharedItems>
    </cacheField>
    <cacheField name="Medication Compliance (Yes/No)" numFmtId="0">
      <sharedItems containsBlank="1" count="3">
        <s v="Yes"/>
        <s v="No"/>
        <m/>
      </sharedItems>
    </cacheField>
  </cacheFields>
  <extLst>
    <ext xmlns:x14="http://schemas.microsoft.com/office/spreadsheetml/2009/9/main" uri="{725AE2AE-9491-48be-B2B4-4EB974FC3084}">
      <x14:pivotCacheDefinition pivotCacheId="473768944"/>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R" refreshedDate="45531.886600115744" createdVersion="8" refreshedVersion="8" minRefreshableVersion="3" recordCount="6" xr:uid="{55B8265A-D68E-6745-8F1B-D40546BFF5AE}">
  <cacheSource type="worksheet">
    <worksheetSource name="Table16"/>
  </cacheSource>
  <cacheFields count="5">
    <cacheField name="Date" numFmtId="165">
      <sharedItems containsSemiMixedTypes="0" containsNonDate="0" containsDate="1" containsString="0" minDate="2024-08-25T00:00:00" maxDate="2024-08-27T00:00:00" count="2">
        <d v="2024-08-25T00:00:00"/>
        <d v="2024-08-26T00:00:00"/>
      </sharedItems>
    </cacheField>
    <cacheField name="Meal Time" numFmtId="166">
      <sharedItems containsNonDate="0" count="6">
        <s v="8:00am"/>
        <s v="1:00pm"/>
        <s v="7:00pm"/>
        <s v="7:00am"/>
        <s v="11:00am"/>
        <s v="5:00pm"/>
      </sharedItems>
    </cacheField>
    <cacheField name="Type of Food" numFmtId="0">
      <sharedItems count="6">
        <s v="Oatmeal with Berries"/>
        <s v="Grilled Chicken Salad"/>
        <s v="Steam Vegetables"/>
        <s v="Fruit Bowl"/>
        <s v="McDonalds"/>
        <s v="Lasagna"/>
      </sharedItems>
    </cacheField>
    <cacheField name="Carbohydrate Intake(g)" numFmtId="0">
      <sharedItems containsSemiMixedTypes="0" containsString="0" containsNumber="1" containsInteger="1" minValue="10" maxValue="100"/>
    </cacheField>
    <cacheField name="Meal Frequency" numFmtId="0">
      <sharedItems/>
    </cacheField>
  </cacheFields>
  <extLst>
    <ext xmlns:x14="http://schemas.microsoft.com/office/spreadsheetml/2009/9/main" uri="{725AE2AE-9491-48be-B2B4-4EB974FC3084}">
      <x14:pivotCacheDefinition pivotCacheId="328126386"/>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R" refreshedDate="45531.893430324075" createdVersion="8" refreshedVersion="8" minRefreshableVersion="3" recordCount="5" xr:uid="{012366AF-9EE8-1A4A-951E-3CA311D8A29C}">
  <cacheSource type="worksheet">
    <worksheetSource name="Table17"/>
  </cacheSource>
  <cacheFields count="6">
    <cacheField name="Date" numFmtId="165">
      <sharedItems containsSemiMixedTypes="0" containsNonDate="0" containsDate="1" containsString="0" minDate="2024-08-25T00:00:00" maxDate="2024-08-29T00:00:00" count="4">
        <d v="2024-08-25T00:00:00"/>
        <d v="2024-08-26T00:00:00"/>
        <d v="2024-08-27T00:00:00"/>
        <d v="2024-08-28T00:00:00"/>
      </sharedItems>
    </cacheField>
    <cacheField name="Activity" numFmtId="0">
      <sharedItems containsBlank="1" count="6">
        <s v="Morning Walk"/>
        <s v="Yoga"/>
        <s v="Run"/>
        <s v="Hike"/>
        <s v="Weight Lift"/>
        <m u="1"/>
      </sharedItems>
    </cacheField>
    <cacheField name="Duration(min)" numFmtId="0">
      <sharedItems containsSemiMixedTypes="0" containsString="0" containsNumber="1" containsInteger="1" minValue="30" maxValue="60"/>
    </cacheField>
    <cacheField name="Intensity(Low/Med/High)" numFmtId="0">
      <sharedItems/>
    </cacheField>
    <cacheField name="Impact on Blood Sugar (mg/dL)" numFmtId="0">
      <sharedItems containsBlank="1" count="8">
        <s v="Decreased by 15 mg/dL"/>
        <s v="Decreased by 10 mg/dL"/>
        <s v="Decreased by 25 mg/dL"/>
        <s v="Decreased by 20 mg/dL"/>
        <s v="Decreased by 12 mg/dL"/>
        <s v="Decreased by 25mg/dL" u="1"/>
        <s v="Decreased by 20mg/dL" u="1"/>
        <m u="1"/>
      </sharedItems>
    </cacheField>
    <cacheField name="Calories Burned" numFmtId="0">
      <sharedItems containsSemiMixedTypes="0" containsString="0" containsNumber="1" containsInteger="1" minValue="100" maxValue="250"/>
    </cacheField>
  </cacheFields>
  <extLst>
    <ext xmlns:x14="http://schemas.microsoft.com/office/spreadsheetml/2009/9/main" uri="{725AE2AE-9491-48be-B2B4-4EB974FC3084}">
      <x14:pivotCacheDefinition pivotCacheId="167116851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
  <r>
    <x v="0"/>
    <n v="101209"/>
    <x v="0"/>
  </r>
  <r>
    <x v="1"/>
    <n v="103294"/>
    <x v="1"/>
  </r>
  <r>
    <x v="2"/>
    <n v="101106"/>
    <x v="2"/>
  </r>
  <r>
    <x v="3"/>
    <n v="87647"/>
    <x v="3"/>
  </r>
  <r>
    <x v="4"/>
    <n v="84946"/>
    <x v="4"/>
  </r>
  <r>
    <x v="5"/>
    <n v="83564"/>
    <x v="5"/>
  </r>
  <r>
    <x v="6"/>
    <n v="80058"/>
    <x v="6"/>
  </r>
  <r>
    <x v="7"/>
    <n v="79535"/>
    <x v="7"/>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
  <r>
    <x v="0"/>
    <n v="0.122"/>
  </r>
  <r>
    <x v="1"/>
    <n v="0.108"/>
  </r>
  <r>
    <x v="2"/>
    <n v="7.0999999999999994E-2"/>
  </r>
  <r>
    <x v="3"/>
    <n v="8.8999999999999996E-2"/>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
  <r>
    <x v="0"/>
    <n v="0.13600000000000001"/>
  </r>
  <r>
    <x v="1"/>
    <n v="0.121"/>
  </r>
  <r>
    <x v="2"/>
    <n v="0.11700000000000001"/>
  </r>
  <r>
    <x v="3"/>
    <n v="9.0999999999999998E-2"/>
  </r>
  <r>
    <x v="4"/>
    <n v="6.9000000000000006E-2"/>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
  <r>
    <x v="0"/>
    <n v="0.13300000000000001"/>
  </r>
  <r>
    <x v="1"/>
    <n v="0.111"/>
  </r>
  <r>
    <x v="2"/>
    <n v="9.4E-2"/>
  </r>
  <r>
    <x v="3"/>
    <n v="0.09"/>
  </r>
  <r>
    <x v="4"/>
    <n v="7.2999999999999995E-2"/>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
  <r>
    <x v="0"/>
    <n v="0.05"/>
  </r>
  <r>
    <x v="1"/>
    <n v="0.9"/>
  </r>
  <r>
    <x v="2"/>
    <n v="0.05"/>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1">
  <r>
    <x v="0"/>
    <n v="25.4"/>
    <n v="1645"/>
    <n v="593500"/>
    <n v="38.299999999999997"/>
  </r>
  <r>
    <x v="1"/>
    <n v="25.6"/>
    <n v="184"/>
    <n v="46200"/>
    <n v="32.1"/>
  </r>
  <r>
    <x v="2"/>
    <n v="25.1"/>
    <n v="2423"/>
    <n v="615200"/>
    <n v="33.200000000000003"/>
  </r>
  <r>
    <x v="3"/>
    <n v="36"/>
    <n v="1397"/>
    <n v="290000"/>
    <n v="37.4"/>
  </r>
  <r>
    <x v="4"/>
    <n v="25"/>
    <n v="11618"/>
    <n v="3578900"/>
    <n v="28.1"/>
  </r>
  <r>
    <x v="5"/>
    <n v="18.5"/>
    <n v="1215"/>
    <n v="322900"/>
    <n v="25"/>
  </r>
  <r>
    <x v="6"/>
    <n v="15.2"/>
    <n v="746"/>
    <n v="312000"/>
    <n v="30.6"/>
  </r>
  <r>
    <x v="7"/>
    <n v="25.1"/>
    <n v="361"/>
    <n v="95100"/>
    <n v="37.9"/>
  </r>
  <r>
    <x v="8"/>
    <n v="18.2"/>
    <n v="123"/>
    <n v="42900"/>
    <n v="24.3"/>
  </r>
  <r>
    <x v="9"/>
    <n v="22.3"/>
    <n v="7549"/>
    <n v="2071000"/>
    <n v="31.6"/>
  </r>
  <r>
    <x v="10"/>
    <n v="21.9"/>
    <n v="2693"/>
    <n v="1024100"/>
    <n v="37"/>
  </r>
  <r>
    <x v="11"/>
    <n v="17.2"/>
    <n v="363"/>
    <n v="108600"/>
    <n v="25.9"/>
  </r>
  <r>
    <x v="12"/>
    <n v="20.5"/>
    <n v="473"/>
    <n v="138800"/>
    <n v="33.200000000000003"/>
  </r>
  <r>
    <x v="13"/>
    <n v="21.8"/>
    <n v="3463"/>
    <n v="1075700"/>
    <n v="33.4"/>
  </r>
  <r>
    <x v="14"/>
    <n v="29.8"/>
    <n v="2493"/>
    <n v="636700"/>
    <n v="37.700000000000003"/>
  </r>
  <r>
    <x v="15"/>
    <n v="24"/>
    <n v="1009"/>
    <n v="240200"/>
    <n v="37.4"/>
  </r>
  <r>
    <x v="16"/>
    <n v="26.2"/>
    <n v="963"/>
    <n v="248300"/>
    <n v="35.700000000000003"/>
  </r>
  <r>
    <x v="17"/>
    <n v="29.4"/>
    <n v="1668"/>
    <n v="486200"/>
    <n v="37.700000000000003"/>
  </r>
  <r>
    <x v="18"/>
    <n v="29.9"/>
    <n v="1655"/>
    <n v="486600"/>
    <n v="40.1"/>
  </r>
  <r>
    <x v="19"/>
    <n v="28.2"/>
    <n v="603"/>
    <n v="116500"/>
    <n v="33.1"/>
  </r>
  <r>
    <x v="20"/>
    <n v="23.1"/>
    <n v="1796"/>
    <n v="537000"/>
    <n v="33.200000000000003"/>
  </r>
  <r>
    <x v="21"/>
    <n v="16.100000000000001"/>
    <n v="1503"/>
    <n v="507500"/>
    <n v="27.2"/>
  </r>
  <r>
    <x v="22"/>
    <n v="25.6"/>
    <n v="3418"/>
    <n v="855000"/>
    <n v="34.5"/>
  </r>
  <r>
    <x v="23"/>
    <n v="20.5"/>
    <n v="1514"/>
    <n v="399700"/>
    <n v="33.6"/>
  </r>
  <r>
    <x v="24"/>
    <n v="34.700000000000003"/>
    <n v="1256"/>
    <n v="345500"/>
    <n v="39.5"/>
  </r>
  <r>
    <x v="25"/>
    <n v="23.5"/>
    <n v="1878"/>
    <n v="541700"/>
    <n v="36.4"/>
  </r>
  <r>
    <x v="26"/>
    <n v="22"/>
    <n v="329"/>
    <n v="77100"/>
    <n v="30.5"/>
  </r>
  <r>
    <x v="27"/>
    <n v="22.1"/>
    <n v="539"/>
    <n v="143900"/>
    <n v="35.299999999999997"/>
  </r>
  <r>
    <x v="28"/>
    <n v="23.4"/>
    <n v="898"/>
    <n v="283700"/>
    <n v="33.5"/>
  </r>
  <r>
    <x v="29"/>
    <n v="22.3"/>
    <n v="454"/>
    <n v="98300"/>
    <n v="30.2"/>
  </r>
  <r>
    <x v="30"/>
    <n v="17.3"/>
    <n v="2099"/>
    <n v="746400"/>
    <n v="29.1"/>
  </r>
  <r>
    <x v="31"/>
    <n v="31.2"/>
    <n v="860"/>
    <n v="217400"/>
    <n v="32.4"/>
  </r>
  <r>
    <x v="32"/>
    <n v="18.2"/>
    <n v="4788"/>
    <n v="1827200"/>
    <n v="30.1"/>
  </r>
  <r>
    <x v="33"/>
    <n v="28.8"/>
    <n v="3834"/>
    <n v="1055400"/>
    <n v="34.1"/>
  </r>
  <r>
    <x v="34"/>
    <n v="25.1"/>
    <n v="234"/>
    <n v="57300"/>
    <n v="35.4"/>
  </r>
  <r>
    <x v="35"/>
    <n v="27.6"/>
    <n v="4268"/>
    <n v="1158800"/>
    <n v="38.1"/>
  </r>
  <r>
    <x v="36"/>
    <n v="33.799999999999997"/>
    <n v="1586"/>
    <n v="390400"/>
    <n v="40"/>
  </r>
  <r>
    <x v="37"/>
    <n v="25.4"/>
    <n v="1454"/>
    <n v="327500"/>
    <n v="30.9"/>
  </r>
  <r>
    <x v="38"/>
    <n v="22.6"/>
    <n v="4124"/>
    <n v="1145500"/>
    <n v="33.4"/>
  </r>
  <r>
    <x v="39"/>
    <n v="18.899999999999999"/>
    <n v="293"/>
    <n v="92600"/>
    <n v="30.8"/>
  </r>
  <r>
    <x v="40"/>
    <n v="25.8"/>
    <n v="1784"/>
    <n v="561200"/>
    <n v="35"/>
  </r>
  <r>
    <x v="41"/>
    <n v="29.4"/>
    <n v="339"/>
    <n v="73000"/>
    <n v="36.799999999999997"/>
  </r>
  <r>
    <x v="42"/>
    <n v="31.2"/>
    <n v="2722"/>
    <n v="763900"/>
    <n v="38.9"/>
  </r>
  <r>
    <x v="43"/>
    <n v="25.6"/>
    <n v="7853"/>
    <n v="2552500"/>
    <n v="35.5"/>
  </r>
  <r>
    <x v="44"/>
    <n v="25.4"/>
    <n v="763"/>
    <n v="191000"/>
    <n v="31.1"/>
  </r>
  <r>
    <x v="45"/>
    <n v="18.899999999999999"/>
    <n v="179"/>
    <n v="44800"/>
    <n v="26.8"/>
  </r>
  <r>
    <x v="46"/>
    <n v="26.9"/>
    <n v="2875"/>
    <n v="780400"/>
    <n v="35.200000000000003"/>
  </r>
  <r>
    <x v="47"/>
    <n v="23.3"/>
    <n v="2199"/>
    <n v="536600"/>
    <n v="31.7"/>
  </r>
  <r>
    <x v="48"/>
    <n v="41.1"/>
    <n v="1056"/>
    <n v="226300"/>
    <n v="41"/>
  </r>
  <r>
    <x v="49"/>
    <n v="19.100000000000001"/>
    <n v="1490"/>
    <n v="423500"/>
    <n v="37.700000000000003"/>
  </r>
  <r>
    <x v="50"/>
    <n v="24.5"/>
    <n v="180"/>
    <n v="39300"/>
    <n v="34.299999999999997"/>
  </r>
</pivotCacheRecords>
</file>

<file path=xl/pivotCache/pivotCacheRecords7.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
  <r>
    <x v="0"/>
    <x v="0"/>
    <x v="0"/>
    <x v="0"/>
    <x v="0"/>
  </r>
  <r>
    <x v="0"/>
    <x v="1"/>
    <x v="1"/>
    <x v="1"/>
    <x v="1"/>
  </r>
  <r>
    <x v="0"/>
    <x v="2"/>
    <x v="1"/>
    <x v="2"/>
    <x v="2"/>
  </r>
  <r>
    <x v="1"/>
    <x v="3"/>
    <x v="1"/>
    <x v="0"/>
    <x v="0"/>
  </r>
  <r>
    <x v="1"/>
    <x v="3"/>
    <x v="1"/>
    <x v="0"/>
    <x v="0"/>
  </r>
</pivotCacheRecords>
</file>

<file path=xl/pivotCache/pivotCacheRecords8.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
  <r>
    <x v="0"/>
    <n v="95"/>
    <n v="75"/>
    <x v="0"/>
    <x v="0"/>
  </r>
  <r>
    <x v="1"/>
    <n v="100"/>
    <n v="30"/>
    <x v="1"/>
    <x v="0"/>
  </r>
  <r>
    <x v="2"/>
    <n v="150"/>
    <n v="0"/>
    <x v="2"/>
    <x v="1"/>
  </r>
  <r>
    <x v="3"/>
    <n v="50"/>
    <n v="20"/>
    <x v="3"/>
    <x v="1"/>
  </r>
  <r>
    <x v="4"/>
    <n v="80"/>
    <n v="45"/>
    <x v="4"/>
    <x v="0"/>
  </r>
  <r>
    <x v="5"/>
    <m/>
    <m/>
    <x v="5"/>
    <x v="2"/>
  </r>
  <r>
    <x v="5"/>
    <m/>
    <m/>
    <x v="5"/>
    <x v="2"/>
  </r>
</pivotCacheRecords>
</file>

<file path=xl/pivotCache/pivotCacheRecords9.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
  <r>
    <x v="0"/>
    <x v="0"/>
    <x v="0"/>
    <n v="45"/>
    <s v="1st Meal"/>
  </r>
  <r>
    <x v="0"/>
    <x v="1"/>
    <x v="1"/>
    <n v="30"/>
    <s v="2nd Meal"/>
  </r>
  <r>
    <x v="0"/>
    <x v="2"/>
    <x v="2"/>
    <n v="20"/>
    <s v="3rd Meal"/>
  </r>
  <r>
    <x v="1"/>
    <x v="3"/>
    <x v="3"/>
    <n v="10"/>
    <s v="1st Meal"/>
  </r>
  <r>
    <x v="1"/>
    <x v="4"/>
    <x v="4"/>
    <n v="100"/>
    <s v="2nd Meal"/>
  </r>
  <r>
    <x v="1"/>
    <x v="5"/>
    <x v="5"/>
    <n v="80"/>
    <s v="3rd Meal"/>
  </r>
</pivotCacheRecords>
</file>

<file path=xl/pivotCache/pivotCacheRecords10.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
  <r>
    <x v="0"/>
    <x v="0"/>
    <n v="30"/>
    <s v="Med"/>
    <x v="0"/>
    <n v="200"/>
  </r>
  <r>
    <x v="0"/>
    <x v="1"/>
    <n v="45"/>
    <s v="Low"/>
    <x v="1"/>
    <n v="100"/>
  </r>
  <r>
    <x v="1"/>
    <x v="2"/>
    <n v="30"/>
    <s v="High"/>
    <x v="2"/>
    <n v="150"/>
  </r>
  <r>
    <x v="2"/>
    <x v="3"/>
    <n v="60"/>
    <s v="Low"/>
    <x v="3"/>
    <n v="250"/>
  </r>
  <r>
    <x v="3"/>
    <x v="4"/>
    <n v="40"/>
    <s v="Med"/>
    <x v="4"/>
    <n v="15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3B0ADB9-CE33-744B-8E12-71E9F9619AE9}" name="PivotTable13" cacheId="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rowHeaderCaption="Diabetes Cases by Race">
  <location ref="A3:B8" firstHeaderRow="1" firstDataRow="1" firstDataCol="1"/>
  <pivotFields count="2">
    <pivotField name="Race" axis="axisRow" showAll="0" defaultSubtotal="0">
      <items count="17">
        <item x="0"/>
        <item x="3"/>
        <item m="1" x="6"/>
        <item m="1" x="8"/>
        <item m="1" x="16"/>
        <item m="1" x="9"/>
        <item m="1" x="15"/>
        <item m="1" x="14"/>
        <item m="1" x="7"/>
        <item x="2"/>
        <item m="1" x="11"/>
        <item m="1" x="13"/>
        <item x="1"/>
        <item x="4"/>
        <item m="1" x="10"/>
        <item m="1" x="12"/>
        <item m="1" x="5"/>
      </items>
    </pivotField>
    <pivotField dataField="1" showAll="0"/>
  </pivotFields>
  <rowFields count="1">
    <field x="0"/>
  </rowFields>
  <rowItems count="5">
    <i>
      <x/>
    </i>
    <i>
      <x v="1"/>
    </i>
    <i>
      <x v="9"/>
    </i>
    <i>
      <x v="12"/>
    </i>
    <i>
      <x v="13"/>
    </i>
  </rowItems>
  <colItems count="1">
    <i/>
  </colItems>
  <dataFields count="1">
    <dataField name="Percentage" fld="1" baseField="0" baseItem="0" numFmtId="164"/>
  </dataFields>
  <formats count="2">
    <format dxfId="106">
      <pivotArea field="0" type="button" dataOnly="0" labelOnly="1" outline="0" axis="axisRow" fieldPosition="0"/>
    </format>
    <format dxfId="105">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10B4F77-8CBE-9A40-B075-D40E05F55DA7}" name="PivotTable21"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rowHeaderCaption="Diabetes by State 2022">
  <location ref="G3:K55" firstHeaderRow="0" firstDataRow="1" firstDataCol="1"/>
  <pivotFields count="5">
    <pivotField axis="axisRow" showAll="0" sortType="ascending">
      <items count="52">
        <item x="1"/>
        <item x="0"/>
        <item x="3"/>
        <item x="2"/>
        <item x="4"/>
        <item x="5"/>
        <item x="6"/>
        <item x="7"/>
        <item x="8"/>
        <item x="9"/>
        <item x="10"/>
        <item x="11"/>
        <item x="15"/>
        <item x="12"/>
        <item x="13"/>
        <item x="14"/>
        <item x="16"/>
        <item x="17"/>
        <item x="18"/>
        <item x="21"/>
        <item x="20"/>
        <item x="19"/>
        <item x="22"/>
        <item x="23"/>
        <item x="25"/>
        <item x="24"/>
        <item x="26"/>
        <item x="33"/>
        <item x="34"/>
        <item x="27"/>
        <item x="29"/>
        <item x="30"/>
        <item x="31"/>
        <item x="28"/>
        <item x="32"/>
        <item x="35"/>
        <item x="36"/>
        <item x="37"/>
        <item x="38"/>
        <item x="39"/>
        <item x="40"/>
        <item x="41"/>
        <item x="42"/>
        <item x="43"/>
        <item x="44"/>
        <item x="46"/>
        <item x="45"/>
        <item x="47"/>
        <item x="49"/>
        <item x="48"/>
        <item x="50"/>
        <item t="default"/>
      </items>
    </pivotField>
    <pivotField dataField="1" showAll="0"/>
    <pivotField dataField="1" showAll="0"/>
    <pivotField dataField="1" numFmtId="3" showAll="0"/>
    <pivotField dataField="1" showAll="0"/>
  </pivotFields>
  <rowFields count="1">
    <field x="0"/>
  </rowFields>
  <rowItems count="5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t="grand">
      <x/>
    </i>
  </rowItems>
  <colFields count="1">
    <field x="-2"/>
  </colFields>
  <colItems count="4">
    <i>
      <x/>
    </i>
    <i i="1">
      <x v="1"/>
    </i>
    <i i="2">
      <x v="2"/>
    </i>
    <i i="3">
      <x v="3"/>
    </i>
  </colItems>
  <dataFields count="4">
    <dataField name="Sum of OBESITY RATE of Adults" fld="4" baseField="0" baseItem="0"/>
    <dataField name="Sum of RATE" fld="1" baseField="0" baseItem="0"/>
    <dataField name="Sum of DEATHS" fld="2" baseField="0" baseItem="0"/>
    <dataField name="Sum of DIAGNOS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D387F69-D88F-8343-9BA6-27313C5F56F5}" name="PivotTable1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rowHeaderCaption="Diabetes by Year">
  <location ref="D8:E17" firstHeaderRow="1" firstDataRow="1" firstDataCol="1"/>
  <pivotFields count="3">
    <pivotField axis="axisRow" showAll="0" sortType="ascending">
      <items count="9">
        <item x="7"/>
        <item x="6"/>
        <item x="5"/>
        <item x="4"/>
        <item x="3"/>
        <item x="2"/>
        <item x="1"/>
        <item x="0"/>
        <item t="default"/>
      </items>
    </pivotField>
    <pivotField dataField="1" showAll="0"/>
    <pivotField showAll="0"/>
  </pivotFields>
  <rowFields count="1">
    <field x="0"/>
  </rowFields>
  <rowItems count="9">
    <i>
      <x/>
    </i>
    <i>
      <x v="1"/>
    </i>
    <i>
      <x v="2"/>
    </i>
    <i>
      <x v="3"/>
    </i>
    <i>
      <x v="4"/>
    </i>
    <i>
      <x v="5"/>
    </i>
    <i>
      <x v="6"/>
    </i>
    <i>
      <x v="7"/>
    </i>
    <i t="grand">
      <x/>
    </i>
  </rowItems>
  <colItems count="1">
    <i/>
  </colItems>
  <dataFields count="1">
    <dataField name="Deaths" fld="1" baseField="0" baseItem="0" numFmtId="3"/>
  </dataFields>
  <formats count="2">
    <format dxfId="108">
      <pivotArea collapsedLevelsAreSubtotals="1" fieldPosition="0">
        <references count="2">
          <reference field="4294967294" count="1" selected="0">
            <x v="0"/>
          </reference>
          <reference field="0" count="1">
            <x v="7"/>
          </reference>
        </references>
      </pivotArea>
    </format>
    <format dxfId="107">
      <pivotArea outline="0" fieldPosition="0">
        <references count="1">
          <reference field="4294967294" count="1">
            <x v="0"/>
          </reference>
        </references>
      </pivotArea>
    </format>
  </formats>
  <chartFormats count="1">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CFDC953-989E-6C4C-A951-846F72479807}" name="PivotTable15" cacheId="3" applyNumberFormats="0" applyBorderFormats="0" applyFontFormats="0" applyPatternFormats="0" applyAlignmentFormats="0" applyWidthHeightFormats="1" dataCaption="Values" grandTotalCaption="Diabetes Total" updatedVersion="8" minRefreshableVersion="3" useAutoFormatting="1" itemPrintTitles="1" createdVersion="8" indent="0" outline="1" outlineData="1" multipleFieldFilters="0" rowHeaderCaption="Hispanic Ethnicities Diabetes Cases">
  <location ref="A17:B23" firstHeaderRow="1" firstDataRow="1" firstDataCol="1"/>
  <pivotFields count="2">
    <pivotField axis="axisRow" showAll="0">
      <items count="6">
        <item x="4"/>
        <item x="3"/>
        <item x="2"/>
        <item x="1"/>
        <item x="0"/>
        <item t="default"/>
      </items>
    </pivotField>
    <pivotField dataField="1" numFmtId="164" showAll="0"/>
  </pivotFields>
  <rowFields count="1">
    <field x="0"/>
  </rowFields>
  <rowItems count="6">
    <i>
      <x/>
    </i>
    <i>
      <x v="1"/>
    </i>
    <i>
      <x v="2"/>
    </i>
    <i>
      <x v="3"/>
    </i>
    <i>
      <x v="4"/>
    </i>
    <i t="grand">
      <x/>
    </i>
  </rowItems>
  <colItems count="1">
    <i/>
  </colItems>
  <dataFields count="1">
    <dataField name="    Percent" fld="1"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5E0DBC2-8E06-EB49-8EF1-EEE69537F08A}" name="PivotTable16" cacheId="4"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 rowHeaderCaption="Diabetes Types">
  <location ref="D3:E6" firstHeaderRow="1" firstDataRow="1" firstDataCol="1"/>
  <pivotFields count="2">
    <pivotField axis="axisRow" showAll="0" sortType="descending">
      <items count="4">
        <item x="1"/>
        <item x="0"/>
        <item x="2"/>
        <item t="default"/>
      </items>
    </pivotField>
    <pivotField dataField="1" numFmtId="9" showAll="0"/>
  </pivotFields>
  <rowFields count="1">
    <field x="0"/>
  </rowFields>
  <rowItems count="3">
    <i>
      <x/>
    </i>
    <i>
      <x v="1"/>
    </i>
    <i>
      <x v="2"/>
    </i>
  </rowItems>
  <colItems count="1">
    <i/>
  </colItems>
  <dataFields count="1">
    <dataField name="Percentage Total" fld="1"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5FF38E9-56E0-8440-8940-DFDA598EB865}" name="PivotTable14" cacheId="1" applyNumberFormats="0" applyBorderFormats="0" applyFontFormats="0" applyPatternFormats="0" applyAlignmentFormats="0" applyWidthHeightFormats="1" dataCaption="Values" grandTotalCaption="Diabetes Total" updatedVersion="8" minRefreshableVersion="3" useAutoFormatting="1" itemPrintTitles="1" createdVersion="8" indent="0" outline="1" outlineData="1" multipleFieldFilters="0" rowHeaderCaption="Asian Ethnicities Diabetes Cases">
  <location ref="A10:B15" firstHeaderRow="1" firstDataRow="1" firstDataCol="1"/>
  <pivotFields count="2">
    <pivotField axis="axisRow" showAll="0">
      <items count="5">
        <item x="1"/>
        <item x="2"/>
        <item x="0"/>
        <item x="3"/>
        <item t="default"/>
      </items>
    </pivotField>
    <pivotField dataField="1" showAll="0"/>
  </pivotFields>
  <rowFields count="1">
    <field x="0"/>
  </rowFields>
  <rowItems count="5">
    <i>
      <x/>
    </i>
    <i>
      <x v="1"/>
    </i>
    <i>
      <x v="2"/>
    </i>
    <i>
      <x v="3"/>
    </i>
    <i t="grand">
      <x/>
    </i>
  </rowItems>
  <colItems count="1">
    <i/>
  </colItems>
  <dataFields count="1">
    <dataField name="    Percent" fld="1" baseField="0" baseItem="0" numFmtId="164"/>
  </dataFields>
  <formats count="2">
    <format dxfId="110">
      <pivotArea dataOnly="0" labelOnly="1" outline="0" axis="axisValues" fieldPosition="0"/>
    </format>
    <format dxfId="109">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83A2083-CB63-574D-9EFD-7D164D3F7626}" name="PivotTable1"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rowHeaderCaption="Date">
  <location ref="A3:C18" firstHeaderRow="0" firstDataRow="1" firstDataCol="1"/>
  <pivotFields count="5">
    <pivotField axis="axisRow" numFmtId="165" showAll="0">
      <items count="3">
        <item x="0"/>
        <item x="1"/>
        <item t="default"/>
      </items>
    </pivotField>
    <pivotField axis="axisRow" showAll="0">
      <items count="7">
        <item x="1"/>
        <item x="4"/>
        <item x="5"/>
        <item x="3"/>
        <item x="2"/>
        <item x="0"/>
        <item t="default"/>
      </items>
    </pivotField>
    <pivotField axis="axisRow" showAll="0">
      <items count="7">
        <item x="3"/>
        <item x="1"/>
        <item x="5"/>
        <item x="4"/>
        <item x="0"/>
        <item x="2"/>
        <item t="default"/>
      </items>
    </pivotField>
    <pivotField dataField="1" showAll="0"/>
    <pivotField dataField="1" showAll="0"/>
  </pivotFields>
  <rowFields count="3">
    <field x="0"/>
    <field x="1"/>
    <field x="2"/>
  </rowFields>
  <rowItems count="15">
    <i>
      <x/>
    </i>
    <i r="1">
      <x/>
    </i>
    <i r="2">
      <x v="1"/>
    </i>
    <i r="1">
      <x v="4"/>
    </i>
    <i r="2">
      <x v="5"/>
    </i>
    <i r="1">
      <x v="5"/>
    </i>
    <i r="2">
      <x v="4"/>
    </i>
    <i>
      <x v="1"/>
    </i>
    <i r="1">
      <x v="1"/>
    </i>
    <i r="2">
      <x v="3"/>
    </i>
    <i r="1">
      <x v="2"/>
    </i>
    <i r="2">
      <x v="2"/>
    </i>
    <i r="1">
      <x v="3"/>
    </i>
    <i r="2">
      <x/>
    </i>
    <i t="grand">
      <x/>
    </i>
  </rowItems>
  <colFields count="1">
    <field x="-2"/>
  </colFields>
  <colItems count="2">
    <i>
      <x/>
    </i>
    <i i="1">
      <x v="1"/>
    </i>
  </colItems>
  <dataFields count="2">
    <dataField name="Sum of Carbohydrate Intake(g)" fld="3" baseField="0" baseItem="0"/>
    <dataField name="Count of Meal Frequency" fld="4" subtotal="count" baseField="0" baseItem="0"/>
  </dataFields>
  <chartFormats count="2">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F2BB7B3-418A-6045-875C-1E602E176C46}" name="PivotTable5"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rowHeaderCaption="Date">
  <location ref="F21:I27" firstHeaderRow="0" firstDataRow="1" firstDataCol="1"/>
  <pivotFields count="5">
    <pivotField axis="axisRow" showAll="0">
      <items count="7">
        <item x="0"/>
        <item x="1"/>
        <item x="2"/>
        <item x="3"/>
        <item x="4"/>
        <item h="1" x="5"/>
        <item t="default"/>
      </items>
    </pivotField>
    <pivotField dataField="1" showAll="0"/>
    <pivotField dataField="1" showAll="0"/>
    <pivotField dataField="1" showAll="0">
      <items count="7">
        <item x="3"/>
        <item x="0"/>
        <item x="1"/>
        <item x="4"/>
        <item x="2"/>
        <item x="5"/>
        <item t="default"/>
      </items>
    </pivotField>
    <pivotField showAll="0">
      <items count="4">
        <item x="1"/>
        <item x="0"/>
        <item x="2"/>
        <item t="default"/>
      </items>
    </pivotField>
  </pivotFields>
  <rowFields count="1">
    <field x="0"/>
  </rowFields>
  <rowItems count="6">
    <i>
      <x/>
    </i>
    <i>
      <x v="1"/>
    </i>
    <i>
      <x v="2"/>
    </i>
    <i>
      <x v="3"/>
    </i>
    <i>
      <x v="4"/>
    </i>
    <i t="grand">
      <x/>
    </i>
  </rowItems>
  <colFields count="1">
    <field x="-2"/>
  </colFields>
  <colItems count="3">
    <i>
      <x/>
    </i>
    <i i="1">
      <x v="1"/>
    </i>
    <i i="2">
      <x v="2"/>
    </i>
  </colItems>
  <dataFields count="3">
    <dataField name="Sum of Total Carbohydrate Intake (g)" fld="1" baseField="0" baseItem="0"/>
    <dataField name="Sum of Total Exercise Time(min)" fld="2" baseField="0" baseItem="0"/>
    <dataField name="Sum of Average Blood Sugar (mg/dL)" fld="3" baseField="0" baseItem="0"/>
  </dataFields>
  <chartFormats count="6">
    <chartFormat chart="5" format="6" series="1">
      <pivotArea type="data" outline="0" fieldPosition="0">
        <references count="1">
          <reference field="4294967294" count="1" selected="0">
            <x v="0"/>
          </reference>
        </references>
      </pivotArea>
    </chartFormat>
    <chartFormat chart="5" format="7" series="1">
      <pivotArea type="data" outline="0" fieldPosition="0">
        <references count="1">
          <reference field="4294967294" count="1" selected="0">
            <x v="1"/>
          </reference>
        </references>
      </pivotArea>
    </chartFormat>
    <chartFormat chart="5" format="8" series="1">
      <pivotArea type="data" outline="0" fieldPosition="0">
        <references count="1">
          <reference field="4294967294" count="1" selected="0">
            <x v="2"/>
          </reference>
        </references>
      </pivotArea>
    </chartFormat>
    <chartFormat chart="7" format="6" series="1">
      <pivotArea type="data" outline="0" fieldPosition="0">
        <references count="1">
          <reference field="4294967294" count="1" selected="0">
            <x v="0"/>
          </reference>
        </references>
      </pivotArea>
    </chartFormat>
    <chartFormat chart="7" format="7" series="1">
      <pivotArea type="data" outline="0" fieldPosition="0">
        <references count="1">
          <reference field="4294967294" count="1" selected="0">
            <x v="1"/>
          </reference>
        </references>
      </pivotArea>
    </chartFormat>
    <chartFormat chart="7" format="8"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5005A58-BAF3-D346-885F-74EF2BB4ACBB}" name="PivotTable4"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rowHeaderCaption="Date">
  <location ref="F3:I8" firstHeaderRow="0" firstDataRow="1" firstDataCol="1"/>
  <pivotFields count="5">
    <pivotField axis="axisRow" showAll="0">
      <items count="3">
        <item x="0"/>
        <item h="1" x="1"/>
        <item t="default"/>
      </items>
    </pivotField>
    <pivotField axis="axisRow" showAll="0">
      <items count="5">
        <item x="1"/>
        <item x="2"/>
        <item x="0"/>
        <item x="3"/>
        <item t="default"/>
      </items>
    </pivotField>
    <pivotField dataField="1" showAll="0"/>
    <pivotField dataField="1" showAll="0"/>
    <pivotField dataField="1" showAll="0"/>
  </pivotFields>
  <rowFields count="2">
    <field x="0"/>
    <field x="1"/>
  </rowFields>
  <rowItems count="5">
    <i>
      <x/>
    </i>
    <i r="1">
      <x/>
    </i>
    <i r="1">
      <x v="1"/>
    </i>
    <i r="1">
      <x v="2"/>
    </i>
    <i t="grand">
      <x/>
    </i>
  </rowItems>
  <colFields count="1">
    <field x="-2"/>
  </colFields>
  <colItems count="3">
    <i>
      <x/>
    </i>
    <i i="1">
      <x v="1"/>
    </i>
    <i i="2">
      <x v="2"/>
    </i>
  </colItems>
  <dataFields count="3">
    <dataField name="Sum of Fasting Blood Sugar(mg/dL)" fld="2" baseField="0" baseItem="0"/>
    <dataField name="Sum of Pre-Meal Blood Sugar(mg/dL)" fld="3" baseField="0" baseItem="0"/>
    <dataField name="Sum of Post-Meal Blood Sugar(mg/dL)" fld="4" baseField="0" baseItem="0"/>
  </dataFields>
  <chartFormats count="3">
    <chartFormat chart="3" format="6"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1"/>
          </reference>
        </references>
      </pivotArea>
    </chartFormat>
    <chartFormat chart="3" format="8"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162FE15-AE98-E54E-955D-CCE6B3D1D29B}" name="PivotTable3"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rowHeaderCaption="Date">
  <location ref="A21:C36" firstHeaderRow="0" firstDataRow="1" firstDataCol="1"/>
  <pivotFields count="6">
    <pivotField axis="axisRow" showAll="0">
      <items count="5">
        <item x="0"/>
        <item x="1"/>
        <item x="2"/>
        <item x="3"/>
        <item t="default"/>
      </items>
    </pivotField>
    <pivotField axis="axisRow" showAll="0">
      <items count="7">
        <item x="3"/>
        <item x="0"/>
        <item x="2"/>
        <item x="1"/>
        <item m="1" x="5"/>
        <item x="4"/>
        <item t="default"/>
      </items>
    </pivotField>
    <pivotField dataField="1" showAll="0"/>
    <pivotField showAll="0"/>
    <pivotField axis="axisRow" showAll="0">
      <items count="9">
        <item x="1"/>
        <item x="0"/>
        <item m="1" x="6"/>
        <item m="1" x="5"/>
        <item m="1" x="7"/>
        <item x="2"/>
        <item x="3"/>
        <item x="4"/>
        <item t="default"/>
      </items>
    </pivotField>
    <pivotField dataField="1" showAll="0"/>
  </pivotFields>
  <rowFields count="3">
    <field x="0"/>
    <field x="1"/>
    <field x="4"/>
  </rowFields>
  <rowItems count="15">
    <i>
      <x/>
    </i>
    <i r="1">
      <x v="1"/>
    </i>
    <i r="2">
      <x v="1"/>
    </i>
    <i r="1">
      <x v="3"/>
    </i>
    <i r="2">
      <x/>
    </i>
    <i>
      <x v="1"/>
    </i>
    <i r="1">
      <x v="2"/>
    </i>
    <i r="2">
      <x v="5"/>
    </i>
    <i>
      <x v="2"/>
    </i>
    <i r="1">
      <x/>
    </i>
    <i r="2">
      <x v="6"/>
    </i>
    <i>
      <x v="3"/>
    </i>
    <i r="1">
      <x v="5"/>
    </i>
    <i r="2">
      <x v="7"/>
    </i>
    <i t="grand">
      <x/>
    </i>
  </rowItems>
  <colFields count="1">
    <field x="-2"/>
  </colFields>
  <colItems count="2">
    <i>
      <x/>
    </i>
    <i i="1">
      <x v="1"/>
    </i>
  </colItems>
  <dataFields count="2">
    <dataField name="Sum of Duration(min)" fld="2" baseField="0" baseItem="0"/>
    <dataField name="Sum of Calories Burned" fld="5" baseField="0" baseItem="0"/>
  </dataFields>
  <chartFormats count="12">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4" format="14" series="1">
      <pivotArea type="data" outline="0" fieldPosition="0">
        <references count="1">
          <reference field="4294967294" count="1" selected="0">
            <x v="0"/>
          </reference>
        </references>
      </pivotArea>
    </chartFormat>
    <chartFormat chart="4" format="15">
      <pivotArea type="data" outline="0" fieldPosition="0">
        <references count="4">
          <reference field="4294967294" count="1" selected="0">
            <x v="0"/>
          </reference>
          <reference field="0" count="1" selected="0">
            <x v="0"/>
          </reference>
          <reference field="1" count="1" selected="0">
            <x v="1"/>
          </reference>
          <reference field="4" count="1" selected="0">
            <x v="1"/>
          </reference>
        </references>
      </pivotArea>
    </chartFormat>
    <chartFormat chart="4" format="16">
      <pivotArea type="data" outline="0" fieldPosition="0">
        <references count="4">
          <reference field="4294967294" count="1" selected="0">
            <x v="0"/>
          </reference>
          <reference field="0" count="1" selected="0">
            <x v="0"/>
          </reference>
          <reference field="1" count="1" selected="0">
            <x v="3"/>
          </reference>
          <reference field="4" count="1" selected="0">
            <x v="0"/>
          </reference>
        </references>
      </pivotArea>
    </chartFormat>
    <chartFormat chart="4" format="17">
      <pivotArea type="data" outline="0" fieldPosition="0">
        <references count="4">
          <reference field="4294967294" count="1" selected="0">
            <x v="0"/>
          </reference>
          <reference field="0" count="1" selected="0">
            <x v="1"/>
          </reference>
          <reference field="1" count="1" selected="0">
            <x v="2"/>
          </reference>
          <reference field="4" count="1" selected="0">
            <x v="3"/>
          </reference>
        </references>
      </pivotArea>
    </chartFormat>
    <chartFormat chart="4" format="18">
      <pivotArea type="data" outline="0" fieldPosition="0">
        <references count="4">
          <reference field="4294967294" count="1" selected="0">
            <x v="0"/>
          </reference>
          <reference field="0" count="1" selected="0">
            <x v="2"/>
          </reference>
          <reference field="1" count="1" selected="0">
            <x v="0"/>
          </reference>
          <reference field="4" count="1" selected="0">
            <x v="2"/>
          </reference>
        </references>
      </pivotArea>
    </chartFormat>
    <chartFormat chart="4" format="20" series="1">
      <pivotArea type="data" outline="0" fieldPosition="0">
        <references count="1">
          <reference field="4294967294" count="1" selected="0">
            <x v="1"/>
          </reference>
        </references>
      </pivotArea>
    </chartFormat>
    <chartFormat chart="4" format="21">
      <pivotArea type="data" outline="0" fieldPosition="0">
        <references count="4">
          <reference field="4294967294" count="1" selected="0">
            <x v="1"/>
          </reference>
          <reference field="0" count="1" selected="0">
            <x v="0"/>
          </reference>
          <reference field="1" count="1" selected="0">
            <x v="1"/>
          </reference>
          <reference field="4" count="1" selected="0">
            <x v="1"/>
          </reference>
        </references>
      </pivotArea>
    </chartFormat>
    <chartFormat chart="4" format="22">
      <pivotArea type="data" outline="0" fieldPosition="0">
        <references count="4">
          <reference field="4294967294" count="1" selected="0">
            <x v="1"/>
          </reference>
          <reference field="0" count="1" selected="0">
            <x v="0"/>
          </reference>
          <reference field="1" count="1" selected="0">
            <x v="3"/>
          </reference>
          <reference field="4" count="1" selected="0">
            <x v="0"/>
          </reference>
        </references>
      </pivotArea>
    </chartFormat>
    <chartFormat chart="4" format="23">
      <pivotArea type="data" outline="0" fieldPosition="0">
        <references count="4">
          <reference field="4294967294" count="1" selected="0">
            <x v="1"/>
          </reference>
          <reference field="0" count="1" selected="0">
            <x v="1"/>
          </reference>
          <reference field="1" count="1" selected="0">
            <x v="2"/>
          </reference>
          <reference field="4" count="1" selected="0">
            <x v="3"/>
          </reference>
        </references>
      </pivotArea>
    </chartFormat>
    <chartFormat chart="4" format="24">
      <pivotArea type="data" outline="0" fieldPosition="0">
        <references count="4">
          <reference field="4294967294" count="1" selected="0">
            <x v="1"/>
          </reference>
          <reference field="0" count="1" selected="0">
            <x v="2"/>
          </reference>
          <reference field="1" count="1" selected="0">
            <x v="0"/>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richData/_rels/richValueRel.xml.rels><?xml version="1.0" encoding="UTF-8" standalone="yes"?>
<Relationships xmlns="http://schemas.openxmlformats.org/package/2006/relationships"><Relationship Id="rId1" Type="http://schemas.openxmlformats.org/officeDocument/2006/relationships/image" Target="../media/image1.jpe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0</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ctivity" xr10:uid="{07A5DF2B-BF11-4D49-8B72-B37DA1B474E7}" sourceName="Activity">
  <pivotTables>
    <pivotTable tabId="20" name="PivotTable3"/>
  </pivotTables>
  <data>
    <tabular pivotCacheId="1671168515">
      <items count="6">
        <i x="3" s="1"/>
        <i x="0" s="1"/>
        <i x="2" s="1"/>
        <i x="4" s="1"/>
        <i x="1" s="1"/>
        <i x="5"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ype_of_Food" xr10:uid="{BC4CDE3A-5591-2346-890F-8676FBA33205}" sourceName="Type of Food">
  <pivotTables>
    <pivotTable tabId="20" name="PivotTable1"/>
  </pivotTables>
  <data>
    <tabular pivotCacheId="328126386">
      <items count="6">
        <i x="3" s="1"/>
        <i x="1" s="1"/>
        <i x="5" s="1"/>
        <i x="4" s="1"/>
        <i x="0"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ime" xr10:uid="{0BEF1A66-3013-E34E-BC66-39E7C3229677}" sourceName="Time">
  <pivotTables>
    <pivotTable tabId="20" name="PivotTable4"/>
  </pivotTables>
  <data>
    <tabular pivotCacheId="2116910970">
      <items count="4">
        <i x="1" s="1"/>
        <i x="2" s="1"/>
        <i x="0" s="1"/>
        <i x="3"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verage_Blood_Sugar__mg_dL" xr10:uid="{925C7E5C-C84F-A946-806F-C346C6B9227F}" sourceName="Average Blood Sugar (mg/dL)">
  <pivotTables>
    <pivotTable tabId="20" name="PivotTable5"/>
  </pivotTables>
  <data>
    <tabular pivotCacheId="473768944">
      <items count="6">
        <i x="3" s="1"/>
        <i x="0" s="1"/>
        <i x="1" s="1"/>
        <i x="4" s="1"/>
        <i x="2" s="1"/>
        <i x="5"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ctivity" xr10:uid="{D48AC63E-09D9-FE44-827B-F67E41334704}" cache="Slicer_Activity" caption="Activity" rowHeight="251883"/>
  <slicer name="Type of Food" xr10:uid="{436595BC-5C06-0B4F-8127-A5A84075D94D}" cache="Slicer_Type_of_Food" caption="Type of Food" rowHeight="251883"/>
  <slicer name="Time" xr10:uid="{568082B6-194F-C649-8C15-CFD1C128FFF7}" cache="Slicer_Time" caption="Time" rowHeight="251883"/>
  <slicer name="Average Blood Sugar (mg/dL)" xr10:uid="{A89A37E9-472C-9843-9012-CBDF7B5070C3}" cache="Slicer_Average_Blood_Sugar__mg_dL" caption="Average Blood Sugar (mg/dL)" rowHeight="25188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8749031-C8B4-4942-96C3-E21D07B7480A}" name="Table1" displayName="Table1" ref="A6:B11" totalsRowShown="0" headerRowDxfId="133">
  <autoFilter ref="A6:B11" xr:uid="{C8749031-C8B4-4942-96C3-E21D07B7480A}"/>
  <tableColumns count="2">
    <tableColumn id="1" xr3:uid="{39D6ACE8-4F77-9F48-B1D9-330E1B4DCCC6}" name="Race/Ethnicity "/>
    <tableColumn id="2" xr3:uid="{5DF1C2F1-E823-1743-8F6E-6BBFED6D0735}" name="Rate %" dataDxfId="132"/>
  </tableColumns>
  <tableStyleInfo name="TableStyleMedium3"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82472FE1-334A-2E49-B2DC-11BAC0A90869}" name="Table8" displayName="Table8" ref="A13:B17" totalsRowShown="0">
  <autoFilter ref="A13:B17" xr:uid="{82472FE1-334A-2E49-B2DC-11BAC0A90869}"/>
  <tableColumns count="2">
    <tableColumn id="1" xr3:uid="{A935D19E-3C35-6842-BA32-DB7143240F79}" name="Asian American adults breakdown:" dataDxfId="131"/>
    <tableColumn id="2" xr3:uid="{97AA36FC-9550-6F41-B709-8ADA52168E3C}" name="Rate" dataDxfId="130"/>
  </tableColumns>
  <tableStyleInfo name="TableStyleMedium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3E383548-7599-B64D-BBF9-A3DEBE590F25}" name="Table9" displayName="Table9" ref="A19:B24" totalsRowShown="0">
  <autoFilter ref="A19:B24" xr:uid="{3E383548-7599-B64D-BBF9-A3DEBE590F25}"/>
  <tableColumns count="2">
    <tableColumn id="1" xr3:uid="{2D5F5D27-4172-E34E-92EA-FF59465B2425}" name="Hispanic adults breakdown: " dataDxfId="129"/>
    <tableColumn id="2" xr3:uid="{D53CFF55-6CD4-5A43-9A92-FE1F08484513}" name="Rate" dataDxfId="128"/>
  </tableColumns>
  <tableStyleInfo name="TableStyleMedium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1567850F-204F-A245-859C-CE024F65AFBB}" name="Table12" displayName="Table12" ref="A5:B8" totalsRowShown="0">
  <autoFilter ref="A5:B8" xr:uid="{1567850F-204F-A245-859C-CE024F65AFBB}"/>
  <tableColumns count="2">
    <tableColumn id="1" xr3:uid="{B032B229-0F46-824C-9FFE-D608B4ABF74C}" name="Cost Type"/>
    <tableColumn id="2" xr3:uid="{17497508-6084-B54B-B4FD-442C72998C5D}" name="Amount" dataDxfId="127"/>
  </tableColumns>
  <tableStyleInfo name="TableStyleMedium4"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B4D412C-1BB0-194F-A06E-5B31FE305E86}" name="Table13" displayName="Table13" ref="A15:B21" totalsRowShown="0">
  <autoFilter ref="A15:B21" xr:uid="{CB4D412C-1BB0-194F-A06E-5B31FE305E86}"/>
  <tableColumns count="2">
    <tableColumn id="1" xr3:uid="{CB0570A7-6CE2-1449-9E5B-579566600B3E}" name="Diabetes Direct Medical Cost"/>
    <tableColumn id="2" xr3:uid="{E6DD0348-B295-B542-96AE-97FB32C2676F}" name="Percent of medical cost" dataDxfId="126"/>
  </tableColumns>
  <tableStyleInfo name="TableStyleLight1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7C214F9-F749-C54F-AA50-AA527BC2723A}" name="Table14" displayName="Table14" ref="A26:B30" totalsRowShown="0">
  <autoFilter ref="A26:B30" xr:uid="{67C214F9-F749-C54F-AA50-AA527BC2723A}"/>
  <tableColumns count="2">
    <tableColumn id="1" xr3:uid="{47C5A428-C8CC-C84D-838B-7E263511088D}" name="Diabetes Indirect Medical Cost"/>
    <tableColumn id="2" xr3:uid="{2F553DC9-F08A-0640-852C-4441E263706A}" name="Cost Loss"/>
  </tableColumns>
  <tableStyleInfo name="TableStyleLight1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98F0539E-666F-694C-989A-1CCB6E8A3652}" name="Table3" displayName="Table3" ref="A5:E56" totalsRowShown="0" headerRowDxfId="125" dataDxfId="124">
  <autoFilter ref="A5:E56" xr:uid="{98F0539E-666F-694C-989A-1CCB6E8A3652}"/>
  <sortState xmlns:xlrd2="http://schemas.microsoft.com/office/spreadsheetml/2017/richdata2" ref="A6:E56">
    <sortCondition descending="1" ref="B5:B56"/>
  </sortState>
  <tableColumns count="5">
    <tableColumn id="2" xr3:uid="{CE27CEC5-1DEA-784C-BB81-FFBE7CEBE22F}" name="STATE" dataDxfId="123"/>
    <tableColumn id="3" xr3:uid="{2757B6FC-4518-4846-8820-4967E945D1AD}" name="Mortality RATE" dataDxfId="122"/>
    <tableColumn id="4" xr3:uid="{B559312A-DA9D-B34A-B14B-231A5768899C}" name="DEATHS" dataDxfId="121"/>
    <tableColumn id="5" xr3:uid="{61F6EF69-1CE9-804D-A6D9-B0EABD889DBC}" name="DIAGNOSED" dataDxfId="120"/>
    <tableColumn id="6" xr3:uid="{0AE4D40C-62AB-8445-8FAD-91BBABE1BBF8}" name="OBESITY RATE of Adults" dataDxfId="119"/>
  </tableColumns>
  <tableStyleInfo name="TableStyleLight20"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56FDE27-E789-AB4E-856E-14D93A9B87EF}" name="Table4" displayName="Table4" ref="A62:C112" totalsRowShown="0">
  <autoFilter ref="A62:C112" xr:uid="{656FDE27-E789-AB4E-856E-14D93A9B87EF}"/>
  <sortState xmlns:xlrd2="http://schemas.microsoft.com/office/spreadsheetml/2017/richdata2" ref="A63:C112">
    <sortCondition descending="1" ref="B62:B112"/>
  </sortState>
  <tableColumns count="3">
    <tableColumn id="1" xr3:uid="{9129EDEF-2D9F-7F4B-A697-E199E8BC1069}" name="State" dataDxfId="118"/>
    <tableColumn id="2" xr3:uid="{C22BFCBE-6720-5645-84B6-10F5481844A5}" name="Mortality Rate" dataDxfId="117"/>
    <tableColumn id="3" xr3:uid="{4D77A917-A99A-0546-AC69-8ABDA2338DCF}" name="Deaths" dataDxfId="116"/>
  </tableColumns>
  <tableStyleInfo name="TableStyleMedium6"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02E208A-1C70-924C-8F03-F132D4AD2DBD}" name="Table2" displayName="Table2" ref="A20:C29" totalsRowShown="0">
  <autoFilter ref="A20:C29" xr:uid="{402E208A-1C70-924C-8F03-F132D4AD2DBD}"/>
  <sortState xmlns:xlrd2="http://schemas.microsoft.com/office/spreadsheetml/2017/richdata2" ref="A21:C29">
    <sortCondition descending="1" ref="A20:A29"/>
  </sortState>
  <tableColumns count="3">
    <tableColumn id="1" xr3:uid="{6E28B332-E4DE-0444-89BE-6C3D37A2E60F}" name="Year" dataDxfId="115"/>
    <tableColumn id="2" xr3:uid="{401DC4E9-209A-0543-9904-4BFF4A5B727C}" name="# of Deaths" dataDxfId="114"/>
    <tableColumn id="3" xr3:uid="{CABE141A-BAAF-C940-B997-5422BA468ADA}" name="Previous Deaths Difference" dataDxfId="113">
      <calculatedColumnFormula>B20-B21</calculatedColumn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A4A41D30-C24A-AA4E-8F78-4B7C9A094F49}" name="Table11" displayName="Table11" ref="A13:B16" totalsRowShown="0">
  <autoFilter ref="A13:B16" xr:uid="{A4A41D30-C24A-AA4E-8F78-4B7C9A094F49}"/>
  <tableColumns count="2">
    <tableColumn id="1" xr3:uid="{BA95BA6F-1FFD-9B43-8CA2-7028D2483092}" name="Diabetes Types"/>
    <tableColumn id="2" xr3:uid="{1ECC1869-6568-E340-836F-49B9AF8990F6}" name="Percentage" dataDxfId="112"/>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0F017A6-0CE7-CE4F-8F12-9A9E2A5B3D26}" name="Table5" displayName="Table5" ref="A4:B8" totalsRowShown="0">
  <autoFilter ref="A4:B8" xr:uid="{40F017A6-0CE7-CE4F-8F12-9A9E2A5B3D26}"/>
  <tableColumns count="2">
    <tableColumn id="1" xr3:uid="{DECD1B88-AE8D-474E-B496-E540DC07A50A}" name="2021 Case Type"/>
    <tableColumn id="2" xr3:uid="{1AE3FD98-DDEC-E148-8F08-CA25CB7DEABE}" name="Lives" dataDxfId="111"/>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80BF68C3-50FF-9E4F-8EA6-2BBBAF5A37BC}" name="Table15" displayName="Table15" ref="A3:E8" totalsRowShown="0" dataDxfId="104">
  <autoFilter ref="A3:E8" xr:uid="{80BF68C3-50FF-9E4F-8EA6-2BBBAF5A37BC}"/>
  <tableColumns count="5">
    <tableColumn id="1" xr3:uid="{4D7D6E3B-EABD-F34D-BD2D-A1C606CE1A08}" name="Date" dataDxfId="103"/>
    <tableColumn id="2" xr3:uid="{C97D89C5-232B-9448-BAA3-5DC63DD9A333}" name="Time" dataDxfId="102"/>
    <tableColumn id="3" xr3:uid="{DD5ED4CA-1AAC-5748-B1C7-5418F6133539}" name="Fasting Blood Sugar(mg/dL)" dataDxfId="101"/>
    <tableColumn id="4" xr3:uid="{91D8D80B-AE1C-1946-8B86-50A51752628C}" name="Pre-Meal Blood Sugar(mg/dL)" dataDxfId="100"/>
    <tableColumn id="5" xr3:uid="{8372DDB3-1F2B-3546-88A6-34BB46D06214}" name="Post-Meal Blood Sugar(mg/dL)" dataDxfId="99"/>
  </tableColumns>
  <tableStyleInfo name="TableStyleLight13"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D85892FD-E1B0-6A4F-89D2-FEA096D315D5}" name="Table16" displayName="Table16" ref="A11:E17" totalsRowShown="0" headerRowDxfId="98" dataDxfId="97">
  <autoFilter ref="A11:E17" xr:uid="{D85892FD-E1B0-6A4F-89D2-FEA096D315D5}"/>
  <tableColumns count="5">
    <tableColumn id="1" xr3:uid="{3D51AAC2-788D-4748-9BFF-87F3F6114EDE}" name="Date" dataDxfId="96"/>
    <tableColumn id="2" xr3:uid="{A74790C5-6229-FB44-9F55-87DFD974B7CB}" name="Meal Time" dataDxfId="95"/>
    <tableColumn id="3" xr3:uid="{D23AFCAB-A652-724C-ADE3-231EB2035945}" name="Type of Food" dataDxfId="94"/>
    <tableColumn id="4" xr3:uid="{7ECD27CD-8283-EA41-9196-39F056CA0C93}" name="Carbohydrate Intake(g)" dataDxfId="93"/>
    <tableColumn id="5" xr3:uid="{8727184C-7148-9C4E-A469-F79E39412BB3}" name="Meal Frequency" dataDxfId="92"/>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924FD439-696D-784F-98CF-3DF674036B33}" name="Table17" displayName="Table17" ref="A20:F25" totalsRowShown="0" headerRowDxfId="91" dataDxfId="90">
  <autoFilter ref="A20:F25" xr:uid="{924FD439-696D-784F-98CF-3DF674036B33}"/>
  <tableColumns count="6">
    <tableColumn id="1" xr3:uid="{3BE7C1C5-0466-6543-9799-C1F8311D7AB0}" name="Date" dataDxfId="89"/>
    <tableColumn id="2" xr3:uid="{02D861FF-6E19-2842-A9A7-41C0AAB811B9}" name="Activity" dataDxfId="88"/>
    <tableColumn id="3" xr3:uid="{71A622D9-411B-9640-B6B9-C25D316AA4BA}" name="Duration(min)" dataDxfId="87"/>
    <tableColumn id="4" xr3:uid="{36B5C163-46C2-E94B-A550-BA88348CF73F}" name="Intensity(Low/Med/High)" dataDxfId="86"/>
    <tableColumn id="5" xr3:uid="{F1F61D03-9DA6-EE4E-904B-FB100ED56457}" name="Impact on Blood Sugar (mg/dL)" dataDxfId="85"/>
    <tableColumn id="6" xr3:uid="{7CD696F3-4DEB-714A-AA3D-0FC167EBD205}" name="Calories Burned" dataDxfId="84"/>
  </tableColumns>
  <tableStyleInfo name="TableStyleLight10"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2B583F74-C3A6-A942-A2E3-972F442CB1C0}" name="Table19" displayName="Table19" ref="A28:F33" totalsRowShown="0" headerRowDxfId="83" dataDxfId="82">
  <autoFilter ref="A28:F33" xr:uid="{2B583F74-C3A6-A942-A2E3-972F442CB1C0}"/>
  <tableColumns count="6">
    <tableColumn id="1" xr3:uid="{B66EC198-C88A-3642-8312-315D085B1513}" name="Date" dataDxfId="81"/>
    <tableColumn id="2" xr3:uid="{1D5F0015-FFC2-9E42-842C-876E128D9581}" name="Time" dataDxfId="80"/>
    <tableColumn id="3" xr3:uid="{BA82F5C2-0A3B-B64C-A8F8-F946612DD393}" name="Medication Name" dataDxfId="79"/>
    <tableColumn id="4" xr3:uid="{2811A550-7A08-F14E-8A7D-A98C74EED21A}" name="Dosage(mg)" dataDxfId="78"/>
    <tableColumn id="5" xr3:uid="{433F101E-A1E2-E24D-988E-26338BFE408C}" name="Timing (Before Meal/After Meal/Other)" dataDxfId="77"/>
    <tableColumn id="6" xr3:uid="{842DCC55-9CAD-3148-A768-4DE491847F26}" name="Impact on Blood Sugar" dataDxfId="76"/>
  </tableColumns>
  <tableStyleInfo name="TableStyleLight1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7A162E2D-795E-CA4A-8298-BE966E1C3E13}" name="Table20" displayName="Table20" ref="A36:E43" totalsRowShown="0" headerRowDxfId="75" dataDxfId="74">
  <autoFilter ref="A36:E43" xr:uid="{7A162E2D-795E-CA4A-8298-BE966E1C3E13}"/>
  <tableColumns count="5">
    <tableColumn id="1" xr3:uid="{F3401AC2-2B78-2140-AB21-24BF3BD7964C}" name="Date" dataDxfId="73"/>
    <tableColumn id="2" xr3:uid="{B6346FBB-C33E-F447-83E2-09B23848E3E4}" name="Total Carbohydrate Intake (g)" dataDxfId="72"/>
    <tableColumn id="3" xr3:uid="{B3F3ADB6-5AB3-1445-AD67-9EBE22A94F9E}" name="Total Exercise Time(min)" dataDxfId="71"/>
    <tableColumn id="4" xr3:uid="{32BEBA39-517D-7F45-B341-A8CF7A15A19E}" name="Average Blood Sugar (mg/dL)" dataDxfId="70"/>
    <tableColumn id="5" xr3:uid="{36F59280-5007-1843-BC0C-057718354345}" name="Medication Compliance (Yes/No)" dataDxfId="69"/>
  </tableColumns>
  <tableStyleInfo name="TableStyleLight1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table" Target="../tables/table2.xml"/><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table" Target="../tables/table5.xml"/><Relationship Id="rId1" Type="http://schemas.openxmlformats.org/officeDocument/2006/relationships/table" Target="../tables/table4.xml"/></Relationships>
</file>

<file path=xl/worksheets/_rels/sheet4.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table" Target="../tables/table7.xml"/></Relationships>
</file>

<file path=xl/worksheets/_rels/sheet5.xml.rels><?xml version="1.0" encoding="UTF-8" standalone="yes"?>
<Relationships xmlns="http://schemas.openxmlformats.org/package/2006/relationships"><Relationship Id="rId3" Type="http://schemas.openxmlformats.org/officeDocument/2006/relationships/table" Target="../tables/table11.xml"/><Relationship Id="rId2" Type="http://schemas.openxmlformats.org/officeDocument/2006/relationships/table" Target="../tables/table10.xml"/><Relationship Id="rId1" Type="http://schemas.openxmlformats.org/officeDocument/2006/relationships/table" Target="../tables/table9.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table" Target="../tables/table13.xml"/><Relationship Id="rId1" Type="http://schemas.openxmlformats.org/officeDocument/2006/relationships/table" Target="../tables/table12.xml"/><Relationship Id="rId5" Type="http://schemas.openxmlformats.org/officeDocument/2006/relationships/table" Target="../tables/table16.xml"/><Relationship Id="rId4" Type="http://schemas.openxmlformats.org/officeDocument/2006/relationships/table" Target="../tables/table15.xml"/></Relationships>
</file>

<file path=xl/worksheets/_rels/sheet10.xml.rels><?xml version="1.0" encoding="UTF-8" standalone="yes"?>
<Relationships xmlns="http://schemas.openxmlformats.org/package/2006/relationships"><Relationship Id="rId3" Type="http://schemas.openxmlformats.org/officeDocument/2006/relationships/pivotTable" Target="../pivotTables/pivotTable9.xml"/><Relationship Id="rId2" Type="http://schemas.openxmlformats.org/officeDocument/2006/relationships/pivotTable" Target="../pivotTables/pivotTable8.xml"/><Relationship Id="rId1" Type="http://schemas.openxmlformats.org/officeDocument/2006/relationships/pivotTable" Target="../pivotTables/pivotTable7.xml"/><Relationship Id="rId4" Type="http://schemas.openxmlformats.org/officeDocument/2006/relationships/pivotTable" Target="../pivotTables/pivotTable10.xml"/></Relationships>
</file>

<file path=xl/worksheets/_rels/sheet1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136E3A-298C-E043-83A1-1A0326F46EAF}">
  <dimension ref="A1:J23"/>
  <sheetViews>
    <sheetView topLeftCell="A11" workbookViewId="0">
      <selection activeCell="G11" sqref="G11"/>
    </sheetView>
  </sheetViews>
  <sheetFormatPr baseColWidth="10" defaultRowHeight="16" x14ac:dyDescent="0.2"/>
  <cols>
    <col min="1" max="1" width="20.5" bestFit="1" customWidth="1"/>
    <col min="2" max="2" width="45.5" customWidth="1"/>
    <col min="3" max="3" width="37.6640625" bestFit="1" customWidth="1"/>
    <col min="4" max="4" width="17" bestFit="1" customWidth="1"/>
    <col min="5" max="5" width="15.6640625" bestFit="1" customWidth="1"/>
    <col min="6" max="6" width="38.1640625" bestFit="1" customWidth="1"/>
    <col min="7" max="7" width="14.6640625" bestFit="1" customWidth="1"/>
  </cols>
  <sheetData>
    <row r="1" spans="1:10" ht="16" customHeight="1" x14ac:dyDescent="0.55000000000000004">
      <c r="A1" s="52" t="s">
        <v>0</v>
      </c>
      <c r="B1" s="53"/>
      <c r="F1" s="6"/>
    </row>
    <row r="2" spans="1:10" x14ac:dyDescent="0.2">
      <c r="A2" s="53"/>
      <c r="B2" s="53"/>
      <c r="C2" s="53" t="e" vm="1">
        <v>#VALUE!</v>
      </c>
      <c r="D2" s="53"/>
      <c r="E2" s="53"/>
      <c r="F2" s="53"/>
      <c r="G2" s="53"/>
      <c r="H2" s="53"/>
      <c r="I2" t="s">
        <v>256</v>
      </c>
      <c r="J2" s="50">
        <v>45531</v>
      </c>
    </row>
    <row r="3" spans="1:10" x14ac:dyDescent="0.2">
      <c r="A3" s="53"/>
      <c r="B3" s="53"/>
      <c r="C3" s="53"/>
      <c r="D3" s="53"/>
      <c r="E3" s="53"/>
      <c r="F3" s="53"/>
      <c r="G3" s="53"/>
      <c r="H3" s="53"/>
    </row>
    <row r="4" spans="1:10" x14ac:dyDescent="0.2">
      <c r="C4" s="53"/>
      <c r="D4" s="53"/>
      <c r="E4" s="53"/>
      <c r="F4" s="53"/>
      <c r="G4" s="53"/>
      <c r="H4" s="53"/>
    </row>
    <row r="5" spans="1:10" x14ac:dyDescent="0.2">
      <c r="A5" s="3" t="s">
        <v>1</v>
      </c>
      <c r="B5" s="3" t="s">
        <v>11</v>
      </c>
      <c r="C5" s="53"/>
      <c r="D5" s="53"/>
      <c r="E5" s="53"/>
      <c r="F5" s="53"/>
      <c r="G5" s="53"/>
      <c r="H5" s="53"/>
    </row>
    <row r="6" spans="1:10" x14ac:dyDescent="0.2">
      <c r="C6" s="53"/>
      <c r="D6" s="53"/>
      <c r="E6" s="53"/>
      <c r="F6" s="53"/>
      <c r="G6" s="53"/>
      <c r="H6" s="53"/>
    </row>
    <row r="7" spans="1:10" ht="118" customHeight="1" x14ac:dyDescent="0.2">
      <c r="A7" s="4" t="s">
        <v>2</v>
      </c>
      <c r="B7" s="5" t="s">
        <v>3</v>
      </c>
      <c r="C7" s="53"/>
      <c r="D7" s="53"/>
      <c r="E7" s="53"/>
      <c r="F7" s="53"/>
      <c r="G7" s="53"/>
      <c r="H7" s="53"/>
    </row>
    <row r="8" spans="1:10" x14ac:dyDescent="0.2">
      <c r="A8" s="4"/>
      <c r="B8" s="5"/>
      <c r="C8" s="53"/>
      <c r="D8" s="53"/>
      <c r="E8" s="53"/>
      <c r="F8" s="53"/>
      <c r="G8" s="53"/>
      <c r="H8" s="53"/>
    </row>
    <row r="9" spans="1:10" ht="114" customHeight="1" x14ac:dyDescent="0.2">
      <c r="A9" s="4" t="s">
        <v>35</v>
      </c>
      <c r="B9" s="5" t="s">
        <v>34</v>
      </c>
      <c r="C9" s="53"/>
      <c r="D9" s="53"/>
      <c r="E9" s="53"/>
      <c r="F9" s="53"/>
      <c r="G9" s="53"/>
      <c r="H9" s="53"/>
    </row>
    <row r="11" spans="1:10" ht="85" x14ac:dyDescent="0.2">
      <c r="A11" s="3" t="s">
        <v>4</v>
      </c>
      <c r="B11" s="4" t="s">
        <v>12</v>
      </c>
    </row>
    <row r="12" spans="1:10" x14ac:dyDescent="0.2">
      <c r="A12" s="3"/>
      <c r="B12" s="4"/>
    </row>
    <row r="13" spans="1:10" ht="34" x14ac:dyDescent="0.2">
      <c r="A13" s="4" t="s">
        <v>60</v>
      </c>
      <c r="B13" s="4" t="s">
        <v>61</v>
      </c>
    </row>
    <row r="15" spans="1:10" ht="85" x14ac:dyDescent="0.2">
      <c r="A15" s="3" t="s">
        <v>6</v>
      </c>
      <c r="B15" s="5" t="s">
        <v>10</v>
      </c>
    </row>
    <row r="17" spans="1:2" ht="102" x14ac:dyDescent="0.2">
      <c r="A17" s="3" t="s">
        <v>7</v>
      </c>
      <c r="B17" s="4" t="s">
        <v>8</v>
      </c>
    </row>
    <row r="19" spans="1:2" ht="85" x14ac:dyDescent="0.2">
      <c r="A19" s="3" t="s">
        <v>5</v>
      </c>
      <c r="B19" s="4" t="s">
        <v>15</v>
      </c>
    </row>
    <row r="20" spans="1:2" x14ac:dyDescent="0.2">
      <c r="A20" s="3"/>
      <c r="B20" s="2"/>
    </row>
    <row r="21" spans="1:2" ht="68" x14ac:dyDescent="0.2">
      <c r="A21" s="3" t="s">
        <v>127</v>
      </c>
      <c r="B21" s="5" t="s">
        <v>128</v>
      </c>
    </row>
    <row r="23" spans="1:2" ht="51" x14ac:dyDescent="0.2">
      <c r="A23" s="3" t="s">
        <v>13</v>
      </c>
      <c r="B23" s="4" t="s">
        <v>14</v>
      </c>
    </row>
  </sheetData>
  <mergeCells count="2">
    <mergeCell ref="A1:B3"/>
    <mergeCell ref="C2:H9"/>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C92CB-B4D4-4547-8F59-6C00D5F62B8A}">
  <dimension ref="A3:B26"/>
  <sheetViews>
    <sheetView workbookViewId="0">
      <selection activeCell="A30" sqref="A30"/>
    </sheetView>
  </sheetViews>
  <sheetFormatPr baseColWidth="10" defaultRowHeight="16" x14ac:dyDescent="0.2"/>
  <cols>
    <col min="1" max="1" width="76.5" bestFit="1" customWidth="1"/>
    <col min="4" max="4" width="67.1640625" bestFit="1" customWidth="1"/>
    <col min="5" max="5" width="10.6640625" bestFit="1" customWidth="1"/>
  </cols>
  <sheetData>
    <row r="3" spans="1:2" ht="24" x14ac:dyDescent="0.3">
      <c r="A3" s="20" t="s">
        <v>17</v>
      </c>
    </row>
    <row r="5" spans="1:2" x14ac:dyDescent="0.2">
      <c r="A5" t="s">
        <v>16</v>
      </c>
    </row>
    <row r="6" spans="1:2" x14ac:dyDescent="0.2">
      <c r="A6" s="22" t="s">
        <v>36</v>
      </c>
      <c r="B6" s="22" t="s">
        <v>38</v>
      </c>
    </row>
    <row r="7" spans="1:2" x14ac:dyDescent="0.2">
      <c r="A7" t="s">
        <v>55</v>
      </c>
      <c r="B7" s="14">
        <v>0.13600000000000001</v>
      </c>
    </row>
    <row r="8" spans="1:2" x14ac:dyDescent="0.2">
      <c r="A8" t="s">
        <v>54</v>
      </c>
      <c r="B8" s="14">
        <v>0.121</v>
      </c>
    </row>
    <row r="9" spans="1:2" x14ac:dyDescent="0.2">
      <c r="A9" t="s">
        <v>40</v>
      </c>
      <c r="B9" s="14">
        <v>0.11700000000000001</v>
      </c>
    </row>
    <row r="10" spans="1:2" x14ac:dyDescent="0.2">
      <c r="A10" t="s">
        <v>39</v>
      </c>
      <c r="B10" s="14">
        <v>9.0999999999999998E-2</v>
      </c>
    </row>
    <row r="11" spans="1:2" x14ac:dyDescent="0.2">
      <c r="A11" t="s">
        <v>53</v>
      </c>
      <c r="B11" s="14">
        <v>6.9000000000000006E-2</v>
      </c>
    </row>
    <row r="12" spans="1:2" x14ac:dyDescent="0.2">
      <c r="B12" s="14"/>
    </row>
    <row r="13" spans="1:2" x14ac:dyDescent="0.2">
      <c r="A13" s="30" t="s">
        <v>136</v>
      </c>
      <c r="B13" s="33" t="s">
        <v>37</v>
      </c>
    </row>
    <row r="14" spans="1:2" x14ac:dyDescent="0.2">
      <c r="A14" s="16" t="s">
        <v>41</v>
      </c>
      <c r="B14" s="14">
        <v>0.122</v>
      </c>
    </row>
    <row r="15" spans="1:2" x14ac:dyDescent="0.2">
      <c r="A15" s="16" t="s">
        <v>42</v>
      </c>
      <c r="B15" s="14">
        <v>0.108</v>
      </c>
    </row>
    <row r="16" spans="1:2" x14ac:dyDescent="0.2">
      <c r="A16" s="16" t="s">
        <v>43</v>
      </c>
      <c r="B16" s="14">
        <v>7.0999999999999994E-2</v>
      </c>
    </row>
    <row r="17" spans="1:2" x14ac:dyDescent="0.2">
      <c r="A17" s="16" t="s">
        <v>52</v>
      </c>
      <c r="B17" s="14">
        <v>8.8999999999999996E-2</v>
      </c>
    </row>
    <row r="18" spans="1:2" x14ac:dyDescent="0.2">
      <c r="B18" s="14"/>
    </row>
    <row r="19" spans="1:2" x14ac:dyDescent="0.2">
      <c r="A19" s="30" t="s">
        <v>137</v>
      </c>
      <c r="B19" s="33" t="s">
        <v>37</v>
      </c>
    </row>
    <row r="20" spans="1:2" x14ac:dyDescent="0.2">
      <c r="A20" s="16" t="s">
        <v>51</v>
      </c>
      <c r="B20" s="14">
        <v>0.13300000000000001</v>
      </c>
    </row>
    <row r="21" spans="1:2" x14ac:dyDescent="0.2">
      <c r="A21" s="16" t="s">
        <v>46</v>
      </c>
      <c r="B21" s="14">
        <v>0.111</v>
      </c>
    </row>
    <row r="22" spans="1:2" x14ac:dyDescent="0.2">
      <c r="A22" s="16" t="s">
        <v>138</v>
      </c>
      <c r="B22" s="14">
        <v>9.4E-2</v>
      </c>
    </row>
    <row r="23" spans="1:2" x14ac:dyDescent="0.2">
      <c r="A23" s="16" t="s">
        <v>45</v>
      </c>
      <c r="B23" s="14">
        <v>0.09</v>
      </c>
    </row>
    <row r="24" spans="1:2" x14ac:dyDescent="0.2">
      <c r="A24" s="16" t="s">
        <v>44</v>
      </c>
      <c r="B24" s="14">
        <v>7.2999999999999995E-2</v>
      </c>
    </row>
    <row r="25" spans="1:2" x14ac:dyDescent="0.2">
      <c r="B25" s="1"/>
    </row>
    <row r="26" spans="1:2" x14ac:dyDescent="0.2">
      <c r="A26" t="s">
        <v>257</v>
      </c>
    </row>
  </sheetData>
  <pageMargins left="0.7" right="0.7" top="0.75" bottom="0.75" header="0.3" footer="0.3"/>
  <tableParts count="3">
    <tablePart r:id="rId1"/>
    <tablePart r:id="rId2"/>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8F31F8-1109-0345-9434-74B08E620F93}">
  <dimension ref="A3:B32"/>
  <sheetViews>
    <sheetView topLeftCell="A2" workbookViewId="0">
      <selection activeCell="F22" sqref="F22"/>
    </sheetView>
  </sheetViews>
  <sheetFormatPr baseColWidth="10" defaultRowHeight="16" x14ac:dyDescent="0.2"/>
  <cols>
    <col min="1" max="1" width="71.5" bestFit="1" customWidth="1"/>
    <col min="2" max="2" width="24.5" bestFit="1" customWidth="1"/>
    <col min="4" max="4" width="40.33203125" bestFit="1" customWidth="1"/>
    <col min="5" max="5" width="13.5" bestFit="1" customWidth="1"/>
    <col min="6" max="6" width="50" bestFit="1" customWidth="1"/>
    <col min="7" max="7" width="15" bestFit="1" customWidth="1"/>
  </cols>
  <sheetData>
    <row r="3" spans="1:2" ht="24" x14ac:dyDescent="0.3">
      <c r="A3" s="20" t="s">
        <v>30</v>
      </c>
    </row>
    <row r="4" spans="1:2" x14ac:dyDescent="0.2">
      <c r="A4" s="8"/>
    </row>
    <row r="5" spans="1:2" x14ac:dyDescent="0.2">
      <c r="A5" s="18" t="s">
        <v>58</v>
      </c>
      <c r="B5" s="11" t="s">
        <v>57</v>
      </c>
    </row>
    <row r="6" spans="1:2" x14ac:dyDescent="0.2">
      <c r="A6" t="s">
        <v>19</v>
      </c>
      <c r="B6" s="36">
        <v>306.60000000000002</v>
      </c>
    </row>
    <row r="7" spans="1:2" x14ac:dyDescent="0.2">
      <c r="A7" t="s">
        <v>20</v>
      </c>
      <c r="B7" s="36">
        <v>106.3</v>
      </c>
    </row>
    <row r="8" spans="1:2" hidden="1" x14ac:dyDescent="0.2">
      <c r="A8" t="s">
        <v>18</v>
      </c>
      <c r="B8" s="36">
        <v>412.9</v>
      </c>
    </row>
    <row r="9" spans="1:2" ht="51" x14ac:dyDescent="0.2">
      <c r="A9" s="4" t="s">
        <v>21</v>
      </c>
      <c r="B9" t="s">
        <v>149</v>
      </c>
    </row>
    <row r="10" spans="1:2" x14ac:dyDescent="0.2">
      <c r="A10" s="4"/>
    </row>
    <row r="11" spans="1:2" ht="17" x14ac:dyDescent="0.2">
      <c r="A11" s="2" t="s">
        <v>258</v>
      </c>
    </row>
    <row r="13" spans="1:2" ht="22" x14ac:dyDescent="0.3">
      <c r="A13" s="21" t="s">
        <v>26</v>
      </c>
    </row>
    <row r="15" spans="1:2" ht="17" x14ac:dyDescent="0.2">
      <c r="A15" s="10" t="s">
        <v>148</v>
      </c>
      <c r="B15" s="11" t="s">
        <v>56</v>
      </c>
    </row>
    <row r="16" spans="1:2" x14ac:dyDescent="0.2">
      <c r="A16" t="s">
        <v>22</v>
      </c>
      <c r="B16" s="9">
        <v>0.3</v>
      </c>
    </row>
    <row r="17" spans="1:2" x14ac:dyDescent="0.2">
      <c r="A17" t="s">
        <v>23</v>
      </c>
      <c r="B17" s="9">
        <v>0.3</v>
      </c>
    </row>
    <row r="18" spans="1:2" x14ac:dyDescent="0.2">
      <c r="A18" t="s">
        <v>24</v>
      </c>
      <c r="B18" s="9">
        <v>0.15</v>
      </c>
    </row>
    <row r="19" spans="1:2" x14ac:dyDescent="0.2">
      <c r="A19" t="s">
        <v>25</v>
      </c>
      <c r="B19" s="9">
        <v>0.13</v>
      </c>
    </row>
    <row r="20" spans="1:2" x14ac:dyDescent="0.2">
      <c r="A20" t="s">
        <v>27</v>
      </c>
      <c r="B20" s="9">
        <v>0.12</v>
      </c>
    </row>
    <row r="21" spans="1:2" ht="34" x14ac:dyDescent="0.2">
      <c r="A21" s="2" t="s">
        <v>28</v>
      </c>
      <c r="B21" s="9"/>
    </row>
    <row r="22" spans="1:2" x14ac:dyDescent="0.2">
      <c r="A22" s="2"/>
      <c r="B22" s="1"/>
    </row>
    <row r="23" spans="1:2" x14ac:dyDescent="0.2">
      <c r="B23" s="1"/>
    </row>
    <row r="24" spans="1:2" ht="22" x14ac:dyDescent="0.3">
      <c r="A24" s="21" t="s">
        <v>29</v>
      </c>
      <c r="B24" s="1"/>
    </row>
    <row r="25" spans="1:2" x14ac:dyDescent="0.2">
      <c r="B25" s="1"/>
    </row>
    <row r="26" spans="1:2" x14ac:dyDescent="0.2">
      <c r="A26" s="12" t="s">
        <v>29</v>
      </c>
      <c r="B26" s="11" t="s">
        <v>33</v>
      </c>
    </row>
    <row r="27" spans="1:2" x14ac:dyDescent="0.2">
      <c r="A27" t="s">
        <v>50</v>
      </c>
      <c r="B27" s="15" t="s">
        <v>47</v>
      </c>
    </row>
    <row r="28" spans="1:2" x14ac:dyDescent="0.2">
      <c r="A28" t="s">
        <v>31</v>
      </c>
      <c r="B28" s="1" t="s">
        <v>48</v>
      </c>
    </row>
    <row r="29" spans="1:2" x14ac:dyDescent="0.2">
      <c r="A29" t="s">
        <v>32</v>
      </c>
      <c r="B29" s="1" t="s">
        <v>49</v>
      </c>
    </row>
    <row r="30" spans="1:2" x14ac:dyDescent="0.2">
      <c r="B30" s="1"/>
    </row>
    <row r="32" spans="1:2" x14ac:dyDescent="0.2">
      <c r="A32" t="s">
        <v>259</v>
      </c>
    </row>
  </sheetData>
  <pageMargins left="0.7" right="0.7" top="0.75" bottom="0.75" header="0.3" footer="0.3"/>
  <tableParts count="3">
    <tablePart r:id="rId1"/>
    <tablePart r:id="rId2"/>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4EA784-9C2F-0A4C-996F-4E9ED6006527}">
  <dimension ref="A3:K510"/>
  <sheetViews>
    <sheetView workbookViewId="0">
      <selection activeCell="F16" sqref="F16"/>
    </sheetView>
  </sheetViews>
  <sheetFormatPr baseColWidth="10" defaultRowHeight="16" x14ac:dyDescent="0.2"/>
  <cols>
    <col min="1" max="1" width="29.5" customWidth="1"/>
    <col min="2" max="2" width="18" bestFit="1" customWidth="1"/>
    <col min="3" max="3" width="12.83203125" bestFit="1" customWidth="1"/>
    <col min="4" max="4" width="16.5" bestFit="1" customWidth="1"/>
    <col min="5" max="5" width="28" customWidth="1"/>
    <col min="6" max="6" width="23.5" customWidth="1"/>
    <col min="7" max="7" width="17.5" bestFit="1" customWidth="1"/>
    <col min="8" max="8" width="23.1640625" customWidth="1"/>
    <col min="9" max="9" width="13.83203125" bestFit="1" customWidth="1"/>
    <col min="10" max="11" width="17.6640625" bestFit="1" customWidth="1"/>
    <col min="12" max="12" width="17.5" bestFit="1" customWidth="1"/>
    <col min="13" max="13" width="13.83203125" bestFit="1" customWidth="1"/>
    <col min="14" max="62" width="18" bestFit="1" customWidth="1"/>
    <col min="63" max="63" width="10.5" bestFit="1" customWidth="1"/>
  </cols>
  <sheetData>
    <row r="3" spans="1:11" ht="27" x14ac:dyDescent="0.35">
      <c r="A3" s="19" t="s">
        <v>59</v>
      </c>
    </row>
    <row r="4" spans="1:11" x14ac:dyDescent="0.2">
      <c r="G4" t="s">
        <v>159</v>
      </c>
      <c r="J4" t="s">
        <v>160</v>
      </c>
    </row>
    <row r="5" spans="1:11" x14ac:dyDescent="0.2">
      <c r="A5" s="1" t="s">
        <v>70</v>
      </c>
      <c r="B5" s="1" t="s">
        <v>161</v>
      </c>
      <c r="C5" s="1" t="s">
        <v>71</v>
      </c>
      <c r="D5" s="1" t="s">
        <v>123</v>
      </c>
      <c r="E5" s="1" t="s">
        <v>124</v>
      </c>
      <c r="G5" t="str" cm="1">
        <f t="array" ref="G5:H56">_xlfn.CHOOSECOLS(A5:E56,1,5)</f>
        <v>STATE</v>
      </c>
      <c r="H5" t="str">
        <v>OBESITY RATE of Adults</v>
      </c>
      <c r="J5" t="str" cm="1">
        <f t="array" ref="J5:K56">_xlfn.CHOOSECOLS(A5:E56, 1, 2)</f>
        <v>STATE</v>
      </c>
      <c r="K5" t="str">
        <v>Mortality RATE</v>
      </c>
    </row>
    <row r="6" spans="1:11" x14ac:dyDescent="0.2">
      <c r="A6" s="1" t="s">
        <v>120</v>
      </c>
      <c r="B6" s="1">
        <v>41.1</v>
      </c>
      <c r="C6" s="26">
        <v>1056</v>
      </c>
      <c r="D6" s="26">
        <v>226300</v>
      </c>
      <c r="E6" s="1">
        <v>41</v>
      </c>
      <c r="G6" t="str">
        <v>WV</v>
      </c>
      <c r="H6">
        <v>41</v>
      </c>
      <c r="J6" t="str">
        <v>WV</v>
      </c>
      <c r="K6">
        <v>41.1</v>
      </c>
    </row>
    <row r="7" spans="1:11" x14ac:dyDescent="0.2">
      <c r="A7" s="1" t="s">
        <v>75</v>
      </c>
      <c r="B7" s="1">
        <v>36</v>
      </c>
      <c r="C7" s="26">
        <v>1397</v>
      </c>
      <c r="D7" s="26">
        <v>290000</v>
      </c>
      <c r="E7" s="1">
        <v>37.4</v>
      </c>
      <c r="G7" t="str">
        <v>AR</v>
      </c>
      <c r="H7">
        <v>37.4</v>
      </c>
      <c r="J7" t="str">
        <v>AR</v>
      </c>
      <c r="K7">
        <v>36</v>
      </c>
    </row>
    <row r="8" spans="1:11" x14ac:dyDescent="0.2">
      <c r="A8" s="1" t="s">
        <v>96</v>
      </c>
      <c r="B8" s="1">
        <v>34.700000000000003</v>
      </c>
      <c r="C8" s="26">
        <v>1256</v>
      </c>
      <c r="D8" s="26">
        <v>345500</v>
      </c>
      <c r="E8" s="1">
        <v>39.5</v>
      </c>
      <c r="G8" t="str">
        <v>MS</v>
      </c>
      <c r="H8">
        <v>39.5</v>
      </c>
      <c r="J8" t="str">
        <v>MS</v>
      </c>
      <c r="K8">
        <v>34.700000000000003</v>
      </c>
    </row>
    <row r="9" spans="1:11" x14ac:dyDescent="0.2">
      <c r="A9" s="1" t="s">
        <v>108</v>
      </c>
      <c r="B9" s="1">
        <v>33.799999999999997</v>
      </c>
      <c r="C9" s="26">
        <v>1586</v>
      </c>
      <c r="D9" s="26">
        <v>390400</v>
      </c>
      <c r="E9" s="1">
        <v>40</v>
      </c>
      <c r="G9" t="str">
        <v>OK</v>
      </c>
      <c r="H9">
        <v>40</v>
      </c>
      <c r="J9" t="str">
        <v>OK</v>
      </c>
      <c r="K9">
        <v>33.799999999999997</v>
      </c>
    </row>
    <row r="10" spans="1:11" x14ac:dyDescent="0.2">
      <c r="A10" s="1" t="s">
        <v>114</v>
      </c>
      <c r="B10" s="1">
        <v>31.2</v>
      </c>
      <c r="C10" s="26">
        <v>2722</v>
      </c>
      <c r="D10" s="26">
        <v>763900</v>
      </c>
      <c r="E10" s="1">
        <v>38.9</v>
      </c>
      <c r="G10" t="str">
        <v>TN</v>
      </c>
      <c r="H10" s="25">
        <v>38.9</v>
      </c>
      <c r="J10" t="str">
        <v>TN</v>
      </c>
      <c r="K10">
        <v>31.2</v>
      </c>
    </row>
    <row r="11" spans="1:11" x14ac:dyDescent="0.2">
      <c r="A11" s="1" t="s">
        <v>103</v>
      </c>
      <c r="B11" s="1">
        <v>31.2</v>
      </c>
      <c r="C11" s="1">
        <v>860</v>
      </c>
      <c r="D11" s="26">
        <v>217400</v>
      </c>
      <c r="E11" s="1">
        <v>32.4</v>
      </c>
      <c r="G11" t="str">
        <v>NM</v>
      </c>
      <c r="H11">
        <v>32.4</v>
      </c>
      <c r="J11" t="str">
        <v>NM</v>
      </c>
      <c r="K11">
        <v>31.2</v>
      </c>
    </row>
    <row r="12" spans="1:11" x14ac:dyDescent="0.2">
      <c r="A12" s="1" t="s">
        <v>90</v>
      </c>
      <c r="B12" s="1">
        <v>29.9</v>
      </c>
      <c r="C12" s="26">
        <v>1655</v>
      </c>
      <c r="D12" s="26">
        <v>486600</v>
      </c>
      <c r="E12" s="1">
        <v>40.1</v>
      </c>
      <c r="G12" t="str">
        <v>LA</v>
      </c>
      <c r="H12">
        <v>40.1</v>
      </c>
      <c r="J12" t="str">
        <v>LA</v>
      </c>
      <c r="K12">
        <v>29.9</v>
      </c>
    </row>
    <row r="13" spans="1:11" x14ac:dyDescent="0.2">
      <c r="A13" s="1" t="s">
        <v>86</v>
      </c>
      <c r="B13" s="1">
        <v>29.8</v>
      </c>
      <c r="C13" s="26">
        <v>2493</v>
      </c>
      <c r="D13" s="26">
        <v>636700</v>
      </c>
      <c r="E13" s="1">
        <v>37.700000000000003</v>
      </c>
      <c r="G13" t="str">
        <v>IN</v>
      </c>
      <c r="H13">
        <v>37.700000000000003</v>
      </c>
      <c r="J13" t="str">
        <v>IN</v>
      </c>
      <c r="K13">
        <v>29.8</v>
      </c>
    </row>
    <row r="14" spans="1:11" x14ac:dyDescent="0.2">
      <c r="A14" s="1" t="s">
        <v>89</v>
      </c>
      <c r="B14" s="1">
        <v>29.4</v>
      </c>
      <c r="C14" s="26">
        <v>1668</v>
      </c>
      <c r="D14" s="26">
        <v>486200</v>
      </c>
      <c r="E14" s="1">
        <v>37.700000000000003</v>
      </c>
      <c r="G14" t="str">
        <v>KY</v>
      </c>
      <c r="H14">
        <v>37.700000000000003</v>
      </c>
      <c r="J14" t="str">
        <v>KY</v>
      </c>
      <c r="K14">
        <v>29.4</v>
      </c>
    </row>
    <row r="15" spans="1:11" x14ac:dyDescent="0.2">
      <c r="A15" s="1" t="s">
        <v>113</v>
      </c>
      <c r="B15" s="1">
        <v>29.4</v>
      </c>
      <c r="C15" s="1">
        <v>339</v>
      </c>
      <c r="D15" s="26">
        <v>73000</v>
      </c>
      <c r="E15" s="1">
        <v>36.799999999999997</v>
      </c>
      <c r="G15" t="str">
        <v>SD</v>
      </c>
      <c r="H15">
        <v>36.799999999999997</v>
      </c>
      <c r="J15" t="str">
        <v>SD</v>
      </c>
      <c r="K15">
        <v>29.4</v>
      </c>
    </row>
    <row r="16" spans="1:11" x14ac:dyDescent="0.2">
      <c r="A16" s="1" t="s">
        <v>105</v>
      </c>
      <c r="B16" s="1">
        <v>28.8</v>
      </c>
      <c r="C16" s="26">
        <v>3834</v>
      </c>
      <c r="D16" s="26">
        <v>1055400</v>
      </c>
      <c r="E16" s="1">
        <v>34.1</v>
      </c>
      <c r="G16" t="str">
        <v>NC</v>
      </c>
      <c r="H16">
        <v>34.1</v>
      </c>
      <c r="J16" t="str">
        <v>NC</v>
      </c>
      <c r="K16">
        <v>28.8</v>
      </c>
    </row>
    <row r="17" spans="1:11" x14ac:dyDescent="0.2">
      <c r="A17" s="1" t="s">
        <v>91</v>
      </c>
      <c r="B17" s="1">
        <v>28.2</v>
      </c>
      <c r="C17" s="1">
        <v>603</v>
      </c>
      <c r="D17" s="26">
        <v>116500</v>
      </c>
      <c r="E17" s="1">
        <v>33.1</v>
      </c>
      <c r="G17" t="str">
        <v>ME</v>
      </c>
      <c r="H17">
        <v>33.1</v>
      </c>
      <c r="J17" t="str">
        <v>ME</v>
      </c>
      <c r="K17">
        <v>28.2</v>
      </c>
    </row>
    <row r="18" spans="1:11" x14ac:dyDescent="0.2">
      <c r="A18" s="1" t="s">
        <v>107</v>
      </c>
      <c r="B18" s="1">
        <v>27.6</v>
      </c>
      <c r="C18" s="26">
        <v>4268</v>
      </c>
      <c r="D18" s="26">
        <v>1158800</v>
      </c>
      <c r="E18" s="1">
        <v>38.1</v>
      </c>
      <c r="G18" t="str">
        <v>OH</v>
      </c>
      <c r="H18">
        <v>38.1</v>
      </c>
      <c r="J18" t="str">
        <v>OH</v>
      </c>
      <c r="K18">
        <v>27.6</v>
      </c>
    </row>
    <row r="19" spans="1:11" x14ac:dyDescent="0.2">
      <c r="A19" s="1" t="s">
        <v>118</v>
      </c>
      <c r="B19" s="1">
        <v>26.9</v>
      </c>
      <c r="C19" s="26">
        <v>2875</v>
      </c>
      <c r="D19" s="26">
        <v>780400</v>
      </c>
      <c r="E19" s="1">
        <v>35.200000000000003</v>
      </c>
      <c r="G19" t="str">
        <v>VA</v>
      </c>
      <c r="H19">
        <v>35.200000000000003</v>
      </c>
      <c r="J19" t="str">
        <v>VA</v>
      </c>
      <c r="K19">
        <v>26.9</v>
      </c>
    </row>
    <row r="20" spans="1:11" x14ac:dyDescent="0.2">
      <c r="A20" s="1" t="s">
        <v>88</v>
      </c>
      <c r="B20" s="1">
        <v>26.2</v>
      </c>
      <c r="C20" s="1">
        <v>963</v>
      </c>
      <c r="D20" s="26">
        <v>248300</v>
      </c>
      <c r="E20" s="1">
        <v>35.700000000000003</v>
      </c>
      <c r="G20" t="str">
        <v>KS</v>
      </c>
      <c r="H20">
        <v>35.700000000000003</v>
      </c>
      <c r="J20" t="str">
        <v>KS</v>
      </c>
      <c r="K20">
        <v>26.2</v>
      </c>
    </row>
    <row r="21" spans="1:11" x14ac:dyDescent="0.2">
      <c r="A21" s="1" t="s">
        <v>112</v>
      </c>
      <c r="B21" s="1">
        <v>25.8</v>
      </c>
      <c r="C21" s="26">
        <v>1784</v>
      </c>
      <c r="D21" s="26">
        <v>561200</v>
      </c>
      <c r="E21" s="1">
        <v>35</v>
      </c>
      <c r="G21" t="str">
        <v>SC</v>
      </c>
      <c r="H21">
        <v>35</v>
      </c>
      <c r="J21" t="str">
        <v>SC</v>
      </c>
      <c r="K21">
        <v>25.8</v>
      </c>
    </row>
    <row r="22" spans="1:11" x14ac:dyDescent="0.2">
      <c r="A22" s="1" t="s">
        <v>115</v>
      </c>
      <c r="B22" s="1">
        <v>25.6</v>
      </c>
      <c r="C22" s="26">
        <v>7853</v>
      </c>
      <c r="D22" s="26">
        <v>2552500</v>
      </c>
      <c r="E22" s="1">
        <v>35.5</v>
      </c>
      <c r="G22" t="str">
        <v>TX</v>
      </c>
      <c r="H22">
        <v>35.5</v>
      </c>
      <c r="J22" t="str">
        <v>TX</v>
      </c>
      <c r="K22">
        <v>25.6</v>
      </c>
    </row>
    <row r="23" spans="1:11" x14ac:dyDescent="0.2">
      <c r="A23" s="1" t="s">
        <v>94</v>
      </c>
      <c r="B23" s="1">
        <v>25.6</v>
      </c>
      <c r="C23" s="26">
        <v>3418</v>
      </c>
      <c r="D23" s="26">
        <v>855000</v>
      </c>
      <c r="E23" s="1">
        <v>34.5</v>
      </c>
      <c r="G23" t="str">
        <v>MI</v>
      </c>
      <c r="H23">
        <v>34.5</v>
      </c>
      <c r="J23" t="str">
        <v>MI</v>
      </c>
      <c r="K23">
        <v>25.6</v>
      </c>
    </row>
    <row r="24" spans="1:11" x14ac:dyDescent="0.2">
      <c r="A24" s="1" t="s">
        <v>73</v>
      </c>
      <c r="B24" s="1">
        <v>25.6</v>
      </c>
      <c r="C24" s="1">
        <v>184</v>
      </c>
      <c r="D24" s="26">
        <v>46200</v>
      </c>
      <c r="E24" s="1">
        <v>32.1</v>
      </c>
      <c r="G24" t="str">
        <v>AK</v>
      </c>
      <c r="H24">
        <v>32.1</v>
      </c>
      <c r="J24" t="str">
        <v>AK</v>
      </c>
      <c r="K24">
        <v>25.6</v>
      </c>
    </row>
    <row r="25" spans="1:11" x14ac:dyDescent="0.2">
      <c r="A25" s="1" t="s">
        <v>72</v>
      </c>
      <c r="B25" s="1">
        <v>25.4</v>
      </c>
      <c r="C25" s="26">
        <v>1645</v>
      </c>
      <c r="D25" s="26">
        <v>593500</v>
      </c>
      <c r="E25" s="1">
        <v>38.299999999999997</v>
      </c>
      <c r="G25" t="str">
        <v>AL</v>
      </c>
      <c r="H25">
        <v>38.299999999999997</v>
      </c>
      <c r="J25" t="str">
        <v>AL</v>
      </c>
      <c r="K25">
        <v>25.4</v>
      </c>
    </row>
    <row r="26" spans="1:11" x14ac:dyDescent="0.2">
      <c r="A26" s="1" t="s">
        <v>109</v>
      </c>
      <c r="B26" s="1">
        <v>25.4</v>
      </c>
      <c r="C26" s="26">
        <v>1454</v>
      </c>
      <c r="D26" s="26">
        <v>327500</v>
      </c>
      <c r="E26" s="1">
        <v>30.9</v>
      </c>
      <c r="G26" t="str">
        <v>OR</v>
      </c>
      <c r="H26">
        <v>30.9</v>
      </c>
      <c r="J26" t="str">
        <v>OR</v>
      </c>
      <c r="K26">
        <v>25.4</v>
      </c>
    </row>
    <row r="27" spans="1:11" x14ac:dyDescent="0.2">
      <c r="A27" s="1" t="s">
        <v>116</v>
      </c>
      <c r="B27" s="1">
        <v>25.4</v>
      </c>
      <c r="C27" s="1">
        <v>763</v>
      </c>
      <c r="D27" s="26">
        <v>191000</v>
      </c>
      <c r="E27" s="1">
        <v>31.1</v>
      </c>
      <c r="G27" t="str">
        <v>UT</v>
      </c>
      <c r="H27">
        <v>31.1</v>
      </c>
      <c r="J27" t="str">
        <v>UT</v>
      </c>
      <c r="K27">
        <v>25.4</v>
      </c>
    </row>
    <row r="28" spans="1:11" x14ac:dyDescent="0.2">
      <c r="A28" s="1" t="s">
        <v>74</v>
      </c>
      <c r="B28" s="1">
        <v>25.1</v>
      </c>
      <c r="C28" s="26">
        <v>2423</v>
      </c>
      <c r="D28" s="26">
        <v>615200</v>
      </c>
      <c r="E28" s="1">
        <v>33.200000000000003</v>
      </c>
      <c r="G28" t="str">
        <v>AZ</v>
      </c>
      <c r="H28">
        <v>33.200000000000003</v>
      </c>
      <c r="J28" t="str">
        <v>AZ</v>
      </c>
      <c r="K28">
        <v>25.1</v>
      </c>
    </row>
    <row r="29" spans="1:11" x14ac:dyDescent="0.2">
      <c r="A29" s="1" t="s">
        <v>79</v>
      </c>
      <c r="B29" s="1">
        <v>25.1</v>
      </c>
      <c r="C29" s="1">
        <v>361</v>
      </c>
      <c r="D29" s="26">
        <v>95100</v>
      </c>
      <c r="E29" s="1">
        <v>37.9</v>
      </c>
      <c r="G29" t="str">
        <v>DE</v>
      </c>
      <c r="H29">
        <v>37.9</v>
      </c>
      <c r="J29" t="str">
        <v>DE</v>
      </c>
      <c r="K29">
        <v>25.1</v>
      </c>
    </row>
    <row r="30" spans="1:11" x14ac:dyDescent="0.2">
      <c r="A30" s="1" t="s">
        <v>106</v>
      </c>
      <c r="B30" s="1">
        <v>25.1</v>
      </c>
      <c r="C30" s="1">
        <v>234</v>
      </c>
      <c r="D30" s="26">
        <v>57300</v>
      </c>
      <c r="E30" s="1">
        <v>35.4</v>
      </c>
      <c r="G30" t="str">
        <v>ND</v>
      </c>
      <c r="H30">
        <v>35.4</v>
      </c>
      <c r="J30" t="str">
        <v>ND</v>
      </c>
      <c r="K30">
        <v>25.1</v>
      </c>
    </row>
    <row r="31" spans="1:11" x14ac:dyDescent="0.2">
      <c r="A31" s="1" t="s">
        <v>76</v>
      </c>
      <c r="B31" s="1">
        <v>25</v>
      </c>
      <c r="C31" s="26">
        <v>11618</v>
      </c>
      <c r="D31" s="26">
        <v>3578900</v>
      </c>
      <c r="E31" s="1">
        <v>28.1</v>
      </c>
      <c r="G31" t="str">
        <v>CA</v>
      </c>
      <c r="H31">
        <v>28.1</v>
      </c>
      <c r="J31" t="str">
        <v>CA</v>
      </c>
      <c r="K31">
        <v>25</v>
      </c>
    </row>
    <row r="32" spans="1:11" x14ac:dyDescent="0.2">
      <c r="A32" s="1" t="s">
        <v>122</v>
      </c>
      <c r="B32" s="1">
        <v>24.5</v>
      </c>
      <c r="C32" s="1">
        <v>180</v>
      </c>
      <c r="D32" s="26">
        <v>39300</v>
      </c>
      <c r="E32" s="1">
        <v>34.299999999999997</v>
      </c>
      <c r="G32" t="str">
        <v>WY</v>
      </c>
      <c r="H32">
        <v>34.299999999999997</v>
      </c>
      <c r="J32" t="str">
        <v>WY</v>
      </c>
      <c r="K32">
        <v>24.5</v>
      </c>
    </row>
    <row r="33" spans="1:11" x14ac:dyDescent="0.2">
      <c r="A33" s="1" t="s">
        <v>87</v>
      </c>
      <c r="B33" s="1">
        <v>24</v>
      </c>
      <c r="C33" s="26">
        <v>1009</v>
      </c>
      <c r="D33" s="26">
        <v>240200</v>
      </c>
      <c r="E33" s="1">
        <v>37.4</v>
      </c>
      <c r="G33" t="str">
        <v>IA</v>
      </c>
      <c r="H33">
        <v>37.4</v>
      </c>
      <c r="J33" t="str">
        <v>IA</v>
      </c>
      <c r="K33">
        <v>24</v>
      </c>
    </row>
    <row r="34" spans="1:11" x14ac:dyDescent="0.2">
      <c r="A34" s="1" t="s">
        <v>97</v>
      </c>
      <c r="B34" s="1">
        <v>23.5</v>
      </c>
      <c r="C34" s="26">
        <v>1878</v>
      </c>
      <c r="D34" s="26">
        <v>541700</v>
      </c>
      <c r="E34" s="1">
        <v>36.4</v>
      </c>
      <c r="G34" t="str">
        <v>MO</v>
      </c>
      <c r="H34">
        <v>36.4</v>
      </c>
      <c r="J34" t="str">
        <v>MO</v>
      </c>
      <c r="K34">
        <v>23.5</v>
      </c>
    </row>
    <row r="35" spans="1:11" x14ac:dyDescent="0.2">
      <c r="A35" s="1" t="s">
        <v>100</v>
      </c>
      <c r="B35" s="1">
        <v>23.4</v>
      </c>
      <c r="C35" s="1">
        <v>898</v>
      </c>
      <c r="D35" s="26">
        <v>283700</v>
      </c>
      <c r="E35" s="1">
        <v>33.5</v>
      </c>
      <c r="G35" t="str">
        <v>NV</v>
      </c>
      <c r="H35">
        <v>33.5</v>
      </c>
      <c r="J35" t="str">
        <v>NV</v>
      </c>
      <c r="K35">
        <v>23.4</v>
      </c>
    </row>
    <row r="36" spans="1:11" x14ac:dyDescent="0.2">
      <c r="A36" s="1" t="s">
        <v>119</v>
      </c>
      <c r="B36" s="1">
        <v>23.3</v>
      </c>
      <c r="C36" s="26">
        <v>2199</v>
      </c>
      <c r="D36" s="26">
        <v>536600</v>
      </c>
      <c r="E36" s="1">
        <v>31.7</v>
      </c>
      <c r="G36" t="str">
        <v>WA</v>
      </c>
      <c r="H36">
        <v>31.7</v>
      </c>
      <c r="J36" t="str">
        <v>WA</v>
      </c>
      <c r="K36">
        <v>23.3</v>
      </c>
    </row>
    <row r="37" spans="1:11" x14ac:dyDescent="0.2">
      <c r="A37" s="1" t="s">
        <v>92</v>
      </c>
      <c r="B37" s="1">
        <v>23.1</v>
      </c>
      <c r="C37" s="26">
        <v>1796</v>
      </c>
      <c r="D37" s="26">
        <v>537000</v>
      </c>
      <c r="E37" s="1">
        <v>33.200000000000003</v>
      </c>
      <c r="G37" t="str">
        <v>MD</v>
      </c>
      <c r="H37">
        <v>33.200000000000003</v>
      </c>
      <c r="J37" t="str">
        <v>MD</v>
      </c>
      <c r="K37">
        <v>23.1</v>
      </c>
    </row>
    <row r="38" spans="1:11" x14ac:dyDescent="0.2">
      <c r="A38" s="1" t="s">
        <v>110</v>
      </c>
      <c r="B38" s="1">
        <v>22.6</v>
      </c>
      <c r="C38" s="26">
        <v>4124</v>
      </c>
      <c r="D38" s="26">
        <v>1145500</v>
      </c>
      <c r="E38" s="1">
        <v>33.4</v>
      </c>
      <c r="G38" t="str">
        <v>PA</v>
      </c>
      <c r="H38">
        <v>33.4</v>
      </c>
      <c r="J38" t="str">
        <v>PA</v>
      </c>
      <c r="K38">
        <v>22.6</v>
      </c>
    </row>
    <row r="39" spans="1:11" x14ac:dyDescent="0.2">
      <c r="A39" s="1" t="s">
        <v>81</v>
      </c>
      <c r="B39" s="1">
        <v>22.3</v>
      </c>
      <c r="C39" s="26">
        <v>7549</v>
      </c>
      <c r="D39" s="26">
        <v>2071000</v>
      </c>
      <c r="E39" s="1">
        <v>31.6</v>
      </c>
      <c r="G39" t="str">
        <v>FL</v>
      </c>
      <c r="H39">
        <v>31.6</v>
      </c>
      <c r="J39" t="str">
        <v>FL</v>
      </c>
      <c r="K39">
        <v>22.3</v>
      </c>
    </row>
    <row r="40" spans="1:11" x14ac:dyDescent="0.2">
      <c r="A40" s="1" t="s">
        <v>101</v>
      </c>
      <c r="B40" s="1">
        <v>22.3</v>
      </c>
      <c r="C40" s="1">
        <v>454</v>
      </c>
      <c r="D40" s="26">
        <v>98300</v>
      </c>
      <c r="E40" s="1">
        <v>30.2</v>
      </c>
      <c r="G40" t="str">
        <v>NH</v>
      </c>
      <c r="H40">
        <v>30.2</v>
      </c>
      <c r="J40" t="str">
        <v>NH</v>
      </c>
      <c r="K40">
        <v>22.3</v>
      </c>
    </row>
    <row r="41" spans="1:11" x14ac:dyDescent="0.2">
      <c r="A41" s="1" t="s">
        <v>99</v>
      </c>
      <c r="B41" s="1">
        <v>22.1</v>
      </c>
      <c r="C41" s="1">
        <v>539</v>
      </c>
      <c r="D41" s="26">
        <v>143900</v>
      </c>
      <c r="E41" s="1">
        <v>35.299999999999997</v>
      </c>
      <c r="G41" t="str">
        <v>NE</v>
      </c>
      <c r="H41">
        <v>35.299999999999997</v>
      </c>
      <c r="J41" t="str">
        <v>NE</v>
      </c>
      <c r="K41">
        <v>22.1</v>
      </c>
    </row>
    <row r="42" spans="1:11" x14ac:dyDescent="0.2">
      <c r="A42" s="1" t="s">
        <v>98</v>
      </c>
      <c r="B42" s="1">
        <v>22</v>
      </c>
      <c r="C42" s="1">
        <v>329</v>
      </c>
      <c r="D42" s="26">
        <v>77100</v>
      </c>
      <c r="E42" s="1">
        <v>30.5</v>
      </c>
      <c r="G42" t="str">
        <v>MT</v>
      </c>
      <c r="H42">
        <v>30.5</v>
      </c>
      <c r="J42" t="str">
        <v>MT</v>
      </c>
      <c r="K42">
        <v>22</v>
      </c>
    </row>
    <row r="43" spans="1:11" x14ac:dyDescent="0.2">
      <c r="A43" s="1" t="s">
        <v>82</v>
      </c>
      <c r="B43" s="1">
        <v>21.9</v>
      </c>
      <c r="C43" s="26">
        <v>2693</v>
      </c>
      <c r="D43" s="26">
        <v>1024100</v>
      </c>
      <c r="E43" s="1">
        <v>37</v>
      </c>
      <c r="G43" t="str">
        <v>GA</v>
      </c>
      <c r="H43">
        <v>37</v>
      </c>
      <c r="J43" t="str">
        <v>GA</v>
      </c>
      <c r="K43">
        <v>21.9</v>
      </c>
    </row>
    <row r="44" spans="1:11" x14ac:dyDescent="0.2">
      <c r="A44" s="1" t="s">
        <v>85</v>
      </c>
      <c r="B44" s="1">
        <v>21.8</v>
      </c>
      <c r="C44" s="26">
        <v>3463</v>
      </c>
      <c r="D44" s="26">
        <v>1075700</v>
      </c>
      <c r="E44" s="1">
        <v>33.4</v>
      </c>
      <c r="G44" t="str">
        <v>IL</v>
      </c>
      <c r="H44">
        <v>33.4</v>
      </c>
      <c r="J44" t="str">
        <v>IL</v>
      </c>
      <c r="K44">
        <v>21.8</v>
      </c>
    </row>
    <row r="45" spans="1:11" x14ac:dyDescent="0.2">
      <c r="A45" s="1" t="s">
        <v>95</v>
      </c>
      <c r="B45" s="1">
        <v>20.5</v>
      </c>
      <c r="C45" s="26">
        <v>1514</v>
      </c>
      <c r="D45" s="26">
        <v>399700</v>
      </c>
      <c r="E45" s="1">
        <v>33.6</v>
      </c>
      <c r="G45" t="str">
        <v>MN</v>
      </c>
      <c r="H45">
        <v>33.6</v>
      </c>
      <c r="J45" t="str">
        <v>MN</v>
      </c>
      <c r="K45">
        <v>20.5</v>
      </c>
    </row>
    <row r="46" spans="1:11" x14ac:dyDescent="0.2">
      <c r="A46" s="1" t="s">
        <v>84</v>
      </c>
      <c r="B46" s="1">
        <v>20.5</v>
      </c>
      <c r="C46" s="1">
        <v>473</v>
      </c>
      <c r="D46" s="26">
        <v>138800</v>
      </c>
      <c r="E46" s="1">
        <v>33.200000000000003</v>
      </c>
      <c r="G46" t="str">
        <v>ID</v>
      </c>
      <c r="H46">
        <v>33.200000000000003</v>
      </c>
      <c r="J46" t="str">
        <v>ID</v>
      </c>
      <c r="K46">
        <v>20.5</v>
      </c>
    </row>
    <row r="47" spans="1:11" x14ac:dyDescent="0.2">
      <c r="A47" s="1" t="s">
        <v>121</v>
      </c>
      <c r="B47" s="1">
        <v>19.100000000000001</v>
      </c>
      <c r="C47" s="26">
        <v>1490</v>
      </c>
      <c r="D47" s="26">
        <v>423500</v>
      </c>
      <c r="E47" s="1">
        <v>37.700000000000003</v>
      </c>
      <c r="G47" t="str">
        <v>WI</v>
      </c>
      <c r="H47">
        <v>37.700000000000003</v>
      </c>
      <c r="J47" t="str">
        <v>WI</v>
      </c>
      <c r="K47">
        <v>19.100000000000001</v>
      </c>
    </row>
    <row r="48" spans="1:11" x14ac:dyDescent="0.2">
      <c r="A48" s="1" t="s">
        <v>111</v>
      </c>
      <c r="B48" s="1">
        <v>18.899999999999999</v>
      </c>
      <c r="C48" s="1">
        <v>293</v>
      </c>
      <c r="D48" s="26">
        <v>92600</v>
      </c>
      <c r="E48" s="1">
        <v>30.8</v>
      </c>
      <c r="G48" t="str">
        <v>RI</v>
      </c>
      <c r="H48">
        <v>30.8</v>
      </c>
      <c r="J48" t="str">
        <v>RI</v>
      </c>
      <c r="K48">
        <v>18.899999999999999</v>
      </c>
    </row>
    <row r="49" spans="1:11" x14ac:dyDescent="0.2">
      <c r="A49" s="1" t="s">
        <v>117</v>
      </c>
      <c r="B49" s="1">
        <v>18.899999999999999</v>
      </c>
      <c r="C49" s="1">
        <v>179</v>
      </c>
      <c r="D49" s="26">
        <v>44800</v>
      </c>
      <c r="E49" s="1">
        <v>26.8</v>
      </c>
      <c r="G49" t="str">
        <v>VT</v>
      </c>
      <c r="H49">
        <v>26.8</v>
      </c>
      <c r="J49" t="str">
        <v>VT</v>
      </c>
      <c r="K49">
        <v>18.899999999999999</v>
      </c>
    </row>
    <row r="50" spans="1:11" x14ac:dyDescent="0.2">
      <c r="A50" s="1" t="s">
        <v>77</v>
      </c>
      <c r="B50" s="1">
        <v>18.5</v>
      </c>
      <c r="C50" s="26">
        <v>1215</v>
      </c>
      <c r="D50" s="26">
        <v>322900</v>
      </c>
      <c r="E50" s="1">
        <v>25</v>
      </c>
      <c r="G50" t="str">
        <v>CO</v>
      </c>
      <c r="H50">
        <v>25</v>
      </c>
      <c r="J50" t="str">
        <v>CO</v>
      </c>
      <c r="K50">
        <v>18.5</v>
      </c>
    </row>
    <row r="51" spans="1:11" x14ac:dyDescent="0.2">
      <c r="A51" s="1" t="s">
        <v>104</v>
      </c>
      <c r="B51" s="1">
        <v>18.2</v>
      </c>
      <c r="C51" s="26">
        <v>4788</v>
      </c>
      <c r="D51" s="26">
        <v>1827200</v>
      </c>
      <c r="E51" s="1">
        <v>30.1</v>
      </c>
      <c r="G51" t="str">
        <v>NY</v>
      </c>
      <c r="H51">
        <v>30.1</v>
      </c>
      <c r="J51" t="str">
        <v>NY</v>
      </c>
      <c r="K51">
        <v>18.2</v>
      </c>
    </row>
    <row r="52" spans="1:11" x14ac:dyDescent="0.2">
      <c r="A52" s="1" t="s">
        <v>80</v>
      </c>
      <c r="B52" s="1">
        <v>18.2</v>
      </c>
      <c r="C52" s="1">
        <v>123</v>
      </c>
      <c r="D52" s="26">
        <v>42900</v>
      </c>
      <c r="E52" s="1">
        <v>24.3</v>
      </c>
      <c r="G52" t="str">
        <v>District of Columbia</v>
      </c>
      <c r="H52">
        <v>24.3</v>
      </c>
      <c r="J52" t="str">
        <v>District of Columbia</v>
      </c>
      <c r="K52">
        <v>18.2</v>
      </c>
    </row>
    <row r="53" spans="1:11" x14ac:dyDescent="0.2">
      <c r="A53" s="1" t="s">
        <v>102</v>
      </c>
      <c r="B53" s="1">
        <v>17.3</v>
      </c>
      <c r="C53" s="26">
        <v>2099</v>
      </c>
      <c r="D53" s="26">
        <v>746400</v>
      </c>
      <c r="E53" s="1">
        <v>29.1</v>
      </c>
      <c r="G53" t="str">
        <v>NJ</v>
      </c>
      <c r="H53">
        <v>29.1</v>
      </c>
      <c r="J53" t="str">
        <v>NJ</v>
      </c>
      <c r="K53">
        <v>17.3</v>
      </c>
    </row>
    <row r="54" spans="1:11" x14ac:dyDescent="0.2">
      <c r="A54" s="1" t="s">
        <v>83</v>
      </c>
      <c r="B54" s="1">
        <v>17.2</v>
      </c>
      <c r="C54" s="1">
        <v>363</v>
      </c>
      <c r="D54" s="26">
        <v>108600</v>
      </c>
      <c r="E54" s="1">
        <v>25.9</v>
      </c>
      <c r="G54" t="str">
        <v>HI</v>
      </c>
      <c r="H54">
        <v>25.9</v>
      </c>
      <c r="J54" t="str">
        <v>HI</v>
      </c>
      <c r="K54">
        <v>17.2</v>
      </c>
    </row>
    <row r="55" spans="1:11" x14ac:dyDescent="0.2">
      <c r="A55" s="1" t="s">
        <v>93</v>
      </c>
      <c r="B55" s="1">
        <v>16.100000000000001</v>
      </c>
      <c r="C55" s="26">
        <v>1503</v>
      </c>
      <c r="D55" s="26">
        <v>507500</v>
      </c>
      <c r="E55" s="1">
        <v>27.2</v>
      </c>
      <c r="G55" t="str">
        <v>MA</v>
      </c>
      <c r="H55">
        <v>27.2</v>
      </c>
      <c r="J55" t="str">
        <v>MA</v>
      </c>
      <c r="K55">
        <v>16.100000000000001</v>
      </c>
    </row>
    <row r="56" spans="1:11" x14ac:dyDescent="0.2">
      <c r="A56" s="1" t="s">
        <v>78</v>
      </c>
      <c r="B56" s="1">
        <v>15.2</v>
      </c>
      <c r="C56" s="1">
        <v>746</v>
      </c>
      <c r="D56" s="26">
        <v>312000</v>
      </c>
      <c r="E56" s="1">
        <v>30.6</v>
      </c>
      <c r="G56" t="str">
        <v>CT</v>
      </c>
      <c r="H56">
        <v>30.6</v>
      </c>
      <c r="J56" t="str">
        <v>CT</v>
      </c>
      <c r="K56">
        <v>15.2</v>
      </c>
    </row>
    <row r="57" spans="1:11" x14ac:dyDescent="0.2">
      <c r="A57" s="4"/>
      <c r="B57" s="4"/>
      <c r="C57" s="4"/>
      <c r="D57" s="4"/>
      <c r="E57" s="4"/>
      <c r="F57" s="4"/>
    </row>
    <row r="58" spans="1:11" x14ac:dyDescent="0.2">
      <c r="A58" t="s">
        <v>133</v>
      </c>
    </row>
    <row r="59" spans="1:11" x14ac:dyDescent="0.2">
      <c r="A59" t="s">
        <v>260</v>
      </c>
    </row>
    <row r="61" spans="1:11" ht="27" x14ac:dyDescent="0.35">
      <c r="A61" s="37" t="s">
        <v>162</v>
      </c>
      <c r="D61" s="25"/>
      <c r="E61" t="s">
        <v>160</v>
      </c>
    </row>
    <row r="62" spans="1:11" x14ac:dyDescent="0.2">
      <c r="A62" s="1" t="s">
        <v>163</v>
      </c>
      <c r="B62" s="1" t="s">
        <v>164</v>
      </c>
      <c r="C62" s="26" t="s">
        <v>125</v>
      </c>
      <c r="E62" s="1" t="s">
        <v>70</v>
      </c>
      <c r="F62" s="1" t="s">
        <v>164</v>
      </c>
    </row>
    <row r="63" spans="1:11" x14ac:dyDescent="0.2">
      <c r="A63" s="1" t="s">
        <v>120</v>
      </c>
      <c r="B63" s="1">
        <v>47.6</v>
      </c>
      <c r="C63" s="26">
        <v>1204</v>
      </c>
      <c r="E63" t="str" cm="1">
        <f t="array" ref="E63:F112">_xlfn.CHOOSECOLS(A63:B112, 1,2)</f>
        <v>WV</v>
      </c>
      <c r="F63">
        <v>47.6</v>
      </c>
    </row>
    <row r="64" spans="1:11" x14ac:dyDescent="0.2">
      <c r="A64" s="1" t="s">
        <v>96</v>
      </c>
      <c r="B64" s="1">
        <v>42.1</v>
      </c>
      <c r="C64" s="26">
        <v>1485</v>
      </c>
      <c r="E64" t="str">
        <v>MS</v>
      </c>
      <c r="F64">
        <v>42.1</v>
      </c>
    </row>
    <row r="65" spans="1:6" x14ac:dyDescent="0.2">
      <c r="A65" s="1" t="s">
        <v>75</v>
      </c>
      <c r="B65" s="1">
        <v>39.299999999999997</v>
      </c>
      <c r="C65" s="26">
        <v>1466</v>
      </c>
      <c r="E65" t="str">
        <v>AR</v>
      </c>
      <c r="F65">
        <v>39.299999999999997</v>
      </c>
    </row>
    <row r="66" spans="1:6" x14ac:dyDescent="0.2">
      <c r="A66" s="1" t="s">
        <v>90</v>
      </c>
      <c r="B66" s="1">
        <v>35.700000000000003</v>
      </c>
      <c r="C66" s="26">
        <v>1943</v>
      </c>
      <c r="E66" t="str">
        <v>LA</v>
      </c>
      <c r="F66">
        <v>35.700000000000003</v>
      </c>
    </row>
    <row r="67" spans="1:6" x14ac:dyDescent="0.2">
      <c r="A67" s="1" t="s">
        <v>108</v>
      </c>
      <c r="B67" s="1">
        <v>35.1</v>
      </c>
      <c r="C67" s="26">
        <v>1619</v>
      </c>
      <c r="E67" t="str">
        <v>OK</v>
      </c>
      <c r="F67">
        <v>35.1</v>
      </c>
    </row>
    <row r="68" spans="1:6" x14ac:dyDescent="0.2">
      <c r="A68" s="1" t="s">
        <v>89</v>
      </c>
      <c r="B68" s="1">
        <v>32.5</v>
      </c>
      <c r="C68" s="26">
        <v>1765</v>
      </c>
      <c r="E68" t="str">
        <v>KY</v>
      </c>
      <c r="F68">
        <v>32.5</v>
      </c>
    </row>
    <row r="69" spans="1:6" x14ac:dyDescent="0.2">
      <c r="A69" s="1" t="s">
        <v>114</v>
      </c>
      <c r="B69" s="1">
        <v>31.4</v>
      </c>
      <c r="C69" s="26">
        <v>2681</v>
      </c>
      <c r="E69" t="str">
        <v>TN</v>
      </c>
      <c r="F69">
        <v>31.4</v>
      </c>
    </row>
    <row r="70" spans="1:6" x14ac:dyDescent="0.2">
      <c r="A70" s="1" t="s">
        <v>86</v>
      </c>
      <c r="B70" s="1">
        <v>31.3</v>
      </c>
      <c r="C70" s="26">
        <v>2539</v>
      </c>
      <c r="E70" t="str">
        <v>IN</v>
      </c>
      <c r="F70">
        <v>31.3</v>
      </c>
    </row>
    <row r="71" spans="1:6" x14ac:dyDescent="0.2">
      <c r="A71" s="1" t="s">
        <v>103</v>
      </c>
      <c r="B71" s="1">
        <v>31</v>
      </c>
      <c r="C71" s="1">
        <v>817</v>
      </c>
      <c r="E71" t="str">
        <v>NM</v>
      </c>
      <c r="F71">
        <v>31</v>
      </c>
    </row>
    <row r="72" spans="1:6" x14ac:dyDescent="0.2">
      <c r="A72" s="1" t="s">
        <v>105</v>
      </c>
      <c r="B72" s="1">
        <v>30.4</v>
      </c>
      <c r="C72" s="26">
        <v>3931</v>
      </c>
      <c r="E72" t="str">
        <v>NC</v>
      </c>
      <c r="F72">
        <v>30.4</v>
      </c>
    </row>
    <row r="73" spans="1:6" x14ac:dyDescent="0.2">
      <c r="A73" s="1" t="s">
        <v>107</v>
      </c>
      <c r="B73" s="1">
        <v>29.5</v>
      </c>
      <c r="C73" s="26">
        <v>4461</v>
      </c>
      <c r="E73" t="str">
        <v>OH</v>
      </c>
      <c r="F73">
        <v>29.5</v>
      </c>
    </row>
    <row r="74" spans="1:6" x14ac:dyDescent="0.2">
      <c r="A74" s="1" t="s">
        <v>116</v>
      </c>
      <c r="B74" s="1">
        <v>29.2</v>
      </c>
      <c r="C74" s="26">
        <v>837</v>
      </c>
      <c r="E74" t="str">
        <v>UT</v>
      </c>
      <c r="F74">
        <v>29.2</v>
      </c>
    </row>
    <row r="75" spans="1:6" x14ac:dyDescent="0.2">
      <c r="A75" s="1" t="s">
        <v>113</v>
      </c>
      <c r="B75" s="1">
        <v>28.9</v>
      </c>
      <c r="C75" s="1">
        <v>306</v>
      </c>
      <c r="E75" t="str">
        <v>SD</v>
      </c>
      <c r="F75">
        <v>28.9</v>
      </c>
    </row>
    <row r="76" spans="1:6" x14ac:dyDescent="0.2">
      <c r="A76" s="1" t="s">
        <v>115</v>
      </c>
      <c r="B76" s="1">
        <v>27.5</v>
      </c>
      <c r="C76" s="26">
        <v>8136</v>
      </c>
      <c r="E76" t="str">
        <v>TX</v>
      </c>
      <c r="F76">
        <v>27.5</v>
      </c>
    </row>
    <row r="77" spans="1:6" x14ac:dyDescent="0.2">
      <c r="A77" s="1" t="s">
        <v>74</v>
      </c>
      <c r="B77" s="1">
        <v>27.3</v>
      </c>
      <c r="C77" s="26">
        <v>2559</v>
      </c>
      <c r="E77" t="str">
        <v>AZ</v>
      </c>
      <c r="F77">
        <v>27.3</v>
      </c>
    </row>
    <row r="78" spans="1:6" x14ac:dyDescent="0.2">
      <c r="A78" s="1" t="s">
        <v>73</v>
      </c>
      <c r="B78" s="1">
        <v>27</v>
      </c>
      <c r="C78" s="26">
        <v>184</v>
      </c>
      <c r="E78" t="str">
        <v>AK</v>
      </c>
      <c r="F78">
        <v>27</v>
      </c>
    </row>
    <row r="79" spans="1:6" x14ac:dyDescent="0.2">
      <c r="A79" s="1" t="s">
        <v>91</v>
      </c>
      <c r="B79" s="1">
        <v>27</v>
      </c>
      <c r="C79" s="26">
        <v>555</v>
      </c>
      <c r="E79" t="str">
        <v>ME</v>
      </c>
      <c r="F79">
        <v>27</v>
      </c>
    </row>
    <row r="80" spans="1:6" x14ac:dyDescent="0.2">
      <c r="A80" s="1" t="s">
        <v>94</v>
      </c>
      <c r="B80" s="1">
        <v>26.7</v>
      </c>
      <c r="C80" s="26">
        <v>3440</v>
      </c>
      <c r="E80" t="str">
        <v>MI</v>
      </c>
      <c r="F80">
        <v>26.7</v>
      </c>
    </row>
    <row r="81" spans="1:6" x14ac:dyDescent="0.2">
      <c r="A81" s="1" t="s">
        <v>72</v>
      </c>
      <c r="B81" s="1">
        <v>26.3</v>
      </c>
      <c r="C81" s="26">
        <v>1652</v>
      </c>
      <c r="E81" t="str">
        <v>AL</v>
      </c>
      <c r="F81">
        <v>26.3</v>
      </c>
    </row>
    <row r="82" spans="1:6" x14ac:dyDescent="0.2">
      <c r="A82" s="1" t="s">
        <v>112</v>
      </c>
      <c r="B82" s="1">
        <v>26.3</v>
      </c>
      <c r="C82" s="26">
        <v>1753</v>
      </c>
      <c r="E82" t="str">
        <v>SC</v>
      </c>
      <c r="F82">
        <v>26.3</v>
      </c>
    </row>
    <row r="83" spans="1:6" x14ac:dyDescent="0.2">
      <c r="A83" s="1" t="s">
        <v>109</v>
      </c>
      <c r="B83" s="1">
        <v>25.9</v>
      </c>
      <c r="C83" s="26">
        <v>1434</v>
      </c>
      <c r="E83" t="str">
        <v>OR</v>
      </c>
      <c r="F83">
        <v>25.9</v>
      </c>
    </row>
    <row r="84" spans="1:6" x14ac:dyDescent="0.2">
      <c r="A84" s="1" t="s">
        <v>118</v>
      </c>
      <c r="B84" s="1">
        <v>25.8</v>
      </c>
      <c r="C84" s="26">
        <v>2667</v>
      </c>
      <c r="E84" t="str">
        <v>VA</v>
      </c>
      <c r="F84">
        <v>25.8</v>
      </c>
    </row>
    <row r="85" spans="1:6" x14ac:dyDescent="0.2">
      <c r="A85" s="1" t="s">
        <v>88</v>
      </c>
      <c r="B85" s="1">
        <v>25.6</v>
      </c>
      <c r="C85" s="1">
        <v>917</v>
      </c>
      <c r="E85" t="str">
        <v>KS</v>
      </c>
      <c r="F85">
        <v>25.6</v>
      </c>
    </row>
    <row r="86" spans="1:6" x14ac:dyDescent="0.2">
      <c r="A86" s="1" t="s">
        <v>76</v>
      </c>
      <c r="B86" s="1">
        <v>25.5</v>
      </c>
      <c r="C86" s="26">
        <v>11440</v>
      </c>
      <c r="E86" t="str">
        <v>CA</v>
      </c>
      <c r="F86">
        <v>25.5</v>
      </c>
    </row>
    <row r="87" spans="1:6" x14ac:dyDescent="0.2">
      <c r="A87" s="1" t="s">
        <v>106</v>
      </c>
      <c r="B87" s="1">
        <v>25.2</v>
      </c>
      <c r="C87" s="26">
        <v>228</v>
      </c>
      <c r="E87" t="str">
        <v>ND</v>
      </c>
      <c r="F87">
        <v>25.2</v>
      </c>
    </row>
    <row r="88" spans="1:6" x14ac:dyDescent="0.2">
      <c r="A88" s="1" t="s">
        <v>82</v>
      </c>
      <c r="B88" s="1">
        <v>25.1</v>
      </c>
      <c r="C88" s="26">
        <v>2943</v>
      </c>
      <c r="E88" t="str">
        <v>GA</v>
      </c>
      <c r="F88">
        <v>25.1</v>
      </c>
    </row>
    <row r="89" spans="1:6" x14ac:dyDescent="0.2">
      <c r="A89" s="1" t="s">
        <v>87</v>
      </c>
      <c r="B89" s="1">
        <v>25</v>
      </c>
      <c r="C89" s="26">
        <v>1025</v>
      </c>
      <c r="E89" t="str">
        <v>IA</v>
      </c>
      <c r="F89">
        <v>25</v>
      </c>
    </row>
    <row r="90" spans="1:6" x14ac:dyDescent="0.2">
      <c r="A90" s="1" t="s">
        <v>81</v>
      </c>
      <c r="B90" s="1">
        <v>24.8</v>
      </c>
      <c r="C90" s="26">
        <v>8039</v>
      </c>
      <c r="E90" t="str">
        <v>FL</v>
      </c>
      <c r="F90">
        <v>24.8</v>
      </c>
    </row>
    <row r="91" spans="1:6" x14ac:dyDescent="0.2">
      <c r="A91" s="1" t="s">
        <v>119</v>
      </c>
      <c r="B91" s="1">
        <v>24.8</v>
      </c>
      <c r="C91" s="26">
        <v>2237</v>
      </c>
      <c r="E91" t="str">
        <v>WA</v>
      </c>
      <c r="F91">
        <v>24.8</v>
      </c>
    </row>
    <row r="92" spans="1:6" x14ac:dyDescent="0.2">
      <c r="A92" s="1" t="s">
        <v>99</v>
      </c>
      <c r="B92" s="1">
        <v>24.6</v>
      </c>
      <c r="C92" s="26">
        <v>583</v>
      </c>
      <c r="E92" t="str">
        <v>NE</v>
      </c>
      <c r="F92">
        <v>24.6</v>
      </c>
    </row>
    <row r="93" spans="1:6" x14ac:dyDescent="0.2">
      <c r="A93" s="1" t="s">
        <v>84</v>
      </c>
      <c r="B93" s="1">
        <v>24.4</v>
      </c>
      <c r="C93" s="26">
        <v>541</v>
      </c>
      <c r="E93" t="str">
        <v>ID</v>
      </c>
      <c r="F93">
        <v>24.4</v>
      </c>
    </row>
    <row r="94" spans="1:6" x14ac:dyDescent="0.2">
      <c r="A94" s="1" t="s">
        <v>97</v>
      </c>
      <c r="B94" s="1">
        <v>24</v>
      </c>
      <c r="C94" s="26">
        <v>1876</v>
      </c>
      <c r="E94" t="str">
        <v>MO</v>
      </c>
      <c r="F94">
        <v>24</v>
      </c>
    </row>
    <row r="95" spans="1:6" x14ac:dyDescent="0.2">
      <c r="A95" s="1" t="s">
        <v>79</v>
      </c>
      <c r="B95" s="1">
        <v>23.9</v>
      </c>
      <c r="C95" s="1">
        <v>334</v>
      </c>
      <c r="E95" t="str">
        <v>DE</v>
      </c>
      <c r="F95">
        <v>23.9</v>
      </c>
    </row>
    <row r="96" spans="1:6" x14ac:dyDescent="0.2">
      <c r="A96" s="1" t="s">
        <v>122</v>
      </c>
      <c r="B96" s="1">
        <v>23.9</v>
      </c>
      <c r="C96" s="26">
        <v>172</v>
      </c>
      <c r="E96" t="str">
        <v>WY</v>
      </c>
      <c r="F96">
        <v>23.9</v>
      </c>
    </row>
    <row r="97" spans="1:6" x14ac:dyDescent="0.2">
      <c r="A97" s="1" t="s">
        <v>100</v>
      </c>
      <c r="B97" s="1">
        <v>23.5</v>
      </c>
      <c r="C97" s="1">
        <v>869</v>
      </c>
      <c r="E97" t="str">
        <v>NV</v>
      </c>
      <c r="F97">
        <v>23.5</v>
      </c>
    </row>
    <row r="98" spans="1:6" x14ac:dyDescent="0.2">
      <c r="A98" s="1" t="s">
        <v>110</v>
      </c>
      <c r="B98" s="1">
        <v>23.5</v>
      </c>
      <c r="C98" s="26">
        <v>4176</v>
      </c>
      <c r="E98" t="str">
        <v>PA</v>
      </c>
      <c r="F98">
        <v>23.5</v>
      </c>
    </row>
    <row r="99" spans="1:6" x14ac:dyDescent="0.2">
      <c r="A99" s="1" t="s">
        <v>92</v>
      </c>
      <c r="B99" s="1">
        <v>23.2</v>
      </c>
      <c r="C99" s="26">
        <v>1734</v>
      </c>
      <c r="E99" t="str">
        <v>MD</v>
      </c>
      <c r="F99">
        <v>23.2</v>
      </c>
    </row>
    <row r="100" spans="1:6" x14ac:dyDescent="0.2">
      <c r="A100" s="1" t="s">
        <v>95</v>
      </c>
      <c r="B100" s="1">
        <v>22.6</v>
      </c>
      <c r="C100" s="26">
        <v>1575</v>
      </c>
      <c r="E100" t="str">
        <v>MN</v>
      </c>
      <c r="F100">
        <v>22.6</v>
      </c>
    </row>
    <row r="101" spans="1:6" x14ac:dyDescent="0.2">
      <c r="A101" s="1" t="s">
        <v>121</v>
      </c>
      <c r="B101" s="1">
        <v>22.6</v>
      </c>
      <c r="C101" s="26">
        <v>1686</v>
      </c>
      <c r="E101" t="str">
        <v>WI</v>
      </c>
      <c r="F101">
        <v>22.6</v>
      </c>
    </row>
    <row r="102" spans="1:6" x14ac:dyDescent="0.2">
      <c r="A102" s="1" t="s">
        <v>85</v>
      </c>
      <c r="B102" s="1">
        <v>21.8</v>
      </c>
      <c r="C102" s="26">
        <v>3387</v>
      </c>
      <c r="E102" t="str">
        <v>IL</v>
      </c>
      <c r="F102">
        <v>21.8</v>
      </c>
    </row>
    <row r="103" spans="1:6" x14ac:dyDescent="0.2">
      <c r="A103" s="1" t="s">
        <v>98</v>
      </c>
      <c r="B103" s="1">
        <v>21.6</v>
      </c>
      <c r="C103" s="1">
        <v>314</v>
      </c>
      <c r="E103" t="str">
        <v>MT</v>
      </c>
      <c r="F103">
        <v>21.6</v>
      </c>
    </row>
    <row r="104" spans="1:6" x14ac:dyDescent="0.2">
      <c r="A104" s="1" t="s">
        <v>101</v>
      </c>
      <c r="B104" s="1">
        <v>20.8</v>
      </c>
      <c r="C104" s="26">
        <v>393</v>
      </c>
      <c r="E104" t="str">
        <v>NH</v>
      </c>
      <c r="F104">
        <v>20.8</v>
      </c>
    </row>
    <row r="105" spans="1:6" x14ac:dyDescent="0.2">
      <c r="A105" s="1" t="s">
        <v>111</v>
      </c>
      <c r="B105" s="1">
        <v>19.5</v>
      </c>
      <c r="C105" s="26">
        <v>289</v>
      </c>
      <c r="E105" t="str">
        <v>RI</v>
      </c>
      <c r="F105">
        <v>19.5</v>
      </c>
    </row>
    <row r="106" spans="1:6" x14ac:dyDescent="0.2">
      <c r="A106" s="1" t="s">
        <v>77</v>
      </c>
      <c r="B106" s="1">
        <v>19</v>
      </c>
      <c r="C106" s="26">
        <v>1204</v>
      </c>
      <c r="E106" t="str">
        <v>CO</v>
      </c>
      <c r="F106">
        <v>19</v>
      </c>
    </row>
    <row r="107" spans="1:6" x14ac:dyDescent="0.2">
      <c r="A107" s="1" t="s">
        <v>104</v>
      </c>
      <c r="B107" s="1">
        <v>18.8</v>
      </c>
      <c r="C107" s="26">
        <v>4841</v>
      </c>
      <c r="E107" t="str">
        <v>NY</v>
      </c>
      <c r="F107">
        <v>18.8</v>
      </c>
    </row>
    <row r="108" spans="1:6" x14ac:dyDescent="0.2">
      <c r="A108" s="1" t="s">
        <v>117</v>
      </c>
      <c r="B108" s="1">
        <v>17.899999999999999</v>
      </c>
      <c r="C108" s="26">
        <v>158</v>
      </c>
      <c r="E108" t="str">
        <v>VT</v>
      </c>
      <c r="F108">
        <v>17.899999999999999</v>
      </c>
    </row>
    <row r="109" spans="1:6" x14ac:dyDescent="0.2">
      <c r="A109" s="1" t="s">
        <v>83</v>
      </c>
      <c r="B109" s="1">
        <v>17.7</v>
      </c>
      <c r="C109" s="26">
        <v>355</v>
      </c>
      <c r="E109" t="str">
        <v>HI</v>
      </c>
      <c r="F109">
        <v>17.7</v>
      </c>
    </row>
    <row r="110" spans="1:6" x14ac:dyDescent="0.2">
      <c r="A110" s="1" t="s">
        <v>102</v>
      </c>
      <c r="B110" s="1">
        <v>17.600000000000001</v>
      </c>
      <c r="C110" s="26">
        <v>2073</v>
      </c>
      <c r="E110" t="str">
        <v>NJ</v>
      </c>
      <c r="F110">
        <v>17.600000000000001</v>
      </c>
    </row>
    <row r="111" spans="1:6" x14ac:dyDescent="0.2">
      <c r="A111" s="1" t="s">
        <v>93</v>
      </c>
      <c r="B111" s="1">
        <v>17.3</v>
      </c>
      <c r="C111" s="26">
        <v>1537</v>
      </c>
      <c r="E111" t="str">
        <v>MA</v>
      </c>
      <c r="F111">
        <v>17.3</v>
      </c>
    </row>
    <row r="112" spans="1:6" x14ac:dyDescent="0.2">
      <c r="A112" s="1" t="s">
        <v>78</v>
      </c>
      <c r="B112" s="1">
        <v>15.9</v>
      </c>
      <c r="C112" s="26">
        <v>770</v>
      </c>
      <c r="D112" s="25"/>
      <c r="E112" t="str">
        <v>CT</v>
      </c>
      <c r="F112">
        <v>15.9</v>
      </c>
    </row>
    <row r="113" spans="1:4" x14ac:dyDescent="0.2">
      <c r="D113" s="25"/>
    </row>
    <row r="114" spans="1:4" x14ac:dyDescent="0.2">
      <c r="D114" s="25"/>
    </row>
    <row r="115" spans="1:4" x14ac:dyDescent="0.2">
      <c r="A115" t="s">
        <v>260</v>
      </c>
      <c r="D115" s="25"/>
    </row>
    <row r="116" spans="1:4" x14ac:dyDescent="0.2">
      <c r="D116" s="25"/>
    </row>
    <row r="117" spans="1:4" x14ac:dyDescent="0.2">
      <c r="D117" s="25"/>
    </row>
    <row r="118" spans="1:4" x14ac:dyDescent="0.2">
      <c r="D118" s="25"/>
    </row>
    <row r="120" spans="1:4" x14ac:dyDescent="0.2">
      <c r="D120" s="25"/>
    </row>
    <row r="121" spans="1:4" x14ac:dyDescent="0.2">
      <c r="D121" s="25"/>
    </row>
    <row r="122" spans="1:4" x14ac:dyDescent="0.2">
      <c r="D122" s="25"/>
    </row>
    <row r="123" spans="1:4" x14ac:dyDescent="0.2">
      <c r="D123" s="25"/>
    </row>
    <row r="124" spans="1:4" x14ac:dyDescent="0.2">
      <c r="D124" s="25"/>
    </row>
    <row r="125" spans="1:4" x14ac:dyDescent="0.2">
      <c r="D125" s="25"/>
    </row>
    <row r="126" spans="1:4" x14ac:dyDescent="0.2">
      <c r="D126" s="25"/>
    </row>
    <row r="127" spans="1:4" x14ac:dyDescent="0.2">
      <c r="D127" s="25"/>
    </row>
    <row r="128" spans="1:4" x14ac:dyDescent="0.2">
      <c r="D128" s="25"/>
    </row>
    <row r="129" spans="4:4" x14ac:dyDescent="0.2">
      <c r="D129" s="25"/>
    </row>
    <row r="130" spans="4:4" x14ac:dyDescent="0.2">
      <c r="D130" s="25"/>
    </row>
    <row r="131" spans="4:4" x14ac:dyDescent="0.2">
      <c r="D131" s="25"/>
    </row>
    <row r="132" spans="4:4" x14ac:dyDescent="0.2">
      <c r="D132" s="25"/>
    </row>
    <row r="133" spans="4:4" x14ac:dyDescent="0.2">
      <c r="D133" s="25"/>
    </row>
    <row r="134" spans="4:4" x14ac:dyDescent="0.2">
      <c r="D134" s="25"/>
    </row>
    <row r="135" spans="4:4" x14ac:dyDescent="0.2">
      <c r="D135" s="25"/>
    </row>
    <row r="136" spans="4:4" x14ac:dyDescent="0.2">
      <c r="D136" s="25"/>
    </row>
    <row r="138" spans="4:4" x14ac:dyDescent="0.2">
      <c r="D138" s="25"/>
    </row>
    <row r="140" spans="4:4" x14ac:dyDescent="0.2">
      <c r="D140" s="25"/>
    </row>
    <row r="141" spans="4:4" x14ac:dyDescent="0.2">
      <c r="D141" s="25"/>
    </row>
    <row r="143" spans="4:4" x14ac:dyDescent="0.2">
      <c r="D143" s="25"/>
    </row>
    <row r="144" spans="4:4" x14ac:dyDescent="0.2">
      <c r="D144" s="25"/>
    </row>
    <row r="145" spans="4:4" x14ac:dyDescent="0.2">
      <c r="D145" s="25"/>
    </row>
    <row r="146" spans="4:4" x14ac:dyDescent="0.2">
      <c r="D146" s="25"/>
    </row>
    <row r="147" spans="4:4" x14ac:dyDescent="0.2">
      <c r="D147" s="25"/>
    </row>
    <row r="148" spans="4:4" x14ac:dyDescent="0.2">
      <c r="D148" s="25"/>
    </row>
    <row r="149" spans="4:4" x14ac:dyDescent="0.2">
      <c r="D149" s="25"/>
    </row>
    <row r="150" spans="4:4" x14ac:dyDescent="0.2">
      <c r="D150" s="25"/>
    </row>
    <row r="151" spans="4:4" x14ac:dyDescent="0.2">
      <c r="D151" s="25"/>
    </row>
    <row r="153" spans="4:4" x14ac:dyDescent="0.2">
      <c r="D153" s="25"/>
    </row>
    <row r="154" spans="4:4" x14ac:dyDescent="0.2">
      <c r="D154" s="25"/>
    </row>
    <row r="155" spans="4:4" x14ac:dyDescent="0.2">
      <c r="D155" s="25"/>
    </row>
    <row r="156" spans="4:4" x14ac:dyDescent="0.2">
      <c r="D156" s="25"/>
    </row>
    <row r="157" spans="4:4" x14ac:dyDescent="0.2">
      <c r="D157" s="25"/>
    </row>
    <row r="158" spans="4:4" x14ac:dyDescent="0.2">
      <c r="D158" s="25"/>
    </row>
    <row r="159" spans="4:4" x14ac:dyDescent="0.2">
      <c r="D159" s="25"/>
    </row>
    <row r="160" spans="4:4" x14ac:dyDescent="0.2">
      <c r="D160" s="25"/>
    </row>
    <row r="161" spans="4:4" x14ac:dyDescent="0.2">
      <c r="D161" s="25"/>
    </row>
    <row r="162" spans="4:4" x14ac:dyDescent="0.2">
      <c r="D162" s="25"/>
    </row>
    <row r="163" spans="4:4" x14ac:dyDescent="0.2">
      <c r="D163" s="25"/>
    </row>
    <row r="164" spans="4:4" x14ac:dyDescent="0.2">
      <c r="D164" s="25"/>
    </row>
    <row r="165" spans="4:4" x14ac:dyDescent="0.2">
      <c r="D165" s="25"/>
    </row>
    <row r="166" spans="4:4" x14ac:dyDescent="0.2">
      <c r="D166" s="25"/>
    </row>
    <row r="167" spans="4:4" x14ac:dyDescent="0.2">
      <c r="D167" s="25"/>
    </row>
    <row r="168" spans="4:4" x14ac:dyDescent="0.2">
      <c r="D168" s="25"/>
    </row>
    <row r="170" spans="4:4" x14ac:dyDescent="0.2">
      <c r="D170" s="25"/>
    </row>
    <row r="171" spans="4:4" x14ac:dyDescent="0.2">
      <c r="D171" s="25"/>
    </row>
    <row r="172" spans="4:4" x14ac:dyDescent="0.2">
      <c r="D172" s="25"/>
    </row>
    <row r="174" spans="4:4" x14ac:dyDescent="0.2">
      <c r="D174" s="25"/>
    </row>
    <row r="175" spans="4:4" x14ac:dyDescent="0.2">
      <c r="D175" s="25"/>
    </row>
    <row r="176" spans="4:4" x14ac:dyDescent="0.2">
      <c r="D176" s="25"/>
    </row>
    <row r="178" spans="4:4" x14ac:dyDescent="0.2">
      <c r="D178" s="25"/>
    </row>
    <row r="179" spans="4:4" x14ac:dyDescent="0.2">
      <c r="D179" s="25"/>
    </row>
    <row r="180" spans="4:4" x14ac:dyDescent="0.2">
      <c r="D180" s="25"/>
    </row>
    <row r="181" spans="4:4" x14ac:dyDescent="0.2">
      <c r="D181" s="25"/>
    </row>
    <row r="182" spans="4:4" x14ac:dyDescent="0.2">
      <c r="D182" s="25"/>
    </row>
    <row r="183" spans="4:4" x14ac:dyDescent="0.2">
      <c r="D183" s="25"/>
    </row>
    <row r="184" spans="4:4" x14ac:dyDescent="0.2">
      <c r="D184" s="25"/>
    </row>
    <row r="185" spans="4:4" x14ac:dyDescent="0.2">
      <c r="D185" s="25"/>
    </row>
    <row r="186" spans="4:4" x14ac:dyDescent="0.2">
      <c r="D186" s="25"/>
    </row>
    <row r="188" spans="4:4" x14ac:dyDescent="0.2">
      <c r="D188" s="25"/>
    </row>
    <row r="190" spans="4:4" x14ac:dyDescent="0.2">
      <c r="D190" s="25"/>
    </row>
    <row r="191" spans="4:4" x14ac:dyDescent="0.2">
      <c r="D191" s="25"/>
    </row>
    <row r="193" spans="4:4" x14ac:dyDescent="0.2">
      <c r="D193" s="25"/>
    </row>
    <row r="194" spans="4:4" x14ac:dyDescent="0.2">
      <c r="D194" s="25"/>
    </row>
    <row r="195" spans="4:4" x14ac:dyDescent="0.2">
      <c r="D195" s="25"/>
    </row>
    <row r="196" spans="4:4" x14ac:dyDescent="0.2">
      <c r="D196" s="25"/>
    </row>
    <row r="197" spans="4:4" x14ac:dyDescent="0.2">
      <c r="D197" s="25"/>
    </row>
    <row r="198" spans="4:4" x14ac:dyDescent="0.2">
      <c r="D198" s="25"/>
    </row>
    <row r="199" spans="4:4" x14ac:dyDescent="0.2">
      <c r="D199" s="25"/>
    </row>
    <row r="200" spans="4:4" x14ac:dyDescent="0.2">
      <c r="D200" s="25"/>
    </row>
    <row r="201" spans="4:4" x14ac:dyDescent="0.2">
      <c r="D201" s="25"/>
    </row>
    <row r="203" spans="4:4" x14ac:dyDescent="0.2">
      <c r="D203" s="25"/>
    </row>
    <row r="204" spans="4:4" x14ac:dyDescent="0.2">
      <c r="D204" s="25"/>
    </row>
    <row r="205" spans="4:4" x14ac:dyDescent="0.2">
      <c r="D205" s="25"/>
    </row>
    <row r="207" spans="4:4" x14ac:dyDescent="0.2">
      <c r="D207" s="25"/>
    </row>
    <row r="208" spans="4:4" x14ac:dyDescent="0.2">
      <c r="D208" s="25"/>
    </row>
    <row r="209" spans="4:4" x14ac:dyDescent="0.2">
      <c r="D209" s="25"/>
    </row>
    <row r="210" spans="4:4" x14ac:dyDescent="0.2">
      <c r="D210" s="25"/>
    </row>
    <row r="211" spans="4:4" x14ac:dyDescent="0.2">
      <c r="D211" s="25"/>
    </row>
    <row r="212" spans="4:4" x14ac:dyDescent="0.2">
      <c r="D212" s="25"/>
    </row>
    <row r="213" spans="4:4" x14ac:dyDescent="0.2">
      <c r="D213" s="25"/>
    </row>
    <row r="214" spans="4:4" x14ac:dyDescent="0.2">
      <c r="D214" s="25"/>
    </row>
    <row r="215" spans="4:4" x14ac:dyDescent="0.2">
      <c r="D215" s="25"/>
    </row>
    <row r="216" spans="4:4" x14ac:dyDescent="0.2">
      <c r="D216" s="25"/>
    </row>
    <row r="217" spans="4:4" x14ac:dyDescent="0.2">
      <c r="D217" s="25"/>
    </row>
    <row r="218" spans="4:4" x14ac:dyDescent="0.2">
      <c r="D218" s="25"/>
    </row>
    <row r="220" spans="4:4" x14ac:dyDescent="0.2">
      <c r="D220" s="25"/>
    </row>
    <row r="221" spans="4:4" x14ac:dyDescent="0.2">
      <c r="D221" s="25"/>
    </row>
    <row r="222" spans="4:4" x14ac:dyDescent="0.2">
      <c r="D222" s="25"/>
    </row>
    <row r="224" spans="4:4" x14ac:dyDescent="0.2">
      <c r="D224" s="25"/>
    </row>
    <row r="225" spans="4:4" x14ac:dyDescent="0.2">
      <c r="D225" s="25"/>
    </row>
    <row r="226" spans="4:4" x14ac:dyDescent="0.2">
      <c r="D226" s="25"/>
    </row>
    <row r="228" spans="4:4" x14ac:dyDescent="0.2">
      <c r="D228" s="25"/>
    </row>
    <row r="229" spans="4:4" x14ac:dyDescent="0.2">
      <c r="D229" s="25"/>
    </row>
    <row r="230" spans="4:4" x14ac:dyDescent="0.2">
      <c r="D230" s="25"/>
    </row>
    <row r="231" spans="4:4" x14ac:dyDescent="0.2">
      <c r="D231" s="25"/>
    </row>
    <row r="232" spans="4:4" x14ac:dyDescent="0.2">
      <c r="D232" s="25"/>
    </row>
    <row r="233" spans="4:4" x14ac:dyDescent="0.2">
      <c r="D233" s="25"/>
    </row>
    <row r="234" spans="4:4" x14ac:dyDescent="0.2">
      <c r="D234" s="25"/>
    </row>
    <row r="235" spans="4:4" x14ac:dyDescent="0.2">
      <c r="D235" s="25"/>
    </row>
    <row r="236" spans="4:4" x14ac:dyDescent="0.2">
      <c r="D236" s="25"/>
    </row>
    <row r="238" spans="4:4" x14ac:dyDescent="0.2">
      <c r="D238" s="25"/>
    </row>
    <row r="240" spans="4:4" x14ac:dyDescent="0.2">
      <c r="D240" s="25"/>
    </row>
    <row r="241" spans="4:4" x14ac:dyDescent="0.2">
      <c r="D241" s="25"/>
    </row>
    <row r="243" spans="4:4" x14ac:dyDescent="0.2">
      <c r="D243" s="25"/>
    </row>
    <row r="244" spans="4:4" x14ac:dyDescent="0.2">
      <c r="D244" s="25"/>
    </row>
    <row r="245" spans="4:4" x14ac:dyDescent="0.2">
      <c r="D245" s="25"/>
    </row>
    <row r="246" spans="4:4" x14ac:dyDescent="0.2">
      <c r="D246" s="25"/>
    </row>
    <row r="247" spans="4:4" x14ac:dyDescent="0.2">
      <c r="D247" s="25"/>
    </row>
    <row r="248" spans="4:4" x14ac:dyDescent="0.2">
      <c r="D248" s="25"/>
    </row>
    <row r="249" spans="4:4" x14ac:dyDescent="0.2">
      <c r="D249" s="25"/>
    </row>
    <row r="250" spans="4:4" x14ac:dyDescent="0.2">
      <c r="D250" s="25"/>
    </row>
    <row r="251" spans="4:4" x14ac:dyDescent="0.2">
      <c r="D251" s="25"/>
    </row>
    <row r="253" spans="4:4" x14ac:dyDescent="0.2">
      <c r="D253" s="25"/>
    </row>
    <row r="254" spans="4:4" x14ac:dyDescent="0.2">
      <c r="D254" s="25"/>
    </row>
    <row r="255" spans="4:4" x14ac:dyDescent="0.2">
      <c r="D255" s="25"/>
    </row>
    <row r="257" spans="4:4" x14ac:dyDescent="0.2">
      <c r="D257" s="25"/>
    </row>
    <row r="258" spans="4:4" x14ac:dyDescent="0.2">
      <c r="D258" s="25"/>
    </row>
    <row r="259" spans="4:4" x14ac:dyDescent="0.2">
      <c r="D259" s="25"/>
    </row>
    <row r="260" spans="4:4" x14ac:dyDescent="0.2">
      <c r="D260" s="25"/>
    </row>
    <row r="261" spans="4:4" x14ac:dyDescent="0.2">
      <c r="D261" s="25"/>
    </row>
    <row r="262" spans="4:4" x14ac:dyDescent="0.2">
      <c r="D262" s="25"/>
    </row>
    <row r="263" spans="4:4" x14ac:dyDescent="0.2">
      <c r="D263" s="25"/>
    </row>
    <row r="264" spans="4:4" x14ac:dyDescent="0.2">
      <c r="D264" s="25"/>
    </row>
    <row r="265" spans="4:4" x14ac:dyDescent="0.2">
      <c r="D265" s="25"/>
    </row>
    <row r="266" spans="4:4" x14ac:dyDescent="0.2">
      <c r="D266" s="25"/>
    </row>
    <row r="267" spans="4:4" x14ac:dyDescent="0.2">
      <c r="D267" s="25"/>
    </row>
    <row r="268" spans="4:4" x14ac:dyDescent="0.2">
      <c r="D268" s="25"/>
    </row>
    <row r="270" spans="4:4" x14ac:dyDescent="0.2">
      <c r="D270" s="25"/>
    </row>
    <row r="271" spans="4:4" x14ac:dyDescent="0.2">
      <c r="D271" s="25"/>
    </row>
    <row r="272" spans="4:4" x14ac:dyDescent="0.2">
      <c r="D272" s="25"/>
    </row>
    <row r="274" spans="4:4" x14ac:dyDescent="0.2">
      <c r="D274" s="25"/>
    </row>
    <row r="275" spans="4:4" x14ac:dyDescent="0.2">
      <c r="D275" s="25"/>
    </row>
    <row r="276" spans="4:4" x14ac:dyDescent="0.2">
      <c r="D276" s="25"/>
    </row>
    <row r="278" spans="4:4" x14ac:dyDescent="0.2">
      <c r="D278" s="25"/>
    </row>
    <row r="279" spans="4:4" x14ac:dyDescent="0.2">
      <c r="D279" s="25"/>
    </row>
    <row r="280" spans="4:4" x14ac:dyDescent="0.2">
      <c r="D280" s="25"/>
    </row>
    <row r="281" spans="4:4" x14ac:dyDescent="0.2">
      <c r="D281" s="25"/>
    </row>
    <row r="282" spans="4:4" x14ac:dyDescent="0.2">
      <c r="D282" s="25"/>
    </row>
    <row r="283" spans="4:4" x14ac:dyDescent="0.2">
      <c r="D283" s="25"/>
    </row>
    <row r="284" spans="4:4" x14ac:dyDescent="0.2">
      <c r="D284" s="25"/>
    </row>
    <row r="285" spans="4:4" x14ac:dyDescent="0.2">
      <c r="D285" s="25"/>
    </row>
    <row r="286" spans="4:4" x14ac:dyDescent="0.2">
      <c r="D286" s="25"/>
    </row>
    <row r="288" spans="4:4" x14ac:dyDescent="0.2">
      <c r="D288" s="25"/>
    </row>
    <row r="290" spans="4:4" x14ac:dyDescent="0.2">
      <c r="D290" s="25"/>
    </row>
    <row r="291" spans="4:4" x14ac:dyDescent="0.2">
      <c r="D291" s="25"/>
    </row>
    <row r="293" spans="4:4" x14ac:dyDescent="0.2">
      <c r="D293" s="25"/>
    </row>
    <row r="294" spans="4:4" x14ac:dyDescent="0.2">
      <c r="D294" s="25"/>
    </row>
    <row r="295" spans="4:4" x14ac:dyDescent="0.2">
      <c r="D295" s="25"/>
    </row>
    <row r="296" spans="4:4" x14ac:dyDescent="0.2">
      <c r="D296" s="25"/>
    </row>
    <row r="297" spans="4:4" x14ac:dyDescent="0.2">
      <c r="D297" s="25"/>
    </row>
    <row r="298" spans="4:4" x14ac:dyDescent="0.2">
      <c r="D298" s="25"/>
    </row>
    <row r="299" spans="4:4" x14ac:dyDescent="0.2">
      <c r="D299" s="25"/>
    </row>
    <row r="300" spans="4:4" x14ac:dyDescent="0.2">
      <c r="D300" s="25"/>
    </row>
    <row r="301" spans="4:4" x14ac:dyDescent="0.2">
      <c r="D301" s="25"/>
    </row>
    <row r="303" spans="4:4" x14ac:dyDescent="0.2">
      <c r="D303" s="25"/>
    </row>
    <row r="304" spans="4:4" x14ac:dyDescent="0.2">
      <c r="D304" s="25"/>
    </row>
    <row r="305" spans="4:4" x14ac:dyDescent="0.2">
      <c r="D305" s="25"/>
    </row>
    <row r="307" spans="4:4" x14ac:dyDescent="0.2">
      <c r="D307" s="25"/>
    </row>
    <row r="308" spans="4:4" x14ac:dyDescent="0.2">
      <c r="D308" s="25"/>
    </row>
    <row r="309" spans="4:4" x14ac:dyDescent="0.2">
      <c r="D309" s="25"/>
    </row>
    <row r="310" spans="4:4" x14ac:dyDescent="0.2">
      <c r="D310" s="25"/>
    </row>
    <row r="311" spans="4:4" x14ac:dyDescent="0.2">
      <c r="D311" s="25"/>
    </row>
    <row r="312" spans="4:4" x14ac:dyDescent="0.2">
      <c r="D312" s="25"/>
    </row>
    <row r="313" spans="4:4" x14ac:dyDescent="0.2">
      <c r="D313" s="25"/>
    </row>
    <row r="314" spans="4:4" x14ac:dyDescent="0.2">
      <c r="D314" s="25"/>
    </row>
    <row r="316" spans="4:4" x14ac:dyDescent="0.2">
      <c r="D316" s="25"/>
    </row>
    <row r="317" spans="4:4" x14ac:dyDescent="0.2">
      <c r="D317" s="25"/>
    </row>
    <row r="318" spans="4:4" x14ac:dyDescent="0.2">
      <c r="D318" s="25"/>
    </row>
    <row r="320" spans="4:4" x14ac:dyDescent="0.2">
      <c r="D320" s="25"/>
    </row>
    <row r="321" spans="4:4" x14ac:dyDescent="0.2">
      <c r="D321" s="25"/>
    </row>
    <row r="322" spans="4:4" x14ac:dyDescent="0.2">
      <c r="D322" s="25"/>
    </row>
    <row r="324" spans="4:4" x14ac:dyDescent="0.2">
      <c r="D324" s="25"/>
    </row>
    <row r="325" spans="4:4" x14ac:dyDescent="0.2">
      <c r="D325" s="25"/>
    </row>
    <row r="326" spans="4:4" x14ac:dyDescent="0.2">
      <c r="D326" s="25"/>
    </row>
    <row r="328" spans="4:4" x14ac:dyDescent="0.2">
      <c r="D328" s="25"/>
    </row>
    <row r="329" spans="4:4" x14ac:dyDescent="0.2">
      <c r="D329" s="25"/>
    </row>
    <row r="330" spans="4:4" x14ac:dyDescent="0.2">
      <c r="D330" s="25"/>
    </row>
    <row r="331" spans="4:4" x14ac:dyDescent="0.2">
      <c r="D331" s="25"/>
    </row>
    <row r="332" spans="4:4" x14ac:dyDescent="0.2">
      <c r="D332" s="25"/>
    </row>
    <row r="333" spans="4:4" x14ac:dyDescent="0.2">
      <c r="D333" s="25"/>
    </row>
    <row r="334" spans="4:4" x14ac:dyDescent="0.2">
      <c r="D334" s="25"/>
    </row>
    <row r="335" spans="4:4" x14ac:dyDescent="0.2">
      <c r="D335" s="25"/>
    </row>
    <row r="336" spans="4:4" x14ac:dyDescent="0.2">
      <c r="D336" s="25"/>
    </row>
    <row r="338" spans="4:4" x14ac:dyDescent="0.2">
      <c r="D338" s="25"/>
    </row>
    <row r="340" spans="4:4" x14ac:dyDescent="0.2">
      <c r="D340" s="25"/>
    </row>
    <row r="341" spans="4:4" x14ac:dyDescent="0.2">
      <c r="D341" s="25"/>
    </row>
    <row r="343" spans="4:4" x14ac:dyDescent="0.2">
      <c r="D343" s="25"/>
    </row>
    <row r="344" spans="4:4" x14ac:dyDescent="0.2">
      <c r="D344" s="25"/>
    </row>
    <row r="345" spans="4:4" x14ac:dyDescent="0.2">
      <c r="D345" s="25"/>
    </row>
    <row r="346" spans="4:4" x14ac:dyDescent="0.2">
      <c r="D346" s="25"/>
    </row>
    <row r="347" spans="4:4" x14ac:dyDescent="0.2">
      <c r="D347" s="25"/>
    </row>
    <row r="348" spans="4:4" x14ac:dyDescent="0.2">
      <c r="D348" s="25"/>
    </row>
    <row r="349" spans="4:4" x14ac:dyDescent="0.2">
      <c r="D349" s="25"/>
    </row>
    <row r="350" spans="4:4" x14ac:dyDescent="0.2">
      <c r="D350" s="25"/>
    </row>
    <row r="351" spans="4:4" x14ac:dyDescent="0.2">
      <c r="D351" s="25"/>
    </row>
    <row r="353" spans="4:4" x14ac:dyDescent="0.2">
      <c r="D353" s="25"/>
    </row>
    <row r="354" spans="4:4" x14ac:dyDescent="0.2">
      <c r="D354" s="25"/>
    </row>
    <row r="355" spans="4:4" x14ac:dyDescent="0.2">
      <c r="D355" s="25"/>
    </row>
    <row r="357" spans="4:4" x14ac:dyDescent="0.2">
      <c r="D357" s="25"/>
    </row>
    <row r="358" spans="4:4" x14ac:dyDescent="0.2">
      <c r="D358" s="25"/>
    </row>
    <row r="359" spans="4:4" x14ac:dyDescent="0.2">
      <c r="D359" s="25"/>
    </row>
    <row r="360" spans="4:4" x14ac:dyDescent="0.2">
      <c r="D360" s="25"/>
    </row>
    <row r="361" spans="4:4" x14ac:dyDescent="0.2">
      <c r="D361" s="25"/>
    </row>
    <row r="362" spans="4:4" x14ac:dyDescent="0.2">
      <c r="D362" s="25"/>
    </row>
    <row r="363" spans="4:4" x14ac:dyDescent="0.2">
      <c r="D363" s="25"/>
    </row>
    <row r="364" spans="4:4" x14ac:dyDescent="0.2">
      <c r="D364" s="25"/>
    </row>
    <row r="366" spans="4:4" x14ac:dyDescent="0.2">
      <c r="D366" s="25"/>
    </row>
    <row r="367" spans="4:4" x14ac:dyDescent="0.2">
      <c r="D367" s="25"/>
    </row>
    <row r="368" spans="4:4" x14ac:dyDescent="0.2">
      <c r="D368" s="25"/>
    </row>
    <row r="370" spans="4:4" x14ac:dyDescent="0.2">
      <c r="D370" s="25"/>
    </row>
    <row r="371" spans="4:4" x14ac:dyDescent="0.2">
      <c r="D371" s="25"/>
    </row>
    <row r="372" spans="4:4" x14ac:dyDescent="0.2">
      <c r="D372" s="25"/>
    </row>
    <row r="373" spans="4:4" x14ac:dyDescent="0.2">
      <c r="D373" s="25"/>
    </row>
    <row r="374" spans="4:4" x14ac:dyDescent="0.2">
      <c r="D374" s="25"/>
    </row>
    <row r="375" spans="4:4" x14ac:dyDescent="0.2">
      <c r="D375" s="25"/>
    </row>
    <row r="376" spans="4:4" x14ac:dyDescent="0.2">
      <c r="D376" s="25"/>
    </row>
    <row r="378" spans="4:4" x14ac:dyDescent="0.2">
      <c r="D378" s="25"/>
    </row>
    <row r="379" spans="4:4" x14ac:dyDescent="0.2">
      <c r="D379" s="25"/>
    </row>
    <row r="380" spans="4:4" x14ac:dyDescent="0.2">
      <c r="D380" s="25"/>
    </row>
    <row r="381" spans="4:4" x14ac:dyDescent="0.2">
      <c r="D381" s="25"/>
    </row>
    <row r="382" spans="4:4" x14ac:dyDescent="0.2">
      <c r="D382" s="25"/>
    </row>
    <row r="383" spans="4:4" x14ac:dyDescent="0.2">
      <c r="D383" s="25"/>
    </row>
    <row r="384" spans="4:4" x14ac:dyDescent="0.2">
      <c r="D384" s="25"/>
    </row>
    <row r="385" spans="4:4" x14ac:dyDescent="0.2">
      <c r="D385" s="25"/>
    </row>
    <row r="386" spans="4:4" x14ac:dyDescent="0.2">
      <c r="D386" s="25"/>
    </row>
    <row r="388" spans="4:4" x14ac:dyDescent="0.2">
      <c r="D388" s="25"/>
    </row>
    <row r="390" spans="4:4" x14ac:dyDescent="0.2">
      <c r="D390" s="25"/>
    </row>
    <row r="391" spans="4:4" x14ac:dyDescent="0.2">
      <c r="D391" s="25"/>
    </row>
    <row r="393" spans="4:4" x14ac:dyDescent="0.2">
      <c r="D393" s="25"/>
    </row>
    <row r="394" spans="4:4" x14ac:dyDescent="0.2">
      <c r="D394" s="25"/>
    </row>
    <row r="395" spans="4:4" x14ac:dyDescent="0.2">
      <c r="D395" s="25"/>
    </row>
    <row r="396" spans="4:4" x14ac:dyDescent="0.2">
      <c r="D396" s="25"/>
    </row>
    <row r="397" spans="4:4" x14ac:dyDescent="0.2">
      <c r="D397" s="25"/>
    </row>
    <row r="398" spans="4:4" x14ac:dyDescent="0.2">
      <c r="D398" s="25"/>
    </row>
    <row r="399" spans="4:4" x14ac:dyDescent="0.2">
      <c r="D399" s="25"/>
    </row>
    <row r="400" spans="4:4" x14ac:dyDescent="0.2">
      <c r="D400" s="25"/>
    </row>
    <row r="401" spans="4:4" x14ac:dyDescent="0.2">
      <c r="D401" s="25"/>
    </row>
    <row r="403" spans="4:4" x14ac:dyDescent="0.2">
      <c r="D403" s="25"/>
    </row>
    <row r="404" spans="4:4" x14ac:dyDescent="0.2">
      <c r="D404" s="25"/>
    </row>
    <row r="405" spans="4:4" x14ac:dyDescent="0.2">
      <c r="D405" s="25"/>
    </row>
    <row r="407" spans="4:4" x14ac:dyDescent="0.2">
      <c r="D407" s="25"/>
    </row>
    <row r="408" spans="4:4" x14ac:dyDescent="0.2">
      <c r="D408" s="25"/>
    </row>
    <row r="409" spans="4:4" x14ac:dyDescent="0.2">
      <c r="D409" s="25"/>
    </row>
    <row r="410" spans="4:4" x14ac:dyDescent="0.2">
      <c r="D410" s="25"/>
    </row>
    <row r="411" spans="4:4" x14ac:dyDescent="0.2">
      <c r="D411" s="25"/>
    </row>
    <row r="412" spans="4:4" x14ac:dyDescent="0.2">
      <c r="D412" s="25"/>
    </row>
    <row r="413" spans="4:4" x14ac:dyDescent="0.2">
      <c r="D413" s="25"/>
    </row>
    <row r="414" spans="4:4" x14ac:dyDescent="0.2">
      <c r="D414" s="25"/>
    </row>
    <row r="416" spans="4:4" x14ac:dyDescent="0.2">
      <c r="D416" s="25"/>
    </row>
    <row r="417" spans="4:4" x14ac:dyDescent="0.2">
      <c r="D417" s="25"/>
    </row>
    <row r="418" spans="4:4" x14ac:dyDescent="0.2">
      <c r="D418" s="25"/>
    </row>
    <row r="420" spans="4:4" x14ac:dyDescent="0.2">
      <c r="D420" s="25"/>
    </row>
    <row r="421" spans="4:4" x14ac:dyDescent="0.2">
      <c r="D421" s="25"/>
    </row>
    <row r="422" spans="4:4" x14ac:dyDescent="0.2">
      <c r="D422" s="25"/>
    </row>
    <row r="423" spans="4:4" x14ac:dyDescent="0.2">
      <c r="D423" s="25"/>
    </row>
    <row r="424" spans="4:4" x14ac:dyDescent="0.2">
      <c r="D424" s="25"/>
    </row>
    <row r="425" spans="4:4" x14ac:dyDescent="0.2">
      <c r="D425" s="25"/>
    </row>
    <row r="426" spans="4:4" x14ac:dyDescent="0.2">
      <c r="D426" s="25"/>
    </row>
    <row r="428" spans="4:4" x14ac:dyDescent="0.2">
      <c r="D428" s="25"/>
    </row>
    <row r="429" spans="4:4" x14ac:dyDescent="0.2">
      <c r="D429" s="25"/>
    </row>
    <row r="430" spans="4:4" x14ac:dyDescent="0.2">
      <c r="D430" s="25"/>
    </row>
    <row r="431" spans="4:4" x14ac:dyDescent="0.2">
      <c r="D431" s="25"/>
    </row>
    <row r="432" spans="4:4" x14ac:dyDescent="0.2">
      <c r="D432" s="25"/>
    </row>
    <row r="433" spans="4:4" x14ac:dyDescent="0.2">
      <c r="D433" s="25"/>
    </row>
    <row r="434" spans="4:4" x14ac:dyDescent="0.2">
      <c r="D434" s="25"/>
    </row>
    <row r="435" spans="4:4" x14ac:dyDescent="0.2">
      <c r="D435" s="25"/>
    </row>
    <row r="436" spans="4:4" x14ac:dyDescent="0.2">
      <c r="D436" s="25"/>
    </row>
    <row r="438" spans="4:4" x14ac:dyDescent="0.2">
      <c r="D438" s="25"/>
    </row>
    <row r="440" spans="4:4" x14ac:dyDescent="0.2">
      <c r="D440" s="25"/>
    </row>
    <row r="441" spans="4:4" x14ac:dyDescent="0.2">
      <c r="D441" s="25"/>
    </row>
    <row r="443" spans="4:4" x14ac:dyDescent="0.2">
      <c r="D443" s="25"/>
    </row>
    <row r="444" spans="4:4" x14ac:dyDescent="0.2">
      <c r="D444" s="25"/>
    </row>
    <row r="445" spans="4:4" x14ac:dyDescent="0.2">
      <c r="D445" s="25"/>
    </row>
    <row r="446" spans="4:4" x14ac:dyDescent="0.2">
      <c r="D446" s="25"/>
    </row>
    <row r="447" spans="4:4" x14ac:dyDescent="0.2">
      <c r="D447" s="25"/>
    </row>
    <row r="448" spans="4:4" x14ac:dyDescent="0.2">
      <c r="D448" s="25"/>
    </row>
    <row r="449" spans="4:4" x14ac:dyDescent="0.2">
      <c r="D449" s="25"/>
    </row>
    <row r="450" spans="4:4" x14ac:dyDescent="0.2">
      <c r="D450" s="25"/>
    </row>
    <row r="451" spans="4:4" x14ac:dyDescent="0.2">
      <c r="D451" s="25"/>
    </row>
    <row r="453" spans="4:4" x14ac:dyDescent="0.2">
      <c r="D453" s="25"/>
    </row>
    <row r="454" spans="4:4" x14ac:dyDescent="0.2">
      <c r="D454" s="25"/>
    </row>
    <row r="455" spans="4:4" x14ac:dyDescent="0.2">
      <c r="D455" s="25"/>
    </row>
    <row r="457" spans="4:4" x14ac:dyDescent="0.2">
      <c r="D457" s="25"/>
    </row>
    <row r="458" spans="4:4" x14ac:dyDescent="0.2">
      <c r="D458" s="25"/>
    </row>
    <row r="459" spans="4:4" x14ac:dyDescent="0.2">
      <c r="D459" s="25"/>
    </row>
    <row r="460" spans="4:4" x14ac:dyDescent="0.2">
      <c r="D460" s="25"/>
    </row>
    <row r="461" spans="4:4" x14ac:dyDescent="0.2">
      <c r="D461" s="25"/>
    </row>
    <row r="462" spans="4:4" x14ac:dyDescent="0.2">
      <c r="D462" s="25"/>
    </row>
    <row r="463" spans="4:4" x14ac:dyDescent="0.2">
      <c r="D463" s="25"/>
    </row>
    <row r="464" spans="4:4" x14ac:dyDescent="0.2">
      <c r="D464" s="25"/>
    </row>
    <row r="466" spans="4:4" x14ac:dyDescent="0.2">
      <c r="D466" s="25"/>
    </row>
    <row r="467" spans="4:4" x14ac:dyDescent="0.2">
      <c r="D467" s="25"/>
    </row>
    <row r="468" spans="4:4" x14ac:dyDescent="0.2">
      <c r="D468" s="25"/>
    </row>
    <row r="470" spans="4:4" x14ac:dyDescent="0.2">
      <c r="D470" s="25"/>
    </row>
    <row r="471" spans="4:4" x14ac:dyDescent="0.2">
      <c r="D471" s="25"/>
    </row>
    <row r="472" spans="4:4" x14ac:dyDescent="0.2">
      <c r="D472" s="25"/>
    </row>
    <row r="474" spans="4:4" x14ac:dyDescent="0.2">
      <c r="D474" s="25"/>
    </row>
    <row r="475" spans="4:4" x14ac:dyDescent="0.2">
      <c r="D475" s="25"/>
    </row>
    <row r="476" spans="4:4" x14ac:dyDescent="0.2">
      <c r="D476" s="25"/>
    </row>
    <row r="478" spans="4:4" x14ac:dyDescent="0.2">
      <c r="D478" s="25"/>
    </row>
    <row r="479" spans="4:4" x14ac:dyDescent="0.2">
      <c r="D479" s="25"/>
    </row>
    <row r="480" spans="4:4" x14ac:dyDescent="0.2">
      <c r="D480" s="25"/>
    </row>
    <row r="481" spans="4:4" x14ac:dyDescent="0.2">
      <c r="D481" s="25"/>
    </row>
    <row r="482" spans="4:4" x14ac:dyDescent="0.2">
      <c r="D482" s="25"/>
    </row>
    <row r="483" spans="4:4" x14ac:dyDescent="0.2">
      <c r="D483" s="25"/>
    </row>
    <row r="484" spans="4:4" x14ac:dyDescent="0.2">
      <c r="D484" s="25"/>
    </row>
    <row r="486" spans="4:4" x14ac:dyDescent="0.2">
      <c r="D486" s="25"/>
    </row>
    <row r="488" spans="4:4" x14ac:dyDescent="0.2">
      <c r="D488" s="25"/>
    </row>
    <row r="490" spans="4:4" x14ac:dyDescent="0.2">
      <c r="D490" s="25"/>
    </row>
    <row r="491" spans="4:4" x14ac:dyDescent="0.2">
      <c r="D491" s="25"/>
    </row>
    <row r="493" spans="4:4" x14ac:dyDescent="0.2">
      <c r="D493" s="25"/>
    </row>
    <row r="494" spans="4:4" x14ac:dyDescent="0.2">
      <c r="D494" s="25"/>
    </row>
    <row r="495" spans="4:4" x14ac:dyDescent="0.2">
      <c r="D495" s="25"/>
    </row>
    <row r="496" spans="4:4" x14ac:dyDescent="0.2">
      <c r="D496" s="25"/>
    </row>
    <row r="497" spans="4:4" x14ac:dyDescent="0.2">
      <c r="D497" s="25"/>
    </row>
    <row r="498" spans="4:4" x14ac:dyDescent="0.2">
      <c r="D498" s="25"/>
    </row>
    <row r="499" spans="4:4" x14ac:dyDescent="0.2">
      <c r="D499" s="25"/>
    </row>
    <row r="500" spans="4:4" x14ac:dyDescent="0.2">
      <c r="D500" s="25"/>
    </row>
    <row r="501" spans="4:4" x14ac:dyDescent="0.2">
      <c r="D501" s="25"/>
    </row>
    <row r="503" spans="4:4" x14ac:dyDescent="0.2">
      <c r="D503" s="25"/>
    </row>
    <row r="504" spans="4:4" x14ac:dyDescent="0.2">
      <c r="D504" s="25"/>
    </row>
    <row r="505" spans="4:4" x14ac:dyDescent="0.2">
      <c r="D505" s="25"/>
    </row>
    <row r="507" spans="4:4" x14ac:dyDescent="0.2">
      <c r="D507" s="25"/>
    </row>
    <row r="508" spans="4:4" x14ac:dyDescent="0.2">
      <c r="D508" s="25"/>
    </row>
    <row r="510" spans="4:4" x14ac:dyDescent="0.2">
      <c r="D510" s="25"/>
    </row>
  </sheetData>
  <pageMargins left="0.7" right="0.7" top="0.75" bottom="0.75" header="0.3" footer="0.3"/>
  <tableParts count="2">
    <tablePart r:id="rId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29F548-B682-9F4F-AC55-C72243D33A34}">
  <dimension ref="A3:C32"/>
  <sheetViews>
    <sheetView topLeftCell="A4" workbookViewId="0">
      <selection activeCell="D14" sqref="D14"/>
    </sheetView>
  </sheetViews>
  <sheetFormatPr baseColWidth="10" defaultRowHeight="16" x14ac:dyDescent="0.2"/>
  <cols>
    <col min="1" max="1" width="27.6640625" bestFit="1" customWidth="1"/>
    <col min="2" max="2" width="20.83203125" bestFit="1" customWidth="1"/>
    <col min="3" max="3" width="26.1640625" customWidth="1"/>
    <col min="4" max="4" width="8.33203125" bestFit="1" customWidth="1"/>
    <col min="5" max="5" width="15" bestFit="1" customWidth="1"/>
    <col min="6" max="6" width="10.5" bestFit="1" customWidth="1"/>
    <col min="7" max="7" width="14.1640625" customWidth="1"/>
    <col min="8" max="8" width="18.33203125" bestFit="1" customWidth="1"/>
    <col min="9" max="9" width="12.83203125" bestFit="1" customWidth="1"/>
    <col min="10" max="10" width="7.1640625" bestFit="1" customWidth="1"/>
    <col min="11" max="13" width="6.1640625" bestFit="1" customWidth="1"/>
    <col min="14" max="14" width="7.1640625" bestFit="1" customWidth="1"/>
    <col min="15" max="15" width="10.5" bestFit="1" customWidth="1"/>
  </cols>
  <sheetData>
    <row r="3" spans="1:2" ht="24" x14ac:dyDescent="0.3">
      <c r="A3" s="23" t="s">
        <v>126</v>
      </c>
    </row>
    <row r="4" spans="1:2" x14ac:dyDescent="0.2">
      <c r="A4" s="35" t="s">
        <v>147</v>
      </c>
      <c r="B4" s="11" t="s">
        <v>146</v>
      </c>
    </row>
    <row r="5" spans="1:2" x14ac:dyDescent="0.2">
      <c r="A5" t="s">
        <v>62</v>
      </c>
      <c r="B5" s="1">
        <v>38.4</v>
      </c>
    </row>
    <row r="6" spans="1:2" x14ac:dyDescent="0.2">
      <c r="A6" t="s">
        <v>63</v>
      </c>
      <c r="B6" s="1">
        <v>29.7</v>
      </c>
    </row>
    <row r="7" spans="1:2" x14ac:dyDescent="0.2">
      <c r="A7" t="s">
        <v>64</v>
      </c>
      <c r="B7" s="1">
        <v>8.6999999999999993</v>
      </c>
    </row>
    <row r="8" spans="1:2" x14ac:dyDescent="0.2">
      <c r="B8" s="1" t="s">
        <v>150</v>
      </c>
    </row>
    <row r="9" spans="1:2" x14ac:dyDescent="0.2">
      <c r="B9" s="1"/>
    </row>
    <row r="10" spans="1:2" x14ac:dyDescent="0.2">
      <c r="A10" t="s">
        <v>263</v>
      </c>
      <c r="B10" s="1"/>
    </row>
    <row r="12" spans="1:2" ht="24" x14ac:dyDescent="0.3">
      <c r="A12" s="23" t="s">
        <v>65</v>
      </c>
    </row>
    <row r="13" spans="1:2" x14ac:dyDescent="0.2">
      <c r="A13" s="17" t="s">
        <v>65</v>
      </c>
      <c r="B13" s="24" t="s">
        <v>68</v>
      </c>
    </row>
    <row r="14" spans="1:2" x14ac:dyDescent="0.2">
      <c r="A14" t="s">
        <v>66</v>
      </c>
      <c r="B14" s="9">
        <v>0.05</v>
      </c>
    </row>
    <row r="15" spans="1:2" x14ac:dyDescent="0.2">
      <c r="A15" t="s">
        <v>9</v>
      </c>
      <c r="B15" s="9">
        <v>0.9</v>
      </c>
    </row>
    <row r="16" spans="1:2" x14ac:dyDescent="0.2">
      <c r="A16" t="s">
        <v>67</v>
      </c>
      <c r="B16" s="9">
        <v>0.05</v>
      </c>
    </row>
    <row r="17" spans="1:3" ht="129" customHeight="1" x14ac:dyDescent="0.2">
      <c r="A17" s="4" t="s">
        <v>69</v>
      </c>
    </row>
    <row r="19" spans="1:3" ht="24" x14ac:dyDescent="0.2">
      <c r="A19" s="27" t="s">
        <v>129</v>
      </c>
    </row>
    <row r="20" spans="1:3" x14ac:dyDescent="0.2">
      <c r="A20" s="11" t="s">
        <v>130</v>
      </c>
      <c r="B20" s="11" t="s">
        <v>131</v>
      </c>
      <c r="C20" s="18" t="s">
        <v>132</v>
      </c>
    </row>
    <row r="21" spans="1:3" hidden="1" x14ac:dyDescent="0.2">
      <c r="A21" s="7" t="s">
        <v>135</v>
      </c>
      <c r="B21" s="28" t="e">
        <f>B13+B14+B15+B16+B17+B18+B19+B20</f>
        <v>#VALUE!</v>
      </c>
      <c r="C21" s="28"/>
    </row>
    <row r="22" spans="1:3" x14ac:dyDescent="0.2">
      <c r="A22" s="7">
        <v>2022</v>
      </c>
      <c r="B22" s="28">
        <v>101209</v>
      </c>
      <c r="C22" s="7"/>
    </row>
    <row r="23" spans="1:3" x14ac:dyDescent="0.2">
      <c r="A23" s="7">
        <v>2021</v>
      </c>
      <c r="B23" s="28">
        <v>103294</v>
      </c>
      <c r="C23" s="28">
        <f t="shared" ref="C23:C29" si="0">B22-B23</f>
        <v>-2085</v>
      </c>
    </row>
    <row r="24" spans="1:3" x14ac:dyDescent="0.2">
      <c r="A24" s="7">
        <v>2020</v>
      </c>
      <c r="B24" s="28">
        <v>101106</v>
      </c>
      <c r="C24" s="28">
        <f t="shared" si="0"/>
        <v>2188</v>
      </c>
    </row>
    <row r="25" spans="1:3" x14ac:dyDescent="0.2">
      <c r="A25" s="7">
        <v>2019</v>
      </c>
      <c r="B25" s="28">
        <v>87647</v>
      </c>
      <c r="C25" s="28">
        <f t="shared" si="0"/>
        <v>13459</v>
      </c>
    </row>
    <row r="26" spans="1:3" x14ac:dyDescent="0.2">
      <c r="A26" s="7">
        <v>2018</v>
      </c>
      <c r="B26" s="28">
        <v>84946</v>
      </c>
      <c r="C26" s="28">
        <f t="shared" si="0"/>
        <v>2701</v>
      </c>
    </row>
    <row r="27" spans="1:3" x14ac:dyDescent="0.2">
      <c r="A27" s="7">
        <v>2017</v>
      </c>
      <c r="B27" s="28">
        <v>83564</v>
      </c>
      <c r="C27" s="28">
        <f t="shared" si="0"/>
        <v>1382</v>
      </c>
    </row>
    <row r="28" spans="1:3" x14ac:dyDescent="0.2">
      <c r="A28" s="7">
        <v>2016</v>
      </c>
      <c r="B28" s="28">
        <v>80058</v>
      </c>
      <c r="C28" s="28">
        <f t="shared" si="0"/>
        <v>3506</v>
      </c>
    </row>
    <row r="29" spans="1:3" x14ac:dyDescent="0.2">
      <c r="A29" s="7">
        <v>2015</v>
      </c>
      <c r="B29" s="28">
        <v>79535</v>
      </c>
      <c r="C29" s="28">
        <f t="shared" si="0"/>
        <v>523</v>
      </c>
    </row>
    <row r="31" spans="1:3" x14ac:dyDescent="0.2">
      <c r="A31" t="s">
        <v>261</v>
      </c>
    </row>
    <row r="32" spans="1:3" x14ac:dyDescent="0.2">
      <c r="A32" t="s">
        <v>262</v>
      </c>
    </row>
  </sheetData>
  <sortState xmlns:xlrd2="http://schemas.microsoft.com/office/spreadsheetml/2017/richdata2" ref="F20:H29">
    <sortCondition descending="1" ref="F21"/>
  </sortState>
  <pageMargins left="0.7" right="0.7" top="0.75" bottom="0.75" header="0.3" footer="0.3"/>
  <tableParts count="3">
    <tablePart r:id="rId1"/>
    <tablePart r:id="rId2"/>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B7A161-7723-F44F-9278-F0627E4B9FA9}">
  <dimension ref="A3:K55"/>
  <sheetViews>
    <sheetView workbookViewId="0">
      <selection activeCell="E24" sqref="E24"/>
    </sheetView>
  </sheetViews>
  <sheetFormatPr baseColWidth="10" defaultRowHeight="16" x14ac:dyDescent="0.2"/>
  <cols>
    <col min="1" max="1" width="33.5" bestFit="1" customWidth="1"/>
    <col min="4" max="4" width="17.33203125" bestFit="1" customWidth="1"/>
    <col min="5" max="5" width="15" bestFit="1" customWidth="1"/>
    <col min="7" max="7" width="22.5" bestFit="1" customWidth="1"/>
    <col min="8" max="8" width="26.6640625" bestFit="1" customWidth="1"/>
    <col min="9" max="9" width="11.33203125" bestFit="1" customWidth="1"/>
    <col min="10" max="10" width="13.83203125" bestFit="1" customWidth="1"/>
    <col min="11" max="11" width="17.6640625" bestFit="1" customWidth="1"/>
  </cols>
  <sheetData>
    <row r="3" spans="1:11" x14ac:dyDescent="0.2">
      <c r="A3" s="32" t="s">
        <v>142</v>
      </c>
      <c r="B3" t="s">
        <v>68</v>
      </c>
      <c r="D3" s="29" t="s">
        <v>65</v>
      </c>
      <c r="E3" t="s">
        <v>141</v>
      </c>
      <c r="G3" s="29" t="s">
        <v>156</v>
      </c>
      <c r="H3" t="s">
        <v>153</v>
      </c>
      <c r="I3" t="s">
        <v>154</v>
      </c>
      <c r="J3" t="s">
        <v>151</v>
      </c>
      <c r="K3" t="s">
        <v>152</v>
      </c>
    </row>
    <row r="4" spans="1:11" x14ac:dyDescent="0.2">
      <c r="A4" s="16" t="s">
        <v>55</v>
      </c>
      <c r="B4" s="31">
        <v>0.13600000000000001</v>
      </c>
      <c r="D4" s="16" t="s">
        <v>9</v>
      </c>
      <c r="E4" s="13">
        <v>0.9</v>
      </c>
      <c r="G4" s="16" t="s">
        <v>73</v>
      </c>
      <c r="H4">
        <v>32.1</v>
      </c>
      <c r="I4">
        <v>25.6</v>
      </c>
      <c r="J4">
        <v>184</v>
      </c>
      <c r="K4">
        <v>46200</v>
      </c>
    </row>
    <row r="5" spans="1:11" x14ac:dyDescent="0.2">
      <c r="A5" s="16" t="s">
        <v>39</v>
      </c>
      <c r="B5" s="31">
        <v>9.0999999999999998E-2</v>
      </c>
      <c r="D5" s="16" t="s">
        <v>66</v>
      </c>
      <c r="E5" s="13">
        <v>0.05</v>
      </c>
      <c r="G5" s="16" t="s">
        <v>72</v>
      </c>
      <c r="H5">
        <v>38.299999999999997</v>
      </c>
      <c r="I5">
        <v>25.4</v>
      </c>
      <c r="J5">
        <v>1645</v>
      </c>
      <c r="K5">
        <v>593500</v>
      </c>
    </row>
    <row r="6" spans="1:11" x14ac:dyDescent="0.2">
      <c r="A6" s="16" t="s">
        <v>40</v>
      </c>
      <c r="B6" s="31">
        <v>0.11700000000000001</v>
      </c>
      <c r="D6" s="16" t="s">
        <v>67</v>
      </c>
      <c r="E6" s="13">
        <v>0.05</v>
      </c>
      <c r="G6" s="16" t="s">
        <v>75</v>
      </c>
      <c r="H6">
        <v>37.4</v>
      </c>
      <c r="I6">
        <v>36</v>
      </c>
      <c r="J6">
        <v>1397</v>
      </c>
      <c r="K6">
        <v>290000</v>
      </c>
    </row>
    <row r="7" spans="1:11" x14ac:dyDescent="0.2">
      <c r="A7" s="16" t="s">
        <v>54</v>
      </c>
      <c r="B7" s="31">
        <v>0.121</v>
      </c>
      <c r="G7" s="16" t="s">
        <v>74</v>
      </c>
      <c r="H7">
        <v>33.200000000000003</v>
      </c>
      <c r="I7">
        <v>25.1</v>
      </c>
      <c r="J7">
        <v>2423</v>
      </c>
      <c r="K7">
        <v>615200</v>
      </c>
    </row>
    <row r="8" spans="1:11" x14ac:dyDescent="0.2">
      <c r="A8" s="16" t="s">
        <v>53</v>
      </c>
      <c r="B8" s="31">
        <v>6.9000000000000006E-2</v>
      </c>
      <c r="D8" s="29" t="s">
        <v>145</v>
      </c>
      <c r="E8" t="s">
        <v>125</v>
      </c>
      <c r="G8" s="16" t="s">
        <v>76</v>
      </c>
      <c r="H8">
        <v>28.1</v>
      </c>
      <c r="I8">
        <v>25</v>
      </c>
      <c r="J8">
        <v>11618</v>
      </c>
      <c r="K8">
        <v>3578900</v>
      </c>
    </row>
    <row r="9" spans="1:11" x14ac:dyDescent="0.2">
      <c r="D9" s="16">
        <v>2015</v>
      </c>
      <c r="E9" s="25">
        <v>79535</v>
      </c>
      <c r="G9" s="16" t="s">
        <v>77</v>
      </c>
      <c r="H9">
        <v>25</v>
      </c>
      <c r="I9">
        <v>18.5</v>
      </c>
      <c r="J9">
        <v>1215</v>
      </c>
      <c r="K9">
        <v>322900</v>
      </c>
    </row>
    <row r="10" spans="1:11" x14ac:dyDescent="0.2">
      <c r="A10" s="29" t="s">
        <v>143</v>
      </c>
      <c r="B10" s="34" t="s">
        <v>139</v>
      </c>
      <c r="D10" s="16">
        <v>2016</v>
      </c>
      <c r="E10" s="25">
        <v>80058</v>
      </c>
      <c r="G10" s="16" t="s">
        <v>78</v>
      </c>
      <c r="H10">
        <v>30.6</v>
      </c>
      <c r="I10">
        <v>15.2</v>
      </c>
      <c r="J10">
        <v>746</v>
      </c>
      <c r="K10">
        <v>312000</v>
      </c>
    </row>
    <row r="11" spans="1:11" x14ac:dyDescent="0.2">
      <c r="A11" s="16" t="s">
        <v>42</v>
      </c>
      <c r="B11" s="31">
        <v>0.108</v>
      </c>
      <c r="D11" s="16">
        <v>2017</v>
      </c>
      <c r="E11" s="25">
        <v>83564</v>
      </c>
      <c r="G11" s="16" t="s">
        <v>79</v>
      </c>
      <c r="H11">
        <v>37.9</v>
      </c>
      <c r="I11">
        <v>25.1</v>
      </c>
      <c r="J11">
        <v>361</v>
      </c>
      <c r="K11">
        <v>95100</v>
      </c>
    </row>
    <row r="12" spans="1:11" x14ac:dyDescent="0.2">
      <c r="A12" s="16" t="s">
        <v>43</v>
      </c>
      <c r="B12" s="31">
        <v>7.0999999999999994E-2</v>
      </c>
      <c r="D12" s="16">
        <v>2018</v>
      </c>
      <c r="E12" s="25">
        <v>84946</v>
      </c>
      <c r="G12" s="16" t="s">
        <v>80</v>
      </c>
      <c r="H12">
        <v>24.3</v>
      </c>
      <c r="I12">
        <v>18.2</v>
      </c>
      <c r="J12">
        <v>123</v>
      </c>
      <c r="K12">
        <v>42900</v>
      </c>
    </row>
    <row r="13" spans="1:11" x14ac:dyDescent="0.2">
      <c r="A13" s="16" t="s">
        <v>41</v>
      </c>
      <c r="B13" s="31">
        <v>0.122</v>
      </c>
      <c r="D13" s="16">
        <v>2019</v>
      </c>
      <c r="E13" s="25">
        <v>87647</v>
      </c>
      <c r="G13" s="16" t="s">
        <v>81</v>
      </c>
      <c r="H13">
        <v>31.6</v>
      </c>
      <c r="I13">
        <v>22.3</v>
      </c>
      <c r="J13">
        <v>7549</v>
      </c>
      <c r="K13">
        <v>2071000</v>
      </c>
    </row>
    <row r="14" spans="1:11" x14ac:dyDescent="0.2">
      <c r="A14" s="16" t="s">
        <v>52</v>
      </c>
      <c r="B14" s="31">
        <v>8.8999999999999996E-2</v>
      </c>
      <c r="D14" s="16">
        <v>2020</v>
      </c>
      <c r="E14" s="25">
        <v>101106</v>
      </c>
      <c r="G14" s="16" t="s">
        <v>82</v>
      </c>
      <c r="H14">
        <v>37</v>
      </c>
      <c r="I14">
        <v>21.9</v>
      </c>
      <c r="J14">
        <v>2693</v>
      </c>
      <c r="K14">
        <v>1024100</v>
      </c>
    </row>
    <row r="15" spans="1:11" x14ac:dyDescent="0.2">
      <c r="A15" s="16" t="s">
        <v>140</v>
      </c>
      <c r="B15" s="31">
        <v>0.39</v>
      </c>
      <c r="D15" s="16">
        <v>2021</v>
      </c>
      <c r="E15" s="25">
        <v>103294</v>
      </c>
      <c r="G15" s="16" t="s">
        <v>83</v>
      </c>
      <c r="H15">
        <v>25.9</v>
      </c>
      <c r="I15">
        <v>17.2</v>
      </c>
      <c r="J15">
        <v>363</v>
      </c>
      <c r="K15">
        <v>108600</v>
      </c>
    </row>
    <row r="16" spans="1:11" x14ac:dyDescent="0.2">
      <c r="D16" s="16">
        <v>2022</v>
      </c>
      <c r="E16" s="25">
        <v>101209</v>
      </c>
      <c r="G16" s="16" t="s">
        <v>87</v>
      </c>
      <c r="H16">
        <v>37.4</v>
      </c>
      <c r="I16">
        <v>24</v>
      </c>
      <c r="J16">
        <v>1009</v>
      </c>
      <c r="K16">
        <v>240200</v>
      </c>
    </row>
    <row r="17" spans="1:11" x14ac:dyDescent="0.2">
      <c r="A17" s="29" t="s">
        <v>144</v>
      </c>
      <c r="B17" t="s">
        <v>139</v>
      </c>
      <c r="D17" s="16" t="s">
        <v>134</v>
      </c>
      <c r="E17" s="25">
        <v>721359</v>
      </c>
      <c r="G17" s="16" t="s">
        <v>84</v>
      </c>
      <c r="H17">
        <v>33.200000000000003</v>
      </c>
      <c r="I17">
        <v>20.5</v>
      </c>
      <c r="J17">
        <v>473</v>
      </c>
      <c r="K17">
        <v>138800</v>
      </c>
    </row>
    <row r="18" spans="1:11" x14ac:dyDescent="0.2">
      <c r="A18" s="16" t="s">
        <v>44</v>
      </c>
      <c r="B18" s="31">
        <v>7.2999999999999995E-2</v>
      </c>
      <c r="G18" s="16" t="s">
        <v>85</v>
      </c>
      <c r="H18">
        <v>33.4</v>
      </c>
      <c r="I18">
        <v>21.8</v>
      </c>
      <c r="J18">
        <v>3463</v>
      </c>
      <c r="K18">
        <v>1075700</v>
      </c>
    </row>
    <row r="19" spans="1:11" x14ac:dyDescent="0.2">
      <c r="A19" s="16" t="s">
        <v>45</v>
      </c>
      <c r="B19" s="31">
        <v>0.09</v>
      </c>
      <c r="G19" s="16" t="s">
        <v>86</v>
      </c>
      <c r="H19">
        <v>37.700000000000003</v>
      </c>
      <c r="I19">
        <v>29.8</v>
      </c>
      <c r="J19">
        <v>2493</v>
      </c>
      <c r="K19">
        <v>636700</v>
      </c>
    </row>
    <row r="20" spans="1:11" x14ac:dyDescent="0.2">
      <c r="A20" s="16" t="s">
        <v>138</v>
      </c>
      <c r="B20" s="31">
        <v>9.4E-2</v>
      </c>
      <c r="G20" s="16" t="s">
        <v>88</v>
      </c>
      <c r="H20">
        <v>35.700000000000003</v>
      </c>
      <c r="I20">
        <v>26.2</v>
      </c>
      <c r="J20">
        <v>963</v>
      </c>
      <c r="K20">
        <v>248300</v>
      </c>
    </row>
    <row r="21" spans="1:11" x14ac:dyDescent="0.2">
      <c r="A21" s="16" t="s">
        <v>46</v>
      </c>
      <c r="B21" s="31">
        <v>0.111</v>
      </c>
      <c r="G21" s="16" t="s">
        <v>89</v>
      </c>
      <c r="H21">
        <v>37.700000000000003</v>
      </c>
      <c r="I21">
        <v>29.4</v>
      </c>
      <c r="J21">
        <v>1668</v>
      </c>
      <c r="K21">
        <v>486200</v>
      </c>
    </row>
    <row r="22" spans="1:11" x14ac:dyDescent="0.2">
      <c r="A22" s="16" t="s">
        <v>51</v>
      </c>
      <c r="B22" s="31">
        <v>0.13300000000000001</v>
      </c>
      <c r="G22" s="16" t="s">
        <v>90</v>
      </c>
      <c r="H22">
        <v>40.1</v>
      </c>
      <c r="I22">
        <v>29.9</v>
      </c>
      <c r="J22">
        <v>1655</v>
      </c>
      <c r="K22">
        <v>486600</v>
      </c>
    </row>
    <row r="23" spans="1:11" x14ac:dyDescent="0.2">
      <c r="A23" s="16" t="s">
        <v>140</v>
      </c>
      <c r="B23" s="31">
        <v>0.501</v>
      </c>
      <c r="G23" s="16" t="s">
        <v>93</v>
      </c>
      <c r="H23">
        <v>27.2</v>
      </c>
      <c r="I23">
        <v>16.100000000000001</v>
      </c>
      <c r="J23">
        <v>1503</v>
      </c>
      <c r="K23">
        <v>507500</v>
      </c>
    </row>
    <row r="24" spans="1:11" x14ac:dyDescent="0.2">
      <c r="G24" s="16" t="s">
        <v>92</v>
      </c>
      <c r="H24">
        <v>33.200000000000003</v>
      </c>
      <c r="I24">
        <v>23.1</v>
      </c>
      <c r="J24">
        <v>1796</v>
      </c>
      <c r="K24">
        <v>537000</v>
      </c>
    </row>
    <row r="25" spans="1:11" x14ac:dyDescent="0.2">
      <c r="G25" s="16" t="s">
        <v>91</v>
      </c>
      <c r="H25">
        <v>33.1</v>
      </c>
      <c r="I25">
        <v>28.2</v>
      </c>
      <c r="J25">
        <v>603</v>
      </c>
      <c r="K25">
        <v>116500</v>
      </c>
    </row>
    <row r="26" spans="1:11" x14ac:dyDescent="0.2">
      <c r="G26" s="16" t="s">
        <v>94</v>
      </c>
      <c r="H26">
        <v>34.5</v>
      </c>
      <c r="I26">
        <v>25.6</v>
      </c>
      <c r="J26">
        <v>3418</v>
      </c>
      <c r="K26">
        <v>855000</v>
      </c>
    </row>
    <row r="27" spans="1:11" x14ac:dyDescent="0.2">
      <c r="G27" s="16" t="s">
        <v>95</v>
      </c>
      <c r="H27">
        <v>33.6</v>
      </c>
      <c r="I27">
        <v>20.5</v>
      </c>
      <c r="J27">
        <v>1514</v>
      </c>
      <c r="K27">
        <v>399700</v>
      </c>
    </row>
    <row r="28" spans="1:11" x14ac:dyDescent="0.2">
      <c r="G28" s="16" t="s">
        <v>97</v>
      </c>
      <c r="H28">
        <v>36.4</v>
      </c>
      <c r="I28">
        <v>23.5</v>
      </c>
      <c r="J28">
        <v>1878</v>
      </c>
      <c r="K28">
        <v>541700</v>
      </c>
    </row>
    <row r="29" spans="1:11" x14ac:dyDescent="0.2">
      <c r="G29" s="16" t="s">
        <v>96</v>
      </c>
      <c r="H29">
        <v>39.5</v>
      </c>
      <c r="I29">
        <v>34.700000000000003</v>
      </c>
      <c r="J29">
        <v>1256</v>
      </c>
      <c r="K29">
        <v>345500</v>
      </c>
    </row>
    <row r="30" spans="1:11" x14ac:dyDescent="0.2">
      <c r="G30" s="16" t="s">
        <v>98</v>
      </c>
      <c r="H30">
        <v>30.5</v>
      </c>
      <c r="I30">
        <v>22</v>
      </c>
      <c r="J30">
        <v>329</v>
      </c>
      <c r="K30">
        <v>77100</v>
      </c>
    </row>
    <row r="31" spans="1:11" x14ac:dyDescent="0.2">
      <c r="G31" s="16" t="s">
        <v>105</v>
      </c>
      <c r="H31">
        <v>34.1</v>
      </c>
      <c r="I31">
        <v>28.8</v>
      </c>
      <c r="J31">
        <v>3834</v>
      </c>
      <c r="K31">
        <v>1055400</v>
      </c>
    </row>
    <row r="32" spans="1:11" x14ac:dyDescent="0.2">
      <c r="G32" s="16" t="s">
        <v>106</v>
      </c>
      <c r="H32">
        <v>35.4</v>
      </c>
      <c r="I32">
        <v>25.1</v>
      </c>
      <c r="J32">
        <v>234</v>
      </c>
      <c r="K32">
        <v>57300</v>
      </c>
    </row>
    <row r="33" spans="7:11" x14ac:dyDescent="0.2">
      <c r="G33" s="16" t="s">
        <v>99</v>
      </c>
      <c r="H33">
        <v>35.299999999999997</v>
      </c>
      <c r="I33">
        <v>22.1</v>
      </c>
      <c r="J33">
        <v>539</v>
      </c>
      <c r="K33">
        <v>143900</v>
      </c>
    </row>
    <row r="34" spans="7:11" x14ac:dyDescent="0.2">
      <c r="G34" s="16" t="s">
        <v>101</v>
      </c>
      <c r="H34">
        <v>30.2</v>
      </c>
      <c r="I34">
        <v>22.3</v>
      </c>
      <c r="J34">
        <v>454</v>
      </c>
      <c r="K34">
        <v>98300</v>
      </c>
    </row>
    <row r="35" spans="7:11" x14ac:dyDescent="0.2">
      <c r="G35" s="16" t="s">
        <v>102</v>
      </c>
      <c r="H35">
        <v>29.1</v>
      </c>
      <c r="I35">
        <v>17.3</v>
      </c>
      <c r="J35">
        <v>2099</v>
      </c>
      <c r="K35">
        <v>746400</v>
      </c>
    </row>
    <row r="36" spans="7:11" x14ac:dyDescent="0.2">
      <c r="G36" s="16" t="s">
        <v>103</v>
      </c>
      <c r="H36">
        <v>32.4</v>
      </c>
      <c r="I36">
        <v>31.2</v>
      </c>
      <c r="J36">
        <v>860</v>
      </c>
      <c r="K36">
        <v>217400</v>
      </c>
    </row>
    <row r="37" spans="7:11" x14ac:dyDescent="0.2">
      <c r="G37" s="16" t="s">
        <v>100</v>
      </c>
      <c r="H37">
        <v>33.5</v>
      </c>
      <c r="I37">
        <v>23.4</v>
      </c>
      <c r="J37">
        <v>898</v>
      </c>
      <c r="K37">
        <v>283700</v>
      </c>
    </row>
    <row r="38" spans="7:11" x14ac:dyDescent="0.2">
      <c r="G38" s="16" t="s">
        <v>104</v>
      </c>
      <c r="H38">
        <v>30.1</v>
      </c>
      <c r="I38">
        <v>18.2</v>
      </c>
      <c r="J38">
        <v>4788</v>
      </c>
      <c r="K38">
        <v>1827200</v>
      </c>
    </row>
    <row r="39" spans="7:11" x14ac:dyDescent="0.2">
      <c r="G39" s="16" t="s">
        <v>107</v>
      </c>
      <c r="H39">
        <v>38.1</v>
      </c>
      <c r="I39">
        <v>27.6</v>
      </c>
      <c r="J39">
        <v>4268</v>
      </c>
      <c r="K39">
        <v>1158800</v>
      </c>
    </row>
    <row r="40" spans="7:11" x14ac:dyDescent="0.2">
      <c r="G40" s="16" t="s">
        <v>108</v>
      </c>
      <c r="H40">
        <v>40</v>
      </c>
      <c r="I40">
        <v>33.799999999999997</v>
      </c>
      <c r="J40">
        <v>1586</v>
      </c>
      <c r="K40">
        <v>390400</v>
      </c>
    </row>
    <row r="41" spans="7:11" x14ac:dyDescent="0.2">
      <c r="G41" s="16" t="s">
        <v>109</v>
      </c>
      <c r="H41">
        <v>30.9</v>
      </c>
      <c r="I41">
        <v>25.4</v>
      </c>
      <c r="J41">
        <v>1454</v>
      </c>
      <c r="K41">
        <v>327500</v>
      </c>
    </row>
    <row r="42" spans="7:11" x14ac:dyDescent="0.2">
      <c r="G42" s="16" t="s">
        <v>110</v>
      </c>
      <c r="H42">
        <v>33.4</v>
      </c>
      <c r="I42">
        <v>22.6</v>
      </c>
      <c r="J42">
        <v>4124</v>
      </c>
      <c r="K42">
        <v>1145500</v>
      </c>
    </row>
    <row r="43" spans="7:11" x14ac:dyDescent="0.2">
      <c r="G43" s="16" t="s">
        <v>111</v>
      </c>
      <c r="H43">
        <v>30.8</v>
      </c>
      <c r="I43">
        <v>18.899999999999999</v>
      </c>
      <c r="J43">
        <v>293</v>
      </c>
      <c r="K43">
        <v>92600</v>
      </c>
    </row>
    <row r="44" spans="7:11" x14ac:dyDescent="0.2">
      <c r="G44" s="16" t="s">
        <v>112</v>
      </c>
      <c r="H44">
        <v>35</v>
      </c>
      <c r="I44">
        <v>25.8</v>
      </c>
      <c r="J44">
        <v>1784</v>
      </c>
      <c r="K44">
        <v>561200</v>
      </c>
    </row>
    <row r="45" spans="7:11" x14ac:dyDescent="0.2">
      <c r="G45" s="16" t="s">
        <v>113</v>
      </c>
      <c r="H45">
        <v>36.799999999999997</v>
      </c>
      <c r="I45">
        <v>29.4</v>
      </c>
      <c r="J45">
        <v>339</v>
      </c>
      <c r="K45">
        <v>73000</v>
      </c>
    </row>
    <row r="46" spans="7:11" x14ac:dyDescent="0.2">
      <c r="G46" s="16" t="s">
        <v>114</v>
      </c>
      <c r="H46">
        <v>38.9</v>
      </c>
      <c r="I46">
        <v>31.2</v>
      </c>
      <c r="J46">
        <v>2722</v>
      </c>
      <c r="K46">
        <v>763900</v>
      </c>
    </row>
    <row r="47" spans="7:11" x14ac:dyDescent="0.2">
      <c r="G47" s="16" t="s">
        <v>115</v>
      </c>
      <c r="H47">
        <v>35.5</v>
      </c>
      <c r="I47">
        <v>25.6</v>
      </c>
      <c r="J47">
        <v>7853</v>
      </c>
      <c r="K47">
        <v>2552500</v>
      </c>
    </row>
    <row r="48" spans="7:11" x14ac:dyDescent="0.2">
      <c r="G48" s="16" t="s">
        <v>116</v>
      </c>
      <c r="H48">
        <v>31.1</v>
      </c>
      <c r="I48">
        <v>25.4</v>
      </c>
      <c r="J48">
        <v>763</v>
      </c>
      <c r="K48">
        <v>191000</v>
      </c>
    </row>
    <row r="49" spans="7:11" x14ac:dyDescent="0.2">
      <c r="G49" s="16" t="s">
        <v>118</v>
      </c>
      <c r="H49">
        <v>35.200000000000003</v>
      </c>
      <c r="I49">
        <v>26.9</v>
      </c>
      <c r="J49">
        <v>2875</v>
      </c>
      <c r="K49">
        <v>780400</v>
      </c>
    </row>
    <row r="50" spans="7:11" x14ac:dyDescent="0.2">
      <c r="G50" s="16" t="s">
        <v>117</v>
      </c>
      <c r="H50">
        <v>26.8</v>
      </c>
      <c r="I50">
        <v>18.899999999999999</v>
      </c>
      <c r="J50">
        <v>179</v>
      </c>
      <c r="K50">
        <v>44800</v>
      </c>
    </row>
    <row r="51" spans="7:11" x14ac:dyDescent="0.2">
      <c r="G51" s="16" t="s">
        <v>119</v>
      </c>
      <c r="H51">
        <v>31.7</v>
      </c>
      <c r="I51">
        <v>23.3</v>
      </c>
      <c r="J51">
        <v>2199</v>
      </c>
      <c r="K51">
        <v>536600</v>
      </c>
    </row>
    <row r="52" spans="7:11" x14ac:dyDescent="0.2">
      <c r="G52" s="16" t="s">
        <v>121</v>
      </c>
      <c r="H52">
        <v>37.700000000000003</v>
      </c>
      <c r="I52">
        <v>19.100000000000001</v>
      </c>
      <c r="J52">
        <v>1490</v>
      </c>
      <c r="K52">
        <v>423500</v>
      </c>
    </row>
    <row r="53" spans="7:11" x14ac:dyDescent="0.2">
      <c r="G53" s="16" t="s">
        <v>120</v>
      </c>
      <c r="H53">
        <v>41</v>
      </c>
      <c r="I53">
        <v>41.1</v>
      </c>
      <c r="J53">
        <v>1056</v>
      </c>
      <c r="K53">
        <v>226300</v>
      </c>
    </row>
    <row r="54" spans="7:11" x14ac:dyDescent="0.2">
      <c r="G54" s="16" t="s">
        <v>122</v>
      </c>
      <c r="H54">
        <v>34.299999999999997</v>
      </c>
      <c r="I54">
        <v>24.5</v>
      </c>
      <c r="J54">
        <v>180</v>
      </c>
      <c r="K54">
        <v>39300</v>
      </c>
    </row>
    <row r="55" spans="7:11" x14ac:dyDescent="0.2">
      <c r="G55" s="16" t="s">
        <v>134</v>
      </c>
      <c r="H55">
        <v>1721.9</v>
      </c>
      <c r="I55">
        <v>1258.6999999999998</v>
      </c>
      <c r="J55">
        <v>101209</v>
      </c>
      <c r="K55">
        <v>29529800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055A50-D4FB-B143-8158-2E99B67B1824}">
  <dimension ref="A1:W4"/>
  <sheetViews>
    <sheetView showGridLines="0" topLeftCell="A18" workbookViewId="0">
      <selection activeCell="W8" sqref="W8"/>
    </sheetView>
  </sheetViews>
  <sheetFormatPr baseColWidth="10" defaultRowHeight="16" x14ac:dyDescent="0.2"/>
  <sheetData>
    <row r="1" spans="1:23" x14ac:dyDescent="0.2">
      <c r="A1" s="54" t="s">
        <v>158</v>
      </c>
      <c r="B1" s="55"/>
      <c r="C1" s="55"/>
      <c r="D1" s="55"/>
      <c r="E1" s="55"/>
      <c r="F1" s="55"/>
      <c r="G1" s="55"/>
      <c r="H1" s="55"/>
      <c r="I1" s="55"/>
      <c r="J1" s="55"/>
      <c r="K1" s="55"/>
      <c r="L1" s="55"/>
      <c r="M1" s="55"/>
      <c r="N1" s="55"/>
      <c r="O1" s="55"/>
      <c r="P1" s="55"/>
      <c r="Q1" s="55"/>
      <c r="R1" s="55"/>
      <c r="S1" s="55"/>
      <c r="T1" s="55"/>
      <c r="U1" s="55"/>
      <c r="V1" s="55"/>
      <c r="W1" t="s">
        <v>157</v>
      </c>
    </row>
    <row r="2" spans="1:23" x14ac:dyDescent="0.2">
      <c r="A2" s="55"/>
      <c r="B2" s="55"/>
      <c r="C2" s="55"/>
      <c r="D2" s="55"/>
      <c r="E2" s="55"/>
      <c r="F2" s="55"/>
      <c r="G2" s="55"/>
      <c r="H2" s="55"/>
      <c r="I2" s="55"/>
      <c r="J2" s="55"/>
      <c r="K2" s="55"/>
      <c r="L2" s="55"/>
      <c r="M2" s="55"/>
      <c r="N2" s="55"/>
      <c r="O2" s="55"/>
      <c r="P2" s="55"/>
      <c r="Q2" s="55"/>
      <c r="R2" s="55"/>
      <c r="S2" s="55"/>
      <c r="T2" s="55"/>
      <c r="U2" s="55"/>
      <c r="V2" s="55"/>
    </row>
    <row r="3" spans="1:23" s="1" customFormat="1" x14ac:dyDescent="0.2">
      <c r="A3" s="55"/>
      <c r="B3" s="55"/>
      <c r="C3" s="55"/>
      <c r="D3" s="55"/>
      <c r="E3" s="55"/>
      <c r="F3" s="55"/>
      <c r="G3" s="55"/>
      <c r="H3" s="55"/>
      <c r="I3" s="55"/>
      <c r="J3" s="55"/>
      <c r="K3" s="55"/>
      <c r="L3" s="55"/>
      <c r="M3" s="55"/>
      <c r="N3" s="55"/>
      <c r="O3" s="55"/>
      <c r="P3" s="55"/>
      <c r="Q3" s="55"/>
      <c r="R3" s="55"/>
      <c r="S3" s="55"/>
      <c r="T3" s="55"/>
      <c r="U3" s="55"/>
      <c r="V3" s="55"/>
    </row>
    <row r="4" spans="1:23" s="1" customFormat="1" x14ac:dyDescent="0.2">
      <c r="A4" s="55"/>
      <c r="B4" s="55"/>
      <c r="C4" s="55"/>
      <c r="D4" s="55"/>
      <c r="E4" s="55"/>
      <c r="F4" s="55"/>
      <c r="G4" s="55"/>
      <c r="H4" s="55"/>
      <c r="I4" s="55"/>
      <c r="J4" s="55"/>
      <c r="K4" s="55"/>
      <c r="L4" s="55"/>
      <c r="M4" s="55"/>
      <c r="N4" s="55"/>
      <c r="O4" s="55"/>
      <c r="P4" s="55"/>
      <c r="Q4" s="55"/>
      <c r="R4" s="55"/>
      <c r="S4" s="55"/>
      <c r="T4" s="55"/>
      <c r="U4" s="55"/>
      <c r="V4" s="55"/>
    </row>
  </sheetData>
  <mergeCells count="1">
    <mergeCell ref="A1:V4"/>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B09E15-9FAB-5745-8630-160553F40116}">
  <dimension ref="A1:U45"/>
  <sheetViews>
    <sheetView showGridLines="0" zoomScaleNormal="100" workbookViewId="0">
      <selection activeCell="V21" sqref="V21"/>
    </sheetView>
  </sheetViews>
  <sheetFormatPr baseColWidth="10" defaultRowHeight="16" x14ac:dyDescent="0.2"/>
  <sheetData>
    <row r="1" spans="1:21" ht="16" customHeight="1" x14ac:dyDescent="0.2">
      <c r="A1" s="56" t="s">
        <v>191</v>
      </c>
      <c r="B1" s="57"/>
      <c r="C1" s="57"/>
      <c r="D1" s="57"/>
      <c r="E1" s="57"/>
      <c r="F1" s="57"/>
      <c r="G1" s="57"/>
      <c r="H1" s="57"/>
      <c r="I1" s="57"/>
      <c r="J1" s="57"/>
      <c r="K1" s="57"/>
      <c r="L1" s="57"/>
      <c r="M1" s="57"/>
      <c r="N1" s="57"/>
      <c r="O1" s="57"/>
      <c r="P1" s="57"/>
      <c r="Q1" s="57"/>
      <c r="R1" s="57"/>
      <c r="S1" s="57"/>
      <c r="T1" s="57"/>
      <c r="U1" s="57"/>
    </row>
    <row r="2" spans="1:21" ht="16" customHeight="1" x14ac:dyDescent="0.2">
      <c r="A2" s="56"/>
      <c r="B2" s="57"/>
      <c r="C2" s="57"/>
      <c r="D2" s="57"/>
      <c r="E2" s="57"/>
      <c r="F2" s="57"/>
      <c r="G2" s="57"/>
      <c r="H2" s="57"/>
      <c r="I2" s="57"/>
      <c r="J2" s="57"/>
      <c r="K2" s="57"/>
      <c r="L2" s="57"/>
      <c r="M2" s="57"/>
      <c r="N2" s="57"/>
      <c r="O2" s="57"/>
      <c r="P2" s="57"/>
      <c r="Q2" s="57"/>
      <c r="R2" s="57"/>
      <c r="S2" s="57"/>
      <c r="T2" s="57"/>
      <c r="U2" s="57"/>
    </row>
    <row r="3" spans="1:21" ht="16" customHeight="1" x14ac:dyDescent="0.2">
      <c r="A3" s="56"/>
      <c r="B3" s="57"/>
      <c r="C3" s="57"/>
      <c r="D3" s="57"/>
      <c r="E3" s="57"/>
      <c r="F3" s="57"/>
      <c r="G3" s="57"/>
      <c r="H3" s="57"/>
      <c r="I3" s="57"/>
      <c r="J3" s="57"/>
      <c r="K3" s="57"/>
      <c r="L3" s="57"/>
      <c r="M3" s="57"/>
      <c r="N3" s="57"/>
      <c r="O3" s="57"/>
      <c r="P3" s="57"/>
      <c r="Q3" s="57"/>
      <c r="R3" s="57"/>
      <c r="S3" s="57"/>
      <c r="T3" s="57"/>
      <c r="U3" s="57"/>
    </row>
    <row r="4" spans="1:21" ht="16" customHeight="1" x14ac:dyDescent="0.2">
      <c r="A4" s="56"/>
      <c r="B4" s="57"/>
      <c r="C4" s="57"/>
      <c r="D4" s="57"/>
      <c r="E4" s="57"/>
      <c r="F4" s="57"/>
      <c r="G4" s="57"/>
      <c r="H4" s="57"/>
      <c r="I4" s="57"/>
      <c r="J4" s="57"/>
      <c r="K4" s="57"/>
      <c r="L4" s="57"/>
      <c r="M4" s="57"/>
      <c r="N4" s="57"/>
      <c r="O4" s="57"/>
      <c r="P4" s="57"/>
      <c r="Q4" s="57"/>
      <c r="R4" s="57"/>
      <c r="S4" s="57"/>
      <c r="T4" s="57"/>
      <c r="U4" s="57"/>
    </row>
    <row r="45" spans="1:1" x14ac:dyDescent="0.2">
      <c r="A45" t="s">
        <v>264</v>
      </c>
    </row>
  </sheetData>
  <mergeCells count="1">
    <mergeCell ref="A1:U4"/>
  </mergeCells>
  <pageMargins left="0.7" right="0.7" top="0.75" bottom="0.75" header="0.3" footer="0.3"/>
  <pageSetup orientation="portrait" horizontalDpi="0" verticalDpi="0"/>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BCD52B-DC32-4342-82BA-FAEAD701A499}">
  <dimension ref="A2:J64"/>
  <sheetViews>
    <sheetView tabSelected="1" workbookViewId="0">
      <selection activeCell="F10" sqref="F10"/>
    </sheetView>
  </sheetViews>
  <sheetFormatPr baseColWidth="10" defaultRowHeight="16" x14ac:dyDescent="0.2"/>
  <cols>
    <col min="1" max="1" width="14.33203125" customWidth="1"/>
    <col min="2" max="2" width="30.1640625" bestFit="1" customWidth="1"/>
    <col min="3" max="3" width="29.33203125" bestFit="1" customWidth="1"/>
    <col min="4" max="4" width="30.6640625" bestFit="1" customWidth="1"/>
    <col min="5" max="5" width="38.33203125" bestFit="1" customWidth="1"/>
    <col min="6" max="6" width="24.5" bestFit="1" customWidth="1"/>
    <col min="7" max="7" width="28" bestFit="1" customWidth="1"/>
    <col min="8" max="8" width="7.83203125" bestFit="1" customWidth="1"/>
    <col min="9" max="9" width="10.33203125" bestFit="1" customWidth="1"/>
    <col min="10" max="10" width="16.6640625" bestFit="1" customWidth="1"/>
    <col min="11" max="11" width="31.33203125" bestFit="1" customWidth="1"/>
    <col min="12" max="12" width="36.33203125" bestFit="1" customWidth="1"/>
    <col min="13" max="13" width="4.1640625" bestFit="1" customWidth="1"/>
    <col min="14" max="14" width="7" bestFit="1" customWidth="1"/>
    <col min="15" max="15" width="31.33203125" bestFit="1" customWidth="1"/>
    <col min="16" max="16" width="4.1640625" bestFit="1" customWidth="1"/>
    <col min="17" max="17" width="7" bestFit="1" customWidth="1"/>
    <col min="18" max="18" width="35.83203125" bestFit="1" customWidth="1"/>
    <col min="19" max="19" width="32.33203125" bestFit="1" customWidth="1"/>
    <col min="20" max="20" width="35.83203125" bestFit="1" customWidth="1"/>
  </cols>
  <sheetData>
    <row r="2" spans="1:10" ht="22" x14ac:dyDescent="0.3">
      <c r="A2" s="58" t="s">
        <v>165</v>
      </c>
      <c r="B2" s="59"/>
      <c r="C2" s="59"/>
      <c r="G2" s="1"/>
      <c r="H2" s="1"/>
    </row>
    <row r="3" spans="1:10" x14ac:dyDescent="0.2">
      <c r="A3" s="1" t="s">
        <v>166</v>
      </c>
      <c r="B3" s="1" t="s">
        <v>167</v>
      </c>
      <c r="C3" s="1" t="s">
        <v>168</v>
      </c>
      <c r="D3" s="1" t="s">
        <v>169</v>
      </c>
      <c r="E3" s="1" t="s">
        <v>170</v>
      </c>
      <c r="G3" s="1"/>
      <c r="H3" s="1" t="s">
        <v>267</v>
      </c>
      <c r="I3" t="s">
        <v>271</v>
      </c>
      <c r="J3" t="s">
        <v>272</v>
      </c>
    </row>
    <row r="4" spans="1:10" x14ac:dyDescent="0.2">
      <c r="A4" s="42">
        <v>45529</v>
      </c>
      <c r="B4" s="41" t="s">
        <v>196</v>
      </c>
      <c r="C4" s="1">
        <v>90</v>
      </c>
      <c r="D4" s="1"/>
      <c r="E4" s="1"/>
      <c r="G4" s="1" t="s">
        <v>265</v>
      </c>
      <c r="H4" s="1" t="s">
        <v>268</v>
      </c>
      <c r="I4" s="1" t="s">
        <v>273</v>
      </c>
      <c r="J4" s="1" t="s">
        <v>276</v>
      </c>
    </row>
    <row r="5" spans="1:10" x14ac:dyDescent="0.2">
      <c r="A5" s="42">
        <v>45529</v>
      </c>
      <c r="B5" s="41" t="s">
        <v>197</v>
      </c>
      <c r="C5" s="51"/>
      <c r="D5" s="1">
        <v>110</v>
      </c>
      <c r="E5" s="1">
        <v>140</v>
      </c>
      <c r="G5" s="1" t="s">
        <v>279</v>
      </c>
      <c r="H5" s="1" t="s">
        <v>269</v>
      </c>
      <c r="I5" s="1" t="s">
        <v>274</v>
      </c>
      <c r="J5" s="1" t="s">
        <v>277</v>
      </c>
    </row>
    <row r="6" spans="1:10" x14ac:dyDescent="0.2">
      <c r="A6" s="42">
        <v>45529</v>
      </c>
      <c r="B6" s="41" t="s">
        <v>198</v>
      </c>
      <c r="C6" s="51"/>
      <c r="D6" s="1">
        <v>105</v>
      </c>
      <c r="E6" s="1">
        <v>130</v>
      </c>
      <c r="G6" s="1" t="s">
        <v>266</v>
      </c>
      <c r="H6" s="1" t="s">
        <v>270</v>
      </c>
      <c r="I6" s="1" t="s">
        <v>275</v>
      </c>
      <c r="J6" s="1" t="s">
        <v>278</v>
      </c>
    </row>
    <row r="7" spans="1:10" x14ac:dyDescent="0.2">
      <c r="A7" s="42"/>
      <c r="B7" s="41"/>
      <c r="C7" s="51"/>
      <c r="D7" s="1"/>
      <c r="E7" s="1"/>
      <c r="G7" s="1"/>
      <c r="H7" s="1"/>
    </row>
    <row r="8" spans="1:10" x14ac:dyDescent="0.2">
      <c r="A8" s="42"/>
      <c r="B8" s="41"/>
      <c r="C8" s="51"/>
      <c r="D8" s="1"/>
      <c r="E8" s="1"/>
    </row>
    <row r="10" spans="1:10" ht="22" x14ac:dyDescent="0.3">
      <c r="A10" s="58" t="s">
        <v>171</v>
      </c>
      <c r="B10" s="59"/>
      <c r="C10" s="59"/>
    </row>
    <row r="11" spans="1:10" x14ac:dyDescent="0.2">
      <c r="A11" s="38" t="s">
        <v>166</v>
      </c>
      <c r="B11" s="1" t="s">
        <v>172</v>
      </c>
      <c r="C11" s="1" t="s">
        <v>173</v>
      </c>
      <c r="D11" s="1" t="s">
        <v>174</v>
      </c>
      <c r="E11" s="1" t="s">
        <v>175</v>
      </c>
    </row>
    <row r="12" spans="1:10" x14ac:dyDescent="0.2">
      <c r="A12" s="40">
        <v>45529</v>
      </c>
      <c r="B12" s="41" t="s">
        <v>199</v>
      </c>
      <c r="C12" s="1" t="s">
        <v>202</v>
      </c>
      <c r="D12" s="1">
        <v>45</v>
      </c>
      <c r="E12" s="1" t="s">
        <v>205</v>
      </c>
    </row>
    <row r="13" spans="1:10" x14ac:dyDescent="0.2">
      <c r="A13" s="40">
        <v>45529</v>
      </c>
      <c r="B13" s="41" t="s">
        <v>200</v>
      </c>
      <c r="C13" s="1" t="s">
        <v>203</v>
      </c>
      <c r="D13" s="1">
        <v>30</v>
      </c>
      <c r="E13" s="1" t="s">
        <v>206</v>
      </c>
    </row>
    <row r="14" spans="1:10" x14ac:dyDescent="0.2">
      <c r="A14" s="40">
        <v>45529</v>
      </c>
      <c r="B14" s="41" t="s">
        <v>201</v>
      </c>
      <c r="C14" s="1" t="s">
        <v>204</v>
      </c>
      <c r="D14" s="1">
        <v>20</v>
      </c>
      <c r="E14" s="1" t="s">
        <v>207</v>
      </c>
    </row>
    <row r="15" spans="1:10" x14ac:dyDescent="0.2">
      <c r="A15" s="40">
        <v>45530</v>
      </c>
      <c r="B15" s="41" t="s">
        <v>196</v>
      </c>
      <c r="C15" s="1" t="s">
        <v>231</v>
      </c>
      <c r="D15" s="1">
        <v>10</v>
      </c>
      <c r="E15" s="1" t="s">
        <v>205</v>
      </c>
    </row>
    <row r="16" spans="1:10" x14ac:dyDescent="0.2">
      <c r="A16" s="40">
        <v>45530</v>
      </c>
      <c r="B16" s="41" t="s">
        <v>232</v>
      </c>
      <c r="C16" s="1" t="s">
        <v>233</v>
      </c>
      <c r="D16" s="1">
        <v>100</v>
      </c>
      <c r="E16" s="1" t="s">
        <v>206</v>
      </c>
    </row>
    <row r="17" spans="1:6" x14ac:dyDescent="0.2">
      <c r="A17" s="40">
        <v>45530</v>
      </c>
      <c r="B17" s="41" t="s">
        <v>234</v>
      </c>
      <c r="C17" s="1" t="s">
        <v>235</v>
      </c>
      <c r="D17" s="1">
        <v>80</v>
      </c>
      <c r="E17" s="1" t="s">
        <v>207</v>
      </c>
    </row>
    <row r="19" spans="1:6" ht="22" x14ac:dyDescent="0.3">
      <c r="A19" s="58" t="s">
        <v>176</v>
      </c>
      <c r="B19" s="58"/>
      <c r="C19" s="58"/>
    </row>
    <row r="20" spans="1:6" x14ac:dyDescent="0.2">
      <c r="A20" s="38" t="s">
        <v>166</v>
      </c>
      <c r="B20" s="38" t="s">
        <v>177</v>
      </c>
      <c r="C20" s="39" t="s">
        <v>178</v>
      </c>
      <c r="D20" s="1" t="s">
        <v>190</v>
      </c>
      <c r="E20" s="39" t="s">
        <v>180</v>
      </c>
      <c r="F20" s="1" t="s">
        <v>225</v>
      </c>
    </row>
    <row r="21" spans="1:6" x14ac:dyDescent="0.2">
      <c r="A21" s="40">
        <v>45529</v>
      </c>
      <c r="B21" s="38" t="s">
        <v>208</v>
      </c>
      <c r="C21" s="39">
        <v>30</v>
      </c>
      <c r="D21" s="44" t="s">
        <v>195</v>
      </c>
      <c r="E21" s="1" t="s">
        <v>210</v>
      </c>
      <c r="F21" s="39">
        <v>200</v>
      </c>
    </row>
    <row r="22" spans="1:6" x14ac:dyDescent="0.2">
      <c r="A22" s="40">
        <v>45529</v>
      </c>
      <c r="B22" s="38" t="s">
        <v>209</v>
      </c>
      <c r="C22" s="39">
        <v>45</v>
      </c>
      <c r="D22" s="44" t="s">
        <v>194</v>
      </c>
      <c r="E22" s="1" t="s">
        <v>211</v>
      </c>
      <c r="F22" s="39">
        <v>100</v>
      </c>
    </row>
    <row r="23" spans="1:6" x14ac:dyDescent="0.2">
      <c r="A23" s="40">
        <v>45530</v>
      </c>
      <c r="B23" s="38" t="s">
        <v>228</v>
      </c>
      <c r="C23" s="39">
        <v>30</v>
      </c>
      <c r="D23" s="44" t="s">
        <v>229</v>
      </c>
      <c r="E23" s="1" t="s">
        <v>254</v>
      </c>
      <c r="F23" s="39">
        <v>150</v>
      </c>
    </row>
    <row r="24" spans="1:6" x14ac:dyDescent="0.2">
      <c r="A24" s="40">
        <v>45531</v>
      </c>
      <c r="B24" s="38" t="s">
        <v>230</v>
      </c>
      <c r="C24" s="39">
        <v>60</v>
      </c>
      <c r="D24" s="44" t="s">
        <v>194</v>
      </c>
      <c r="E24" s="1" t="s">
        <v>255</v>
      </c>
      <c r="F24" s="39">
        <v>250</v>
      </c>
    </row>
    <row r="25" spans="1:6" x14ac:dyDescent="0.2">
      <c r="A25" s="40">
        <v>45532</v>
      </c>
      <c r="B25" s="38" t="s">
        <v>252</v>
      </c>
      <c r="C25" s="39">
        <v>40</v>
      </c>
      <c r="D25" s="44" t="s">
        <v>195</v>
      </c>
      <c r="E25" s="1" t="s">
        <v>253</v>
      </c>
      <c r="F25" s="39">
        <v>150</v>
      </c>
    </row>
    <row r="26" spans="1:6" x14ac:dyDescent="0.2">
      <c r="D26" s="8"/>
    </row>
    <row r="27" spans="1:6" ht="22" x14ac:dyDescent="0.3">
      <c r="A27" s="58" t="s">
        <v>181</v>
      </c>
      <c r="B27" s="59"/>
      <c r="C27" s="59"/>
    </row>
    <row r="28" spans="1:6" x14ac:dyDescent="0.2">
      <c r="A28" s="38" t="s">
        <v>166</v>
      </c>
      <c r="B28" s="1" t="s">
        <v>167</v>
      </c>
      <c r="C28" s="1" t="s">
        <v>213</v>
      </c>
      <c r="D28" s="1" t="s">
        <v>182</v>
      </c>
      <c r="E28" s="1" t="s">
        <v>183</v>
      </c>
      <c r="F28" s="1" t="s">
        <v>179</v>
      </c>
    </row>
    <row r="29" spans="1:6" x14ac:dyDescent="0.2">
      <c r="A29" s="40">
        <v>45529</v>
      </c>
      <c r="B29" s="41" t="s">
        <v>212</v>
      </c>
      <c r="C29" s="1" t="s">
        <v>214</v>
      </c>
      <c r="D29" s="1">
        <v>500</v>
      </c>
      <c r="E29" s="1" t="s">
        <v>215</v>
      </c>
      <c r="F29" s="1" t="s">
        <v>216</v>
      </c>
    </row>
    <row r="30" spans="1:6" x14ac:dyDescent="0.2">
      <c r="A30" s="40">
        <v>45529</v>
      </c>
      <c r="B30" s="41" t="s">
        <v>201</v>
      </c>
      <c r="C30" s="1" t="s">
        <v>214</v>
      </c>
      <c r="D30" s="1">
        <v>500</v>
      </c>
      <c r="E30" s="1" t="s">
        <v>215</v>
      </c>
      <c r="F30" s="1" t="s">
        <v>216</v>
      </c>
    </row>
    <row r="31" spans="1:6" x14ac:dyDescent="0.2">
      <c r="A31" s="40">
        <v>45530</v>
      </c>
      <c r="B31" s="41" t="s">
        <v>236</v>
      </c>
      <c r="C31" s="1" t="s">
        <v>214</v>
      </c>
      <c r="D31" s="1">
        <v>500</v>
      </c>
      <c r="E31" s="1" t="s">
        <v>215</v>
      </c>
      <c r="F31" s="1" t="s">
        <v>216</v>
      </c>
    </row>
    <row r="32" spans="1:6" x14ac:dyDescent="0.2">
      <c r="A32" s="40">
        <v>45530</v>
      </c>
      <c r="B32" s="41" t="s">
        <v>237</v>
      </c>
      <c r="C32" s="1" t="s">
        <v>214</v>
      </c>
      <c r="D32" s="1">
        <v>500</v>
      </c>
      <c r="E32" s="1" t="s">
        <v>215</v>
      </c>
      <c r="F32" s="1" t="s">
        <v>216</v>
      </c>
    </row>
    <row r="33" spans="1:6" x14ac:dyDescent="0.2">
      <c r="A33" s="40"/>
      <c r="B33" s="41"/>
      <c r="C33" s="1"/>
      <c r="D33" s="1"/>
      <c r="E33" s="1"/>
      <c r="F33" s="1"/>
    </row>
    <row r="35" spans="1:6" ht="22" x14ac:dyDescent="0.3">
      <c r="A35" s="60" t="s">
        <v>187</v>
      </c>
      <c r="B35" s="60"/>
      <c r="C35" s="60"/>
    </row>
    <row r="36" spans="1:6" x14ac:dyDescent="0.2">
      <c r="A36" s="38" t="s">
        <v>166</v>
      </c>
      <c r="B36" s="38" t="s">
        <v>184</v>
      </c>
      <c r="C36" s="38" t="s">
        <v>185</v>
      </c>
      <c r="D36" s="1" t="s">
        <v>189</v>
      </c>
      <c r="E36" s="1" t="s">
        <v>186</v>
      </c>
    </row>
    <row r="37" spans="1:6" x14ac:dyDescent="0.2">
      <c r="A37" s="40">
        <v>45529</v>
      </c>
      <c r="B37" s="38">
        <v>95</v>
      </c>
      <c r="C37" s="38">
        <v>75</v>
      </c>
      <c r="D37" s="1">
        <v>115</v>
      </c>
      <c r="E37" s="44" t="s">
        <v>192</v>
      </c>
    </row>
    <row r="38" spans="1:6" x14ac:dyDescent="0.2">
      <c r="A38" s="40">
        <v>45530</v>
      </c>
      <c r="B38" s="38">
        <v>100</v>
      </c>
      <c r="C38" s="38">
        <v>30</v>
      </c>
      <c r="D38" s="1">
        <v>120</v>
      </c>
      <c r="E38" s="44" t="s">
        <v>192</v>
      </c>
    </row>
    <row r="39" spans="1:6" x14ac:dyDescent="0.2">
      <c r="A39" s="40">
        <v>45531</v>
      </c>
      <c r="B39" s="38">
        <v>150</v>
      </c>
      <c r="C39" s="38">
        <v>0</v>
      </c>
      <c r="D39" s="1">
        <v>140</v>
      </c>
      <c r="E39" s="44" t="s">
        <v>193</v>
      </c>
    </row>
    <row r="40" spans="1:6" x14ac:dyDescent="0.2">
      <c r="A40" s="40">
        <v>45532</v>
      </c>
      <c r="B40" s="38">
        <v>50</v>
      </c>
      <c r="C40" s="38">
        <v>20</v>
      </c>
      <c r="D40" s="1">
        <v>100</v>
      </c>
      <c r="E40" s="44" t="s">
        <v>193</v>
      </c>
    </row>
    <row r="41" spans="1:6" x14ac:dyDescent="0.2">
      <c r="A41" s="40">
        <v>45533</v>
      </c>
      <c r="B41" s="38">
        <v>80</v>
      </c>
      <c r="C41" s="38">
        <v>45</v>
      </c>
      <c r="D41" s="1">
        <v>130</v>
      </c>
      <c r="E41" s="44" t="s">
        <v>192</v>
      </c>
    </row>
    <row r="42" spans="1:6" x14ac:dyDescent="0.2">
      <c r="A42" s="40"/>
      <c r="B42" s="38"/>
      <c r="C42" s="38"/>
      <c r="D42" s="1"/>
      <c r="E42" s="43"/>
    </row>
    <row r="43" spans="1:6" x14ac:dyDescent="0.2">
      <c r="A43" s="40"/>
      <c r="B43" s="38"/>
      <c r="C43" s="38"/>
      <c r="D43" s="1"/>
      <c r="E43" s="43"/>
    </row>
    <row r="46" spans="1:6" x14ac:dyDescent="0.2">
      <c r="A46" t="s">
        <v>155</v>
      </c>
    </row>
    <row r="48" spans="1:6" x14ac:dyDescent="0.2">
      <c r="A48" s="45" t="s">
        <v>217</v>
      </c>
    </row>
    <row r="50" spans="1:8" x14ac:dyDescent="0.2">
      <c r="A50" s="45" t="s">
        <v>218</v>
      </c>
    </row>
    <row r="51" spans="1:8" x14ac:dyDescent="0.2">
      <c r="A51" s="45" t="s">
        <v>219</v>
      </c>
    </row>
    <row r="53" spans="1:8" x14ac:dyDescent="0.2">
      <c r="A53" s="45" t="s">
        <v>220</v>
      </c>
    </row>
    <row r="55" spans="1:8" x14ac:dyDescent="0.2">
      <c r="A55" s="45" t="s">
        <v>221</v>
      </c>
    </row>
    <row r="56" spans="1:8" x14ac:dyDescent="0.2">
      <c r="A56" s="45" t="s">
        <v>222</v>
      </c>
    </row>
    <row r="57" spans="1:8" x14ac:dyDescent="0.2">
      <c r="A57" s="45" t="s">
        <v>223</v>
      </c>
      <c r="C57" t="s">
        <v>224</v>
      </c>
    </row>
    <row r="59" spans="1:8" x14ac:dyDescent="0.2">
      <c r="A59" s="45" t="s">
        <v>226</v>
      </c>
    </row>
    <row r="60" spans="1:8" x14ac:dyDescent="0.2">
      <c r="A60" s="45" t="s">
        <v>227</v>
      </c>
    </row>
    <row r="62" spans="1:8" x14ac:dyDescent="0.2">
      <c r="A62" s="45"/>
      <c r="B62" s="45"/>
      <c r="C62" s="45"/>
      <c r="D62" s="45"/>
      <c r="E62" s="45"/>
      <c r="F62" s="45"/>
      <c r="H62" s="45"/>
    </row>
    <row r="63" spans="1:8" x14ac:dyDescent="0.2">
      <c r="A63" s="46"/>
      <c r="G63" s="45"/>
    </row>
    <row r="64" spans="1:8" x14ac:dyDescent="0.2">
      <c r="A64" s="46"/>
    </row>
  </sheetData>
  <mergeCells count="5">
    <mergeCell ref="A2:C2"/>
    <mergeCell ref="A10:C10"/>
    <mergeCell ref="A19:C19"/>
    <mergeCell ref="A27:C27"/>
    <mergeCell ref="A35:C35"/>
  </mergeCells>
  <conditionalFormatting sqref="C4:C8">
    <cfRule type="cellIs" dxfId="25" priority="9" operator="between">
      <formula>80</formula>
      <formula>100</formula>
    </cfRule>
  </conditionalFormatting>
  <conditionalFormatting sqref="C5:C8">
    <cfRule type="cellIs" dxfId="24" priority="8" operator="greaterThanOrEqual">
      <formula>126</formula>
    </cfRule>
  </conditionalFormatting>
  <conditionalFormatting sqref="D21:D25">
    <cfRule type="containsText" dxfId="23" priority="11" operator="containsText" text="High">
      <formula>NOT(ISERROR(SEARCH("High",D21)))</formula>
    </cfRule>
    <cfRule type="containsText" dxfId="22" priority="12" operator="containsText" text="Low">
      <formula>NOT(ISERROR(SEARCH("Low",D21)))</formula>
    </cfRule>
    <cfRule type="containsText" dxfId="21" priority="13" operator="containsText" text="Med">
      <formula>NOT(ISERROR(SEARCH("Med",D21)))</formula>
    </cfRule>
    <cfRule type="colorScale" priority="14">
      <colorScale>
        <cfvo type="min"/>
        <cfvo type="percentile" val="50"/>
        <cfvo type="max"/>
        <color rgb="FFF8696B"/>
        <color rgb="FFFCFCFF"/>
        <color rgb="FF5A8AC6"/>
      </colorScale>
    </cfRule>
  </conditionalFormatting>
  <conditionalFormatting sqref="E37:E43">
    <cfRule type="containsText" dxfId="20" priority="15" stopIfTrue="1" operator="containsText" text="Yes">
      <formula>NOT(ISERROR(SEARCH("Yes",E37)))</formula>
    </cfRule>
    <cfRule type="containsText" dxfId="19" priority="16" operator="containsText" text="No">
      <formula>NOT(ISERROR(SEARCH("No",E37)))</formula>
    </cfRule>
    <cfRule type="colorScale" priority="17">
      <colorScale>
        <cfvo type="min"/>
        <cfvo type="max"/>
        <color rgb="FFFF0000"/>
        <color theme="9"/>
      </colorScale>
    </cfRule>
  </conditionalFormatting>
  <conditionalFormatting sqref="D4:D8">
    <cfRule type="cellIs" dxfId="18" priority="4" operator="between">
      <formula>80</formula>
      <formula>100</formula>
    </cfRule>
    <cfRule type="cellIs" dxfId="17" priority="6" operator="greaterThan">
      <formula>125</formula>
    </cfRule>
    <cfRule type="cellIs" dxfId="16" priority="5" operator="between">
      <formula>101</formula>
      <formula>125</formula>
    </cfRule>
  </conditionalFormatting>
  <conditionalFormatting sqref="E4:E8">
    <cfRule type="cellIs" dxfId="15" priority="3" operator="greaterThanOrEqual">
      <formula>141</formula>
    </cfRule>
    <cfRule type="cellIs" dxfId="13" priority="1" operator="between">
      <formula>79</formula>
      <formula>89</formula>
    </cfRule>
    <cfRule type="cellIs" dxfId="14" priority="2" operator="between">
      <formula>90</formula>
      <formula>140</formula>
    </cfRule>
  </conditionalFormatting>
  <pageMargins left="0.7" right="0.7" top="0.75" bottom="0.75" header="0.3" footer="0.3"/>
  <tableParts count="5">
    <tablePart r:id="rId1"/>
    <tablePart r:id="rId2"/>
    <tablePart r:id="rId3"/>
    <tablePart r:id="rId4"/>
    <tablePart r:id="rId5"/>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ECDEE0-D265-044C-A097-836D10BD0BFE}">
  <dimension ref="A2:I36"/>
  <sheetViews>
    <sheetView topLeftCell="B1" workbookViewId="0">
      <selection activeCell="B3" sqref="B3"/>
    </sheetView>
  </sheetViews>
  <sheetFormatPr baseColWidth="10" defaultRowHeight="16" x14ac:dyDescent="0.2"/>
  <cols>
    <col min="1" max="1" width="23.33203125" bestFit="1" customWidth="1"/>
    <col min="2" max="2" width="26.6640625" bestFit="1" customWidth="1"/>
    <col min="3" max="3" width="21.6640625" bestFit="1" customWidth="1"/>
    <col min="4" max="4" width="8.1640625" bestFit="1" customWidth="1"/>
    <col min="5" max="5" width="10.5" bestFit="1" customWidth="1"/>
    <col min="6" max="6" width="11.33203125" bestFit="1" customWidth="1"/>
    <col min="7" max="7" width="30.5" bestFit="1" customWidth="1"/>
    <col min="8" max="8" width="32" bestFit="1" customWidth="1"/>
    <col min="9" max="9" width="33" bestFit="1" customWidth="1"/>
    <col min="10" max="10" width="8.1640625" bestFit="1" customWidth="1"/>
    <col min="11" max="11" width="10.5" bestFit="1" customWidth="1"/>
    <col min="12" max="12" width="18.6640625" bestFit="1" customWidth="1"/>
    <col min="13" max="13" width="16.33203125" bestFit="1" customWidth="1"/>
    <col min="14" max="14" width="31" bestFit="1" customWidth="1"/>
    <col min="15" max="15" width="26" bestFit="1" customWidth="1"/>
  </cols>
  <sheetData>
    <row r="2" spans="1:9" x14ac:dyDescent="0.2">
      <c r="A2" t="s">
        <v>242</v>
      </c>
      <c r="F2" t="s">
        <v>247</v>
      </c>
    </row>
    <row r="3" spans="1:9" x14ac:dyDescent="0.2">
      <c r="A3" s="29" t="s">
        <v>166</v>
      </c>
      <c r="B3" t="s">
        <v>238</v>
      </c>
      <c r="C3" t="s">
        <v>239</v>
      </c>
      <c r="F3" s="29" t="s">
        <v>166</v>
      </c>
      <c r="G3" t="s">
        <v>244</v>
      </c>
      <c r="H3" t="s">
        <v>245</v>
      </c>
      <c r="I3" t="s">
        <v>246</v>
      </c>
    </row>
    <row r="4" spans="1:9" x14ac:dyDescent="0.2">
      <c r="A4" s="47">
        <v>45529</v>
      </c>
      <c r="B4">
        <v>95</v>
      </c>
      <c r="C4">
        <v>3</v>
      </c>
      <c r="F4" s="50">
        <v>45529</v>
      </c>
      <c r="G4">
        <v>90</v>
      </c>
      <c r="H4">
        <v>215</v>
      </c>
      <c r="I4">
        <v>270</v>
      </c>
    </row>
    <row r="5" spans="1:9" x14ac:dyDescent="0.2">
      <c r="A5" s="48" t="s">
        <v>200</v>
      </c>
      <c r="B5">
        <v>30</v>
      </c>
      <c r="C5">
        <v>1</v>
      </c>
      <c r="F5" s="48" t="s">
        <v>197</v>
      </c>
      <c r="H5">
        <v>110</v>
      </c>
      <c r="I5">
        <v>140</v>
      </c>
    </row>
    <row r="6" spans="1:9" x14ac:dyDescent="0.2">
      <c r="A6" s="49" t="s">
        <v>203</v>
      </c>
      <c r="B6">
        <v>30</v>
      </c>
      <c r="C6">
        <v>1</v>
      </c>
      <c r="F6" s="48" t="s">
        <v>198</v>
      </c>
      <c r="H6">
        <v>105</v>
      </c>
      <c r="I6">
        <v>130</v>
      </c>
    </row>
    <row r="7" spans="1:9" x14ac:dyDescent="0.2">
      <c r="A7" s="48" t="s">
        <v>201</v>
      </c>
      <c r="B7">
        <v>20</v>
      </c>
      <c r="C7">
        <v>1</v>
      </c>
      <c r="F7" s="48" t="s">
        <v>196</v>
      </c>
      <c r="G7">
        <v>90</v>
      </c>
    </row>
    <row r="8" spans="1:9" x14ac:dyDescent="0.2">
      <c r="A8" s="49" t="s">
        <v>204</v>
      </c>
      <c r="B8">
        <v>20</v>
      </c>
      <c r="C8">
        <v>1</v>
      </c>
      <c r="F8" s="16" t="s">
        <v>134</v>
      </c>
      <c r="G8">
        <v>90</v>
      </c>
      <c r="H8">
        <v>215</v>
      </c>
      <c r="I8">
        <v>270</v>
      </c>
    </row>
    <row r="9" spans="1:9" x14ac:dyDescent="0.2">
      <c r="A9" s="48" t="s">
        <v>199</v>
      </c>
      <c r="B9">
        <v>45</v>
      </c>
      <c r="C9">
        <v>1</v>
      </c>
    </row>
    <row r="10" spans="1:9" x14ac:dyDescent="0.2">
      <c r="A10" s="49" t="s">
        <v>202</v>
      </c>
      <c r="B10">
        <v>45</v>
      </c>
      <c r="C10">
        <v>1</v>
      </c>
    </row>
    <row r="11" spans="1:9" x14ac:dyDescent="0.2">
      <c r="A11" s="47">
        <v>45530</v>
      </c>
      <c r="B11">
        <v>190</v>
      </c>
      <c r="C11">
        <v>3</v>
      </c>
    </row>
    <row r="12" spans="1:9" x14ac:dyDescent="0.2">
      <c r="A12" s="48" t="s">
        <v>232</v>
      </c>
      <c r="B12">
        <v>100</v>
      </c>
      <c r="C12">
        <v>1</v>
      </c>
    </row>
    <row r="13" spans="1:9" x14ac:dyDescent="0.2">
      <c r="A13" s="49" t="s">
        <v>233</v>
      </c>
      <c r="B13">
        <v>100</v>
      </c>
      <c r="C13">
        <v>1</v>
      </c>
    </row>
    <row r="14" spans="1:9" x14ac:dyDescent="0.2">
      <c r="A14" s="48" t="s">
        <v>234</v>
      </c>
      <c r="B14">
        <v>80</v>
      </c>
      <c r="C14">
        <v>1</v>
      </c>
    </row>
    <row r="15" spans="1:9" x14ac:dyDescent="0.2">
      <c r="A15" s="49" t="s">
        <v>235</v>
      </c>
      <c r="B15">
        <v>80</v>
      </c>
      <c r="C15">
        <v>1</v>
      </c>
    </row>
    <row r="16" spans="1:9" x14ac:dyDescent="0.2">
      <c r="A16" s="48" t="s">
        <v>196</v>
      </c>
      <c r="B16">
        <v>10</v>
      </c>
      <c r="C16">
        <v>1</v>
      </c>
    </row>
    <row r="17" spans="1:9" x14ac:dyDescent="0.2">
      <c r="A17" s="49" t="s">
        <v>231</v>
      </c>
      <c r="B17">
        <v>10</v>
      </c>
      <c r="C17">
        <v>1</v>
      </c>
    </row>
    <row r="18" spans="1:9" x14ac:dyDescent="0.2">
      <c r="A18" s="47" t="s">
        <v>134</v>
      </c>
      <c r="B18">
        <v>285</v>
      </c>
      <c r="C18">
        <v>6</v>
      </c>
    </row>
    <row r="20" spans="1:9" x14ac:dyDescent="0.2">
      <c r="A20" t="s">
        <v>243</v>
      </c>
      <c r="F20" t="s">
        <v>251</v>
      </c>
    </row>
    <row r="21" spans="1:9" x14ac:dyDescent="0.2">
      <c r="A21" s="29" t="s">
        <v>166</v>
      </c>
      <c r="B21" t="s">
        <v>240</v>
      </c>
      <c r="C21" t="s">
        <v>241</v>
      </c>
      <c r="F21" s="29" t="s">
        <v>166</v>
      </c>
      <c r="G21" t="s">
        <v>248</v>
      </c>
      <c r="H21" t="s">
        <v>249</v>
      </c>
      <c r="I21" t="s">
        <v>250</v>
      </c>
    </row>
    <row r="22" spans="1:9" x14ac:dyDescent="0.2">
      <c r="A22" s="50">
        <v>45529</v>
      </c>
      <c r="B22">
        <v>75</v>
      </c>
      <c r="C22">
        <v>300</v>
      </c>
      <c r="F22" s="50">
        <v>45529</v>
      </c>
      <c r="G22">
        <v>95</v>
      </c>
      <c r="H22">
        <v>75</v>
      </c>
      <c r="I22">
        <v>115</v>
      </c>
    </row>
    <row r="23" spans="1:9" x14ac:dyDescent="0.2">
      <c r="A23" s="48" t="s">
        <v>208</v>
      </c>
      <c r="B23">
        <v>30</v>
      </c>
      <c r="C23">
        <v>200</v>
      </c>
      <c r="F23" s="50">
        <v>45530</v>
      </c>
      <c r="G23">
        <v>100</v>
      </c>
      <c r="H23">
        <v>30</v>
      </c>
      <c r="I23">
        <v>120</v>
      </c>
    </row>
    <row r="24" spans="1:9" x14ac:dyDescent="0.2">
      <c r="A24" s="49" t="s">
        <v>210</v>
      </c>
      <c r="B24">
        <v>30</v>
      </c>
      <c r="C24">
        <v>200</v>
      </c>
      <c r="F24" s="50">
        <v>45531</v>
      </c>
      <c r="G24">
        <v>150</v>
      </c>
      <c r="H24">
        <v>0</v>
      </c>
      <c r="I24">
        <v>140</v>
      </c>
    </row>
    <row r="25" spans="1:9" x14ac:dyDescent="0.2">
      <c r="A25" s="48" t="s">
        <v>209</v>
      </c>
      <c r="B25">
        <v>45</v>
      </c>
      <c r="C25">
        <v>100</v>
      </c>
      <c r="F25" s="50">
        <v>45532</v>
      </c>
      <c r="G25">
        <v>50</v>
      </c>
      <c r="H25">
        <v>20</v>
      </c>
      <c r="I25">
        <v>100</v>
      </c>
    </row>
    <row r="26" spans="1:9" x14ac:dyDescent="0.2">
      <c r="A26" s="49" t="s">
        <v>211</v>
      </c>
      <c r="B26">
        <v>45</v>
      </c>
      <c r="C26">
        <v>100</v>
      </c>
      <c r="F26" s="50">
        <v>45533</v>
      </c>
      <c r="G26">
        <v>80</v>
      </c>
      <c r="H26">
        <v>45</v>
      </c>
      <c r="I26">
        <v>130</v>
      </c>
    </row>
    <row r="27" spans="1:9" x14ac:dyDescent="0.2">
      <c r="A27" s="50">
        <v>45530</v>
      </c>
      <c r="B27">
        <v>30</v>
      </c>
      <c r="C27">
        <v>150</v>
      </c>
      <c r="F27" s="16" t="s">
        <v>134</v>
      </c>
      <c r="G27">
        <v>475</v>
      </c>
      <c r="H27">
        <v>170</v>
      </c>
      <c r="I27">
        <v>605</v>
      </c>
    </row>
    <row r="28" spans="1:9" x14ac:dyDescent="0.2">
      <c r="A28" s="48" t="s">
        <v>228</v>
      </c>
      <c r="B28">
        <v>30</v>
      </c>
      <c r="C28">
        <v>150</v>
      </c>
    </row>
    <row r="29" spans="1:9" x14ac:dyDescent="0.2">
      <c r="A29" s="49" t="s">
        <v>254</v>
      </c>
      <c r="B29">
        <v>30</v>
      </c>
      <c r="C29">
        <v>150</v>
      </c>
    </row>
    <row r="30" spans="1:9" x14ac:dyDescent="0.2">
      <c r="A30" s="50">
        <v>45531</v>
      </c>
      <c r="B30">
        <v>60</v>
      </c>
      <c r="C30">
        <v>250</v>
      </c>
    </row>
    <row r="31" spans="1:9" x14ac:dyDescent="0.2">
      <c r="A31" s="48" t="s">
        <v>230</v>
      </c>
      <c r="B31">
        <v>60</v>
      </c>
      <c r="C31">
        <v>250</v>
      </c>
    </row>
    <row r="32" spans="1:9" x14ac:dyDescent="0.2">
      <c r="A32" s="49" t="s">
        <v>255</v>
      </c>
      <c r="B32">
        <v>60</v>
      </c>
      <c r="C32">
        <v>250</v>
      </c>
    </row>
    <row r="33" spans="1:3" x14ac:dyDescent="0.2">
      <c r="A33" s="50">
        <v>45532</v>
      </c>
      <c r="B33">
        <v>40</v>
      </c>
      <c r="C33">
        <v>150</v>
      </c>
    </row>
    <row r="34" spans="1:3" x14ac:dyDescent="0.2">
      <c r="A34" s="48" t="s">
        <v>252</v>
      </c>
      <c r="B34">
        <v>40</v>
      </c>
      <c r="C34">
        <v>150</v>
      </c>
    </row>
    <row r="35" spans="1:3" x14ac:dyDescent="0.2">
      <c r="A35" s="49" t="s">
        <v>253</v>
      </c>
      <c r="B35">
        <v>40</v>
      </c>
      <c r="C35">
        <v>150</v>
      </c>
    </row>
    <row r="36" spans="1:3" x14ac:dyDescent="0.2">
      <c r="A36" s="16" t="s">
        <v>134</v>
      </c>
      <c r="B36">
        <v>205</v>
      </c>
      <c r="C36">
        <v>850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E5E532-2E82-2444-9FA5-7CFFFE6A5A9B}">
  <dimension ref="A1:V4"/>
  <sheetViews>
    <sheetView showGridLines="0" topLeftCell="A6" workbookViewId="0">
      <selection activeCell="B52" sqref="B52"/>
    </sheetView>
  </sheetViews>
  <sheetFormatPr baseColWidth="10" defaultRowHeight="16" x14ac:dyDescent="0.2"/>
  <sheetData>
    <row r="1" spans="1:22" x14ac:dyDescent="0.2">
      <c r="A1" s="61" t="s">
        <v>188</v>
      </c>
      <c r="B1" s="62"/>
      <c r="C1" s="62"/>
      <c r="D1" s="62"/>
      <c r="E1" s="62"/>
      <c r="F1" s="62"/>
      <c r="G1" s="62"/>
      <c r="H1" s="62"/>
      <c r="I1" s="62"/>
      <c r="J1" s="62"/>
      <c r="K1" s="62"/>
      <c r="L1" s="62"/>
      <c r="M1" s="62"/>
      <c r="N1" s="62"/>
      <c r="O1" s="62"/>
      <c r="P1" s="62"/>
      <c r="Q1" s="62"/>
      <c r="R1" s="62"/>
      <c r="S1" s="62"/>
      <c r="T1" s="62"/>
      <c r="U1" s="62"/>
      <c r="V1" s="63"/>
    </row>
    <row r="2" spans="1:22" x14ac:dyDescent="0.2">
      <c r="A2" s="64"/>
      <c r="B2" s="65"/>
      <c r="C2" s="65"/>
      <c r="D2" s="65"/>
      <c r="E2" s="65"/>
      <c r="F2" s="65"/>
      <c r="G2" s="65"/>
      <c r="H2" s="65"/>
      <c r="I2" s="65"/>
      <c r="J2" s="65"/>
      <c r="K2" s="65"/>
      <c r="L2" s="65"/>
      <c r="M2" s="65"/>
      <c r="N2" s="65"/>
      <c r="O2" s="65"/>
      <c r="P2" s="65"/>
      <c r="Q2" s="65"/>
      <c r="R2" s="65"/>
      <c r="S2" s="65"/>
      <c r="T2" s="65"/>
      <c r="U2" s="65"/>
      <c r="V2" s="66"/>
    </row>
    <row r="3" spans="1:22" x14ac:dyDescent="0.2">
      <c r="A3" s="64"/>
      <c r="B3" s="65"/>
      <c r="C3" s="65"/>
      <c r="D3" s="65"/>
      <c r="E3" s="65"/>
      <c r="F3" s="65"/>
      <c r="G3" s="65"/>
      <c r="H3" s="65"/>
      <c r="I3" s="65"/>
      <c r="J3" s="65"/>
      <c r="K3" s="65"/>
      <c r="L3" s="65"/>
      <c r="M3" s="65"/>
      <c r="N3" s="65"/>
      <c r="O3" s="65"/>
      <c r="P3" s="65"/>
      <c r="Q3" s="65"/>
      <c r="R3" s="65"/>
      <c r="S3" s="65"/>
      <c r="T3" s="65"/>
      <c r="U3" s="65"/>
      <c r="V3" s="66"/>
    </row>
    <row r="4" spans="1:22" x14ac:dyDescent="0.2">
      <c r="A4" s="67"/>
      <c r="B4" s="68"/>
      <c r="C4" s="68"/>
      <c r="D4" s="68"/>
      <c r="E4" s="68"/>
      <c r="F4" s="68"/>
      <c r="G4" s="68"/>
      <c r="H4" s="68"/>
      <c r="I4" s="68"/>
      <c r="J4" s="68"/>
      <c r="K4" s="68"/>
      <c r="L4" s="68"/>
      <c r="M4" s="68"/>
      <c r="N4" s="68"/>
      <c r="O4" s="68"/>
      <c r="P4" s="68"/>
      <c r="Q4" s="68"/>
      <c r="R4" s="68"/>
      <c r="S4" s="68"/>
      <c r="T4" s="68"/>
      <c r="U4" s="68"/>
      <c r="V4" s="69"/>
    </row>
  </sheetData>
  <mergeCells count="1">
    <mergeCell ref="A1:V4"/>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Diabeetes Intro</vt:lpstr>
      <vt:lpstr>Diabetes by Race</vt:lpstr>
      <vt:lpstr>Diabetes Total Healthcare Cost</vt:lpstr>
      <vt:lpstr>Diabetes by Diagnosis-Death</vt:lpstr>
      <vt:lpstr>Diabetes Types</vt:lpstr>
      <vt:lpstr>Diabetes Data Pivot Tables</vt:lpstr>
      <vt:lpstr>Info Dashboard </vt:lpstr>
      <vt:lpstr>Cost Dashboard </vt:lpstr>
      <vt:lpstr>Diabetes Metrics Tracker</vt:lpstr>
      <vt:lpstr>Self-Care Pivot Tables</vt:lpstr>
      <vt:lpstr>Self-Care 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 Reid</dc:creator>
  <cp:lastModifiedBy>N Reid</cp:lastModifiedBy>
  <dcterms:created xsi:type="dcterms:W3CDTF">2024-08-20T00:46:29Z</dcterms:created>
  <dcterms:modified xsi:type="dcterms:W3CDTF">2025-05-05T03:49:40Z</dcterms:modified>
</cp:coreProperties>
</file>