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risnik\Desktop\DataScience\Excel\Sveska\"/>
    </mc:Choice>
  </mc:AlternateContent>
  <bookViews>
    <workbookView xWindow="0" yWindow="0" windowWidth="19200" windowHeight="7433" firstSheet="4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K2" i="13"/>
  <c r="J2" i="13"/>
  <c r="K2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J2" i="1"/>
  <c r="J2" i="6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J3" i="3"/>
  <c r="J4" i="3"/>
  <c r="J5" i="3"/>
  <c r="J6" i="3"/>
  <c r="J7" i="3"/>
  <c r="J8" i="3"/>
  <c r="J9" i="3"/>
  <c r="J10" i="3"/>
  <c r="J2" i="3"/>
  <c r="L2" i="4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2" i="2"/>
  <c r="J3" i="2"/>
  <c r="J4" i="2"/>
  <c r="J5" i="2"/>
  <c r="J6" i="2"/>
  <c r="J7" i="2"/>
  <c r="J8" i="2"/>
  <c r="J9" i="2"/>
  <c r="J10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<sst xmlns="http://schemas.openxmlformats.org/spreadsheetml/2006/main" count="587" uniqueCount="92">
  <si>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</si>
  <si>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</si>
  <si>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</si>
  <si>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</si>
  <si>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</si>
  <si>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</si>
  <si>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</si>
  <si>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</si>
  <si>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</si>
  <si>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</si>
  <si>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</si>
  <si>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</si>
  <si>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</si>
  <si>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</si>
  <si>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</si>
  <si>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</si>
  <si>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</si>
  <si>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</si>
  <si>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</si>
  <si>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</si>
  <si>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</si>
  <si>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</si>
  <si>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</si>
  <si>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</si>
  <si>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</si>
  <si>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</si>
  <si>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</si>
  <si>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</si>
  <si>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</si>
  <si>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</si>
  <si>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</si>
  <si>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</si>
  <si>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</si>
  <si>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</si>
  <si>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</si>
  <si>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</si>
  <si>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</si>
  <si>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</si>
  <si>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</si>
  <si>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</si>
  <si>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</si>
  <si>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</si>
  <si>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</si>
  <si>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</si>
  <si>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</si>
  <si>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</si>
  <si>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</si>
  <si>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</si>
  <si>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</si>
  <si>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</si>
  <si>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</si>
  <si>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</si>
  <si>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</si>
  <si>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</si>
  <si>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</si>
  <si>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</si>
  <si>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</si>
  <si>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</si>
  <si>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</si>
  <si>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</si>
  <si>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</si>
  <si>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</si>
  <si>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</si>
  <si>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</si>
  <si>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</si>
  <si>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</si>
  <si>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</si>
  <si>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</si>
  <si>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</si>
  <si>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</si>
  <si>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</si>
  <si>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</si>
  <si>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</si>
  <si>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</si>
  <si>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</si>
  <si>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</si>
  <si>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</si>
  <si>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</si>
  <si>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</si>
  <si>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</si>
  <si>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</si>
  <si>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</si>
  <si>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</si>
  <si>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</si>
  <si>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</si>
  <si>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</si>
  <si>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TEXT(H,"dd/mm/yyyy")</t>
  </si>
  <si>
    <t>RIGHT</t>
  </si>
  <si>
    <t>CONCATENATE(B2,".",C2, "@gmail.com")</t>
  </si>
  <si>
    <t>ConvertedToTEXT</t>
  </si>
  <si>
    <t>DAYS-Sracuna koliko dana ima izmedju ova dva datuma</t>
  </si>
  <si>
    <t>NETWORKDAYS-Uzima dane ali makne praznike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</si>
</sst>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sqref="A1:K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78</v>
      </c>
      <c r="K1" s="4" t="s">
        <v>79</v>
      </c>
    </row>
    <row r="2" spans="1:11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7">
        <f>MAX(G2:G10)</f>
        <v>65000</v>
      </c>
      <c r="K2" s="7">
        <f>MAX(G2:G10)</f>
        <v>65000</v>
      </c>
    </row>
    <row r="3" spans="1:11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8">
        <f>MAX(D2:D10)</f>
        <v>38</v>
      </c>
      <c r="K3" s="8">
        <f>MIN(D2:D10)</f>
        <v>29</v>
      </c>
    </row>
    <row r="4" spans="1:11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/>
      <c r="K4" s="4"/>
    </row>
    <row r="5" spans="1:11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/>
      <c r="K5" s="4"/>
    </row>
    <row r="6" spans="1:11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/>
      <c r="K6" s="4"/>
    </row>
    <row r="7" spans="1:11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/>
      <c r="K7" s="4"/>
    </row>
    <row r="8" spans="1:11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/>
      <c r="K8" s="4"/>
    </row>
    <row r="9" spans="1:11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/>
      <c r="K9" s="4"/>
    </row>
    <row r="10" spans="1:11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/>
      <c r="K1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2"/>
  <sheetViews>
    <sheetView workbookViewId="0">
      <selection activeCell="K18" sqref="K18"/>
    </sheetView>
  </sheetViews>
  <sheetFormatPr defaultRowHeight="14.25" x14ac:dyDescent="0.45"/>
  <cols>
    <col min="2" max="2" width="10.46484375" customWidth="1"/>
    <col min="3" max="5" width="10.6640625" customWidth="1"/>
    <col min="6" max="6" width="16.53125" customWidth="1"/>
    <col min="8" max="8" width="14.19921875" customWidth="1"/>
    <col min="9" max="9" width="14.796875" customWidth="1"/>
    <col min="10" max="10" width="22" bestFit="1" customWidth="1"/>
    <col min="11" max="11" width="31.9296875" customWidth="1"/>
  </cols>
  <sheetData>
    <row r="1" spans="1:13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18</v>
      </c>
      <c r="K1" s="4" t="s">
        <v>88</v>
      </c>
      <c r="L1" s="4"/>
      <c r="M1" s="4"/>
    </row>
    <row r="2" spans="1:13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 t="str">
        <f>CONCATENATE(B2," ",C2)</f>
        <v>Jim Halpert</v>
      </c>
      <c r="K2" s="4" t="str">
        <f>CONCATENATE(B2,".",C2, "@gmail.com")</f>
        <v>Jim.Halpert@gmail.com</v>
      </c>
      <c r="L2" s="4"/>
      <c r="M2" s="4"/>
    </row>
    <row r="3" spans="1:13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 t="str">
        <f t="shared" ref="J3:J10" si="0">CONCATENATE(B3," ",C3)</f>
        <v>Pam Beasley</v>
      </c>
      <c r="K3" s="4" t="str">
        <f t="shared" ref="K3:K10" si="1">CONCATENATE(B3,".",C3, "@gmail.com")</f>
        <v>Pam.Beasley@gmail.com</v>
      </c>
      <c r="L3" s="4"/>
      <c r="M3" s="4"/>
    </row>
    <row r="4" spans="1:13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 t="str">
        <f t="shared" si="0"/>
        <v>Dwight Schrute</v>
      </c>
      <c r="K4" s="4" t="str">
        <f t="shared" si="1"/>
        <v>Dwight.Schrute@gmail.com</v>
      </c>
      <c r="L4" s="4"/>
      <c r="M4" s="4"/>
    </row>
    <row r="5" spans="1:13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 t="str">
        <f t="shared" si="0"/>
        <v>Angela Martin</v>
      </c>
      <c r="K5" s="4" t="str">
        <f t="shared" si="1"/>
        <v>Angela.Martin@gmail.com</v>
      </c>
      <c r="L5" s="4"/>
      <c r="M5" s="4"/>
    </row>
    <row r="6" spans="1:13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 t="str">
        <f t="shared" si="0"/>
        <v>Toby Flenderson</v>
      </c>
      <c r="K6" s="4" t="str">
        <f t="shared" si="1"/>
        <v>Toby.Flenderson@gmail.com</v>
      </c>
      <c r="L6" s="4"/>
      <c r="M6" s="4"/>
    </row>
    <row r="7" spans="1:13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 t="str">
        <f t="shared" si="0"/>
        <v>Michael Scott</v>
      </c>
      <c r="K7" s="4" t="str">
        <f t="shared" si="1"/>
        <v>Michael.Scott@gmail.com</v>
      </c>
      <c r="L7" s="4"/>
      <c r="M7" s="4"/>
    </row>
    <row r="8" spans="1:13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 t="str">
        <f t="shared" si="0"/>
        <v>Meredith Palmer</v>
      </c>
      <c r="K8" s="4" t="str">
        <f t="shared" si="1"/>
        <v>Meredith.Palmer@gmail.com</v>
      </c>
      <c r="L8" s="4"/>
      <c r="M8" s="4"/>
    </row>
    <row r="9" spans="1:13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 t="str">
        <f t="shared" si="0"/>
        <v>Stanley Hudson</v>
      </c>
      <c r="K9" s="4" t="str">
        <f t="shared" si="1"/>
        <v>Stanley.Hudson@gmail.com</v>
      </c>
      <c r="L9" s="4"/>
      <c r="M9" s="4"/>
    </row>
    <row r="10" spans="1:13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 t="str">
        <f t="shared" si="0"/>
        <v>Kevin Malone</v>
      </c>
      <c r="K10" s="4" t="str">
        <f t="shared" si="1"/>
        <v>Kevin.Malone@gmail.com</v>
      </c>
      <c r="L10" s="4"/>
      <c r="M10" s="4"/>
    </row>
    <row r="11" spans="1:13" x14ac:dyDescent="0.45">
      <c r="A11" s="4"/>
      <c r="B11" s="4"/>
      <c r="C11" s="4"/>
      <c r="D11" s="4"/>
      <c r="E11" s="4"/>
      <c r="F11" s="4"/>
      <c r="G11" s="4"/>
      <c r="H11" s="4" t="str">
        <f t="shared" ref="H11:H12" si="2">CONCATENATE(B11," ",C11)</f>
        <v xml:space="preserve"> </v>
      </c>
      <c r="I11" s="4"/>
      <c r="J11" s="4"/>
      <c r="K11" s="4"/>
      <c r="L11" s="4"/>
      <c r="M11" s="4"/>
    </row>
    <row r="12" spans="1:13" x14ac:dyDescent="0.4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abSelected="1" workbookViewId="0">
      <selection activeCell="J11" sqref="J11"/>
    </sheetView>
  </sheetViews>
  <sheetFormatPr defaultRowHeight="14.25" x14ac:dyDescent="0.45"/>
  <cols>
    <col min="8" max="8" width="14.46484375" customWidth="1"/>
    <col min="9" max="9" width="13.33203125" customWidth="1"/>
    <col min="11" max="11" width="13.19921875" customWidth="1"/>
    <col min="13" max="13" width="44.1328125" customWidth="1"/>
  </cols>
  <sheetData>
    <row r="1" spans="1:13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8" t="s">
        <v>22</v>
      </c>
      <c r="H1" s="4" t="s">
        <v>36</v>
      </c>
      <c r="I1" s="4" t="s">
        <v>37</v>
      </c>
      <c r="J1" s="4" t="s">
        <v>82</v>
      </c>
      <c r="K1" s="4" t="s">
        <v>83</v>
      </c>
      <c r="L1" s="4"/>
      <c r="M1" t="s">
        <v>90</v>
      </c>
    </row>
    <row r="2" spans="1:13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8">
        <v>45000</v>
      </c>
      <c r="H2" s="6" t="s">
        <v>48</v>
      </c>
      <c r="I2" s="6" t="s">
        <v>56</v>
      </c>
      <c r="J2" s="4">
        <f>_xlfn.DAYS(I2,H2)</f>
        <v>5056</v>
      </c>
      <c r="K2" s="4">
        <f>NETWORKDAYS(H2,I2)</f>
        <v>3611</v>
      </c>
      <c r="L2" s="4"/>
      <c r="M2" t="s">
        <v>91</v>
      </c>
    </row>
    <row r="3" spans="1:13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8">
        <v>36000</v>
      </c>
      <c r="H3" s="6" t="s">
        <v>49</v>
      </c>
      <c r="I3" s="6" t="s">
        <v>57</v>
      </c>
      <c r="J3" s="4"/>
      <c r="K3" s="4"/>
      <c r="L3" s="4"/>
    </row>
    <row r="4" spans="1:13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8">
        <v>63000</v>
      </c>
      <c r="H4" s="6" t="s">
        <v>50</v>
      </c>
      <c r="I4" s="6" t="s">
        <v>58</v>
      </c>
      <c r="J4" s="4"/>
      <c r="K4" s="4"/>
      <c r="L4" s="4"/>
    </row>
    <row r="5" spans="1:13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8">
        <v>47000</v>
      </c>
      <c r="H5" s="6" t="s">
        <v>51</v>
      </c>
      <c r="I5" s="6" t="s">
        <v>59</v>
      </c>
      <c r="J5" s="4"/>
      <c r="K5" s="4"/>
      <c r="L5" s="4"/>
    </row>
    <row r="6" spans="1:13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8">
        <v>50000</v>
      </c>
      <c r="H6" s="6" t="s">
        <v>52</v>
      </c>
      <c r="I6" s="6" t="s">
        <v>60</v>
      </c>
      <c r="J6" s="4"/>
      <c r="K6" s="4"/>
      <c r="L6" s="4"/>
    </row>
    <row r="7" spans="1:13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8">
        <v>65000</v>
      </c>
      <c r="H7" s="6" t="s">
        <v>52</v>
      </c>
      <c r="I7" s="6" t="s">
        <v>61</v>
      </c>
      <c r="J7" s="4"/>
      <c r="K7" s="4"/>
      <c r="L7" s="4"/>
    </row>
    <row r="8" spans="1:13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8">
        <v>41000</v>
      </c>
      <c r="H8" s="6" t="s">
        <v>53</v>
      </c>
      <c r="I8" s="6" t="s">
        <v>61</v>
      </c>
      <c r="J8" s="4"/>
      <c r="K8" s="4"/>
      <c r="L8" s="4"/>
    </row>
    <row r="9" spans="1:13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8">
        <v>48000</v>
      </c>
      <c r="H9" s="6" t="s">
        <v>54</v>
      </c>
      <c r="I9" s="6" t="s">
        <v>62</v>
      </c>
      <c r="J9" s="4"/>
      <c r="K9" s="4"/>
      <c r="L9" s="4"/>
    </row>
    <row r="10" spans="1:13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8">
        <v>42000</v>
      </c>
      <c r="H10" s="6" t="s">
        <v>55</v>
      </c>
      <c r="I10" s="6" t="s">
        <v>62</v>
      </c>
      <c r="J10" s="4"/>
      <c r="K10" s="4"/>
      <c r="L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sqref="A1:K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11" max="11" width="18.86328125" customWidth="1"/>
  </cols>
  <sheetData>
    <row r="1" spans="1:11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80</v>
      </c>
      <c r="K1" s="4" t="s">
        <v>81</v>
      </c>
    </row>
    <row r="2" spans="1:11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 t="str">
        <f>IF(D2:D10 &gt; 30,"Old","Young")</f>
        <v>Young</v>
      </c>
      <c r="K2" s="4" t="str">
        <f>IF(F2:F10="Salesman", "Sales", IF(F2:F10="HR", "Fire Immediately", IF(F2:F10="Regional Manager", "Give Bonus", "")))</f>
        <v>Sales</v>
      </c>
    </row>
    <row r="3" spans="1:11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 t="str">
        <f t="shared" ref="J3:J10" si="0">IF(D3:D11 &gt; 30,"Old","Young")</f>
        <v>Young</v>
      </c>
      <c r="K3" s="4" t="str">
        <f t="shared" ref="K3:K10" si="1">IF(F3:F11="Salesman", "Sales", IF(F3:F11="HR", "Fire Immediately", IF(F3:F11="Regional Manager", "Give Bonus", "")))</f>
        <v/>
      </c>
    </row>
    <row r="4" spans="1:11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 t="str">
        <f t="shared" si="0"/>
        <v>Young</v>
      </c>
      <c r="K4" s="4" t="str">
        <f t="shared" si="1"/>
        <v>Sales</v>
      </c>
    </row>
    <row r="5" spans="1:11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 t="str">
        <f t="shared" si="0"/>
        <v>Old</v>
      </c>
      <c r="K5" s="4" t="str">
        <f t="shared" si="1"/>
        <v/>
      </c>
    </row>
    <row r="6" spans="1:11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 t="str">
        <f t="shared" si="0"/>
        <v>Old</v>
      </c>
      <c r="K6" s="4" t="str">
        <f t="shared" si="1"/>
        <v>Fire Immediately</v>
      </c>
    </row>
    <row r="7" spans="1:11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 t="str">
        <f t="shared" si="0"/>
        <v>Old</v>
      </c>
      <c r="K7" s="4" t="str">
        <f t="shared" si="1"/>
        <v>Give Bonus</v>
      </c>
    </row>
    <row r="8" spans="1:11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 t="str">
        <f t="shared" si="0"/>
        <v>Old</v>
      </c>
      <c r="K8" s="4" t="str">
        <f t="shared" si="1"/>
        <v/>
      </c>
    </row>
    <row r="9" spans="1:11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 t="str">
        <f t="shared" si="0"/>
        <v>Old</v>
      </c>
      <c r="K9" s="4" t="str">
        <f t="shared" si="1"/>
        <v>Sales</v>
      </c>
    </row>
    <row r="10" spans="1:11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 t="str">
        <f t="shared" si="0"/>
        <v>Old</v>
      </c>
      <c r="K10" s="4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zoomScale="85" zoomScaleNormal="85" workbookViewId="0">
      <selection sqref="A1:J10"/>
    </sheetView>
  </sheetViews>
  <sheetFormatPr defaultColWidth="10.86328125" defaultRowHeight="14.25" x14ac:dyDescent="0.45"/>
  <cols>
    <col min="1" max="1" width="10.796875" bestFit="1" customWidth="1"/>
  </cols>
  <sheetData>
    <row r="1" spans="1:12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19</v>
      </c>
      <c r="L1" t="s">
        <v>35</v>
      </c>
    </row>
    <row r="2" spans="1:12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>
        <f>LEN(C2:C10)</f>
        <v>7</v>
      </c>
    </row>
    <row r="3" spans="1:12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>
        <f t="shared" ref="J3:J10" si="0">LEN(C3:C11)</f>
        <v>7</v>
      </c>
    </row>
    <row r="4" spans="1:12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>
        <f t="shared" si="0"/>
        <v>7</v>
      </c>
    </row>
    <row r="5" spans="1:12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>
        <f t="shared" si="0"/>
        <v>6</v>
      </c>
    </row>
    <row r="6" spans="1:12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>
        <f t="shared" si="0"/>
        <v>10</v>
      </c>
    </row>
    <row r="7" spans="1:12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>
        <f t="shared" si="0"/>
        <v>5</v>
      </c>
    </row>
    <row r="8" spans="1:12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>
        <f t="shared" si="0"/>
        <v>6</v>
      </c>
    </row>
    <row r="9" spans="1:12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>
        <f t="shared" si="0"/>
        <v>6</v>
      </c>
    </row>
    <row r="10" spans="1:12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D1" workbookViewId="0">
      <selection activeCell="D1" sqref="D1:M10"/>
    </sheetView>
  </sheetViews>
  <sheetFormatPr defaultColWidth="14.53125" defaultRowHeight="14.25" x14ac:dyDescent="0.45"/>
  <cols>
    <col min="4" max="4" width="8" customWidth="1"/>
    <col min="10" max="10" width="32.33203125" bestFit="1" customWidth="1"/>
  </cols>
  <sheetData>
    <row r="1" spans="1:13" x14ac:dyDescent="0.45">
      <c r="A1" t="s">
        <v>20</v>
      </c>
      <c r="B1" t="s">
        <v>0</v>
      </c>
      <c r="C1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38</v>
      </c>
      <c r="K1" s="4" t="s">
        <v>84</v>
      </c>
      <c r="L1" s="4" t="s">
        <v>85</v>
      </c>
      <c r="M1" s="4" t="s">
        <v>85</v>
      </c>
    </row>
    <row r="2" spans="1:13" x14ac:dyDescent="0.45">
      <c r="A2">
        <v>1001</v>
      </c>
      <c r="B2" t="s">
        <v>2</v>
      </c>
      <c r="C2" t="s">
        <v>3</v>
      </c>
      <c r="D2" s="4">
        <v>30</v>
      </c>
      <c r="E2" s="4" t="s">
        <v>26</v>
      </c>
      <c r="F2" s="4" t="s">
        <v>25</v>
      </c>
      <c r="G2" s="4">
        <v>45000</v>
      </c>
      <c r="H2" s="6" t="s">
        <v>48</v>
      </c>
      <c r="I2" s="6" t="s">
        <v>56</v>
      </c>
      <c r="J2" s="5" t="s">
        <v>39</v>
      </c>
      <c r="K2" s="4" t="str">
        <f>LEFT(B2:B10,3)</f>
        <v>Jim</v>
      </c>
      <c r="L2" s="4" t="str">
        <f>RIGHT(H2:H10,4)</f>
        <v>2001</v>
      </c>
      <c r="M2" s="4" t="str">
        <f>RIGHT(A2:A10)</f>
        <v>1</v>
      </c>
    </row>
    <row r="3" spans="1:13" x14ac:dyDescent="0.45">
      <c r="A3">
        <v>1002</v>
      </c>
      <c r="B3" t="s">
        <v>4</v>
      </c>
      <c r="C3" t="s">
        <v>5</v>
      </c>
      <c r="D3" s="4">
        <v>30</v>
      </c>
      <c r="E3" s="4" t="s">
        <v>28</v>
      </c>
      <c r="F3" s="4" t="s">
        <v>27</v>
      </c>
      <c r="G3" s="4">
        <v>36000</v>
      </c>
      <c r="H3" s="6" t="s">
        <v>49</v>
      </c>
      <c r="I3" s="6" t="s">
        <v>57</v>
      </c>
      <c r="J3" s="5" t="s">
        <v>40</v>
      </c>
      <c r="K3" s="4" t="str">
        <f t="shared" ref="K3:K10" si="0">LEFT(B3:B11,3)</f>
        <v>Pam</v>
      </c>
      <c r="L3" s="4" t="str">
        <f t="shared" ref="L3:L10" si="1">RIGHT(H3:H11,4)</f>
        <v>1999</v>
      </c>
      <c r="M3" s="4" t="str">
        <f t="shared" ref="M3:M10" si="2">RIGHT(A3:A11)</f>
        <v>2</v>
      </c>
    </row>
    <row r="4" spans="1:13" x14ac:dyDescent="0.45">
      <c r="A4">
        <v>1003</v>
      </c>
      <c r="B4" t="s">
        <v>6</v>
      </c>
      <c r="C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6" t="s">
        <v>50</v>
      </c>
      <c r="I4" s="6" t="s">
        <v>58</v>
      </c>
      <c r="J4" s="5" t="s">
        <v>41</v>
      </c>
      <c r="K4" s="4" t="str">
        <f t="shared" si="0"/>
        <v>Dwi</v>
      </c>
      <c r="L4" s="4" t="str">
        <f t="shared" si="1"/>
        <v>2000</v>
      </c>
      <c r="M4" s="4" t="str">
        <f t="shared" si="2"/>
        <v>3</v>
      </c>
    </row>
    <row r="5" spans="1:13" x14ac:dyDescent="0.45">
      <c r="A5">
        <v>1004</v>
      </c>
      <c r="B5" t="s">
        <v>13</v>
      </c>
      <c r="C5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6" t="s">
        <v>51</v>
      </c>
      <c r="I5" s="6" t="s">
        <v>59</v>
      </c>
      <c r="J5" s="5" t="s">
        <v>42</v>
      </c>
      <c r="K5" s="4" t="str">
        <f t="shared" si="0"/>
        <v>Ang</v>
      </c>
      <c r="L5" s="4" t="str">
        <f t="shared" si="1"/>
        <v>2000</v>
      </c>
      <c r="M5" s="4" t="str">
        <f t="shared" si="2"/>
        <v>4</v>
      </c>
    </row>
    <row r="6" spans="1:13" x14ac:dyDescent="0.45">
      <c r="A6">
        <v>1005</v>
      </c>
      <c r="B6" t="s">
        <v>14</v>
      </c>
      <c r="C6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6" t="s">
        <v>52</v>
      </c>
      <c r="I6" s="6" t="s">
        <v>60</v>
      </c>
      <c r="J6" s="5" t="s">
        <v>43</v>
      </c>
      <c r="K6" s="4" t="str">
        <f t="shared" si="0"/>
        <v>Tob</v>
      </c>
      <c r="L6" s="4" t="str">
        <f t="shared" si="1"/>
        <v>2001</v>
      </c>
      <c r="M6" s="4" t="str">
        <f t="shared" si="2"/>
        <v>5</v>
      </c>
    </row>
    <row r="7" spans="1:13" x14ac:dyDescent="0.45">
      <c r="A7">
        <v>1006</v>
      </c>
      <c r="B7" t="s">
        <v>8</v>
      </c>
      <c r="C7" t="s">
        <v>9</v>
      </c>
      <c r="D7" s="4">
        <v>35</v>
      </c>
      <c r="E7" s="4" t="s">
        <v>26</v>
      </c>
      <c r="F7" s="4" t="s">
        <v>31</v>
      </c>
      <c r="G7" s="4">
        <v>65000</v>
      </c>
      <c r="H7" s="6" t="s">
        <v>52</v>
      </c>
      <c r="I7" s="6" t="s">
        <v>61</v>
      </c>
      <c r="J7" s="5" t="s">
        <v>44</v>
      </c>
      <c r="K7" s="4" t="str">
        <f t="shared" si="0"/>
        <v>Mic</v>
      </c>
      <c r="L7" s="4" t="str">
        <f t="shared" si="1"/>
        <v>2001</v>
      </c>
      <c r="M7" s="4" t="str">
        <f t="shared" si="2"/>
        <v>6</v>
      </c>
    </row>
    <row r="8" spans="1:13" x14ac:dyDescent="0.45">
      <c r="A8">
        <v>1007</v>
      </c>
      <c r="B8" t="s">
        <v>33</v>
      </c>
      <c r="C8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6" t="s">
        <v>53</v>
      </c>
      <c r="I8" s="6" t="s">
        <v>61</v>
      </c>
      <c r="J8" s="5" t="s">
        <v>45</v>
      </c>
      <c r="K8" s="4" t="str">
        <f t="shared" si="0"/>
        <v>Mer</v>
      </c>
      <c r="L8" s="4" t="str">
        <f t="shared" si="1"/>
        <v>2003</v>
      </c>
      <c r="M8" s="4" t="str">
        <f t="shared" si="2"/>
        <v>7</v>
      </c>
    </row>
    <row r="9" spans="1:13" x14ac:dyDescent="0.45">
      <c r="A9">
        <v>1008</v>
      </c>
      <c r="B9" t="s">
        <v>16</v>
      </c>
      <c r="C9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6" t="s">
        <v>54</v>
      </c>
      <c r="I9" s="6" t="s">
        <v>62</v>
      </c>
      <c r="J9" s="5" t="s">
        <v>46</v>
      </c>
      <c r="K9" s="4" t="str">
        <f t="shared" si="0"/>
        <v>Sta</v>
      </c>
      <c r="L9" s="4" t="str">
        <f t="shared" si="1"/>
        <v>2002</v>
      </c>
      <c r="M9" s="4" t="str">
        <f t="shared" si="2"/>
        <v>8</v>
      </c>
    </row>
    <row r="10" spans="1:13" x14ac:dyDescent="0.45">
      <c r="A10">
        <v>1009</v>
      </c>
      <c r="B10" t="s">
        <v>10</v>
      </c>
      <c r="C10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6" t="s">
        <v>55</v>
      </c>
      <c r="I10" s="6" t="s">
        <v>62</v>
      </c>
      <c r="J10" s="5" t="s">
        <v>47</v>
      </c>
      <c r="K10" s="4" t="str">
        <f t="shared" si="0"/>
        <v>Kev</v>
      </c>
      <c r="L10" s="4" t="str">
        <f t="shared" si="1"/>
        <v>2003</v>
      </c>
      <c r="M10" s="4" t="str">
        <f t="shared" si="2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topLeftCell="B1" workbookViewId="0">
      <selection activeCell="B1" sqref="B1:M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10" max="10" width="20" customWidth="1"/>
    <col min="11" max="11" width="3.3984375" customWidth="1"/>
    <col min="12" max="12" width="17.9296875" customWidth="1"/>
  </cols>
  <sheetData>
    <row r="1" spans="1:13" x14ac:dyDescent="0.45">
      <c r="A1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86</v>
      </c>
      <c r="K1" s="4"/>
      <c r="L1" s="4" t="s">
        <v>89</v>
      </c>
      <c r="M1" s="4" t="s">
        <v>87</v>
      </c>
    </row>
    <row r="2" spans="1:13" x14ac:dyDescent="0.45">
      <c r="A2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 t="str">
        <f>TEXT(H2:H10,"dd/mm/yyyy")</f>
        <v>02/11/2001</v>
      </c>
      <c r="K2" s="6"/>
      <c r="L2" s="4" t="str">
        <f>TEXT(J2:J10,"dd/mm/yyyy")</f>
        <v>11/02/2001</v>
      </c>
      <c r="M2" s="4" t="str">
        <f>RIGHT(L2:L10,4)</f>
        <v>2001</v>
      </c>
    </row>
    <row r="3" spans="1:13" x14ac:dyDescent="0.45">
      <c r="A3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 t="str">
        <f t="shared" ref="J3:L10" si="0">TEXT(H3:H11,"dd/mm/yyyy")</f>
        <v>03/10/1999</v>
      </c>
      <c r="K3" s="6"/>
      <c r="L3" s="4" t="str">
        <f t="shared" si="0"/>
        <v>10/03/1999</v>
      </c>
      <c r="M3" s="4" t="str">
        <f t="shared" ref="M3:M10" si="1">RIGHT(L3:L11,4)</f>
        <v>1999</v>
      </c>
    </row>
    <row r="4" spans="1:13" x14ac:dyDescent="0.45">
      <c r="A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 t="str">
        <f t="shared" si="0"/>
        <v>04/07/2000</v>
      </c>
      <c r="K4" s="6"/>
      <c r="L4" s="4" t="str">
        <f t="shared" si="0"/>
        <v>07/04/2000</v>
      </c>
      <c r="M4" s="4" t="str">
        <f t="shared" si="1"/>
        <v>2000</v>
      </c>
    </row>
    <row r="5" spans="1:13" x14ac:dyDescent="0.45">
      <c r="A5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 t="str">
        <f t="shared" si="0"/>
        <v>05/01/2000</v>
      </c>
      <c r="K5" s="6"/>
      <c r="L5" s="4" t="str">
        <f t="shared" si="0"/>
        <v>01/05/2000</v>
      </c>
      <c r="M5" s="4" t="str">
        <f t="shared" si="1"/>
        <v>2000</v>
      </c>
    </row>
    <row r="6" spans="1:13" x14ac:dyDescent="0.45">
      <c r="A6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 t="str">
        <f t="shared" si="0"/>
        <v>06/05/2001</v>
      </c>
      <c r="K6" s="6"/>
      <c r="L6" s="4" t="str">
        <f t="shared" si="0"/>
        <v>05/06/2001</v>
      </c>
      <c r="M6" s="4" t="str">
        <f t="shared" si="1"/>
        <v>2001</v>
      </c>
    </row>
    <row r="7" spans="1:13" x14ac:dyDescent="0.45">
      <c r="A7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 t="str">
        <f t="shared" si="0"/>
        <v>07/12/1995</v>
      </c>
      <c r="K7" s="6"/>
      <c r="L7" s="4" t="str">
        <f t="shared" si="0"/>
        <v>12/07/1995</v>
      </c>
      <c r="M7" s="4" t="str">
        <f t="shared" si="1"/>
        <v>1995</v>
      </c>
    </row>
    <row r="8" spans="1:13" x14ac:dyDescent="0.45">
      <c r="A8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 t="str">
        <f t="shared" si="0"/>
        <v>08/11/2003</v>
      </c>
      <c r="K8" s="6"/>
      <c r="L8" s="4" t="str">
        <f t="shared" si="0"/>
        <v>11/08/2003</v>
      </c>
      <c r="M8" s="4" t="str">
        <f t="shared" si="1"/>
        <v>2003</v>
      </c>
    </row>
    <row r="9" spans="1:13" x14ac:dyDescent="0.45">
      <c r="A9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 t="str">
        <f t="shared" si="0"/>
        <v>09/06/2002</v>
      </c>
      <c r="K9" s="6"/>
      <c r="L9" s="4" t="str">
        <f t="shared" si="0"/>
        <v>06/09/2002</v>
      </c>
      <c r="M9" s="4" t="str">
        <f t="shared" si="1"/>
        <v>2002</v>
      </c>
    </row>
    <row r="10" spans="1:13" x14ac:dyDescent="0.45">
      <c r="A10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 t="str">
        <f t="shared" si="0"/>
        <v>10/08/2003</v>
      </c>
      <c r="K10" s="6"/>
      <c r="L10" s="4" t="str">
        <f t="shared" si="0"/>
        <v>08/10/2003</v>
      </c>
      <c r="M10" s="4" t="str">
        <f t="shared" si="1"/>
        <v>2003</v>
      </c>
    </row>
    <row r="12" spans="1:13" x14ac:dyDescent="0.45">
      <c r="H12" s="1"/>
    </row>
    <row r="13" spans="1:13" x14ac:dyDescent="0.4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0"/>
  <sheetViews>
    <sheetView topLeftCell="B1" workbookViewId="0">
      <selection activeCell="E7" sqref="E7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0" x14ac:dyDescent="0.45">
      <c r="A1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68</v>
      </c>
    </row>
    <row r="2" spans="1:10" x14ac:dyDescent="0.45">
      <c r="A2">
        <v>1001</v>
      </c>
      <c r="B2" s="6" t="s">
        <v>2</v>
      </c>
      <c r="C2" s="6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 t="str">
        <f>TRIM(C2:C10)</f>
        <v>Halpert</v>
      </c>
    </row>
    <row r="3" spans="1:10" x14ac:dyDescent="0.45">
      <c r="A3">
        <v>1002</v>
      </c>
      <c r="B3" s="6" t="s">
        <v>4</v>
      </c>
      <c r="C3" s="6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 t="str">
        <f t="shared" ref="J3:J10" si="0">TRIM(C3:C11)</f>
        <v>Beasley</v>
      </c>
    </row>
    <row r="4" spans="1:10" x14ac:dyDescent="0.45">
      <c r="A4">
        <v>1003</v>
      </c>
      <c r="B4" s="6" t="s">
        <v>6</v>
      </c>
      <c r="C4" s="6" t="s">
        <v>67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 t="str">
        <f t="shared" si="0"/>
        <v>Schrute</v>
      </c>
    </row>
    <row r="5" spans="1:10" x14ac:dyDescent="0.45">
      <c r="A5">
        <v>1004</v>
      </c>
      <c r="B5" s="6" t="s">
        <v>13</v>
      </c>
      <c r="C5" s="6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 t="str">
        <f t="shared" si="0"/>
        <v>Martin</v>
      </c>
    </row>
    <row r="6" spans="1:10" x14ac:dyDescent="0.45">
      <c r="A6">
        <v>1005</v>
      </c>
      <c r="B6" s="6" t="s">
        <v>14</v>
      </c>
      <c r="C6" s="6" t="s">
        <v>66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 t="str">
        <f t="shared" si="0"/>
        <v>Flenderson</v>
      </c>
    </row>
    <row r="7" spans="1:10" x14ac:dyDescent="0.45">
      <c r="A7">
        <v>1006</v>
      </c>
      <c r="B7" s="6" t="s">
        <v>8</v>
      </c>
      <c r="C7" s="6" t="s">
        <v>65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 t="str">
        <f t="shared" si="0"/>
        <v>Scott</v>
      </c>
    </row>
    <row r="8" spans="1:10" x14ac:dyDescent="0.45">
      <c r="A8">
        <v>1007</v>
      </c>
      <c r="B8" s="6" t="s">
        <v>33</v>
      </c>
      <c r="C8" s="6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 t="str">
        <f t="shared" si="0"/>
        <v>Palmer</v>
      </c>
    </row>
    <row r="9" spans="1:10" x14ac:dyDescent="0.45">
      <c r="A9">
        <v>1008</v>
      </c>
      <c r="B9" s="6" t="s">
        <v>16</v>
      </c>
      <c r="C9" s="6" t="s">
        <v>64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 t="str">
        <f t="shared" si="0"/>
        <v>Hudson</v>
      </c>
    </row>
    <row r="10" spans="1:10" x14ac:dyDescent="0.45">
      <c r="A10">
        <v>1009</v>
      </c>
      <c r="B10" s="6" t="s">
        <v>10</v>
      </c>
      <c r="C10" s="6" t="s">
        <v>63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I15" sqref="I15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7" max="7" width="13.6640625" style="2"/>
    <col min="11" max="11" width="18" customWidth="1"/>
    <col min="12" max="12" width="18.6640625" customWidth="1"/>
  </cols>
  <sheetData>
    <row r="1" spans="1:12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8" t="s">
        <v>22</v>
      </c>
      <c r="H1" s="4" t="s">
        <v>36</v>
      </c>
      <c r="I1" s="4" t="s">
        <v>37</v>
      </c>
      <c r="J1" s="4" t="s">
        <v>69</v>
      </c>
      <c r="K1" s="4" t="s">
        <v>70</v>
      </c>
      <c r="L1" s="4" t="s">
        <v>71</v>
      </c>
    </row>
    <row r="2" spans="1:12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8">
        <v>45000</v>
      </c>
      <c r="H2" s="6" t="s">
        <v>48</v>
      </c>
      <c r="I2" s="6" t="s">
        <v>56</v>
      </c>
      <c r="J2" s="4" t="str">
        <f>SUBSTITUTE(H2:H10,"/","-",1)</f>
        <v>11-2/2001</v>
      </c>
      <c r="K2" s="4" t="str">
        <f>SUBSTITUTE(H2:H10,"/","-",2)</f>
        <v>11/2-2001</v>
      </c>
      <c r="L2" s="4" t="str">
        <f>SUBSTITUTE(H2:H10,"/","-")</f>
        <v>11-2-2001</v>
      </c>
    </row>
    <row r="3" spans="1:12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8">
        <v>36000</v>
      </c>
      <c r="H3" s="6" t="s">
        <v>49</v>
      </c>
      <c r="I3" s="6" t="s">
        <v>57</v>
      </c>
      <c r="J3" s="4" t="str">
        <f t="shared" ref="J3:J10" si="0">SUBSTITUTE(H3:H11,"/","-",1)</f>
        <v>10-3/1999</v>
      </c>
      <c r="K3" s="4" t="str">
        <f t="shared" ref="K3:K10" si="1">SUBSTITUTE(H3:H11,"/","-",2)</f>
        <v>10/3-1999</v>
      </c>
      <c r="L3" s="4" t="str">
        <f t="shared" ref="L3:L10" si="2">SUBSTITUTE(H3:H11,"/","-")</f>
        <v>10-3-1999</v>
      </c>
    </row>
    <row r="4" spans="1:12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8">
        <v>63000</v>
      </c>
      <c r="H4" s="6" t="s">
        <v>50</v>
      </c>
      <c r="I4" s="6" t="s">
        <v>58</v>
      </c>
      <c r="J4" s="4" t="str">
        <f t="shared" si="0"/>
        <v>7-4/2000</v>
      </c>
      <c r="K4" s="4" t="str">
        <f t="shared" si="1"/>
        <v>7/4-2000</v>
      </c>
      <c r="L4" s="4" t="str">
        <f t="shared" si="2"/>
        <v>7-4-2000</v>
      </c>
    </row>
    <row r="5" spans="1:12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8">
        <v>47000</v>
      </c>
      <c r="H5" s="6" t="s">
        <v>51</v>
      </c>
      <c r="I5" s="6" t="s">
        <v>59</v>
      </c>
      <c r="J5" s="4" t="str">
        <f t="shared" si="0"/>
        <v>1-5/2000</v>
      </c>
      <c r="K5" s="4" t="str">
        <f t="shared" si="1"/>
        <v>1/5-2000</v>
      </c>
      <c r="L5" s="4" t="str">
        <f t="shared" si="2"/>
        <v>1-5-2000</v>
      </c>
    </row>
    <row r="6" spans="1:12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8">
        <v>50000</v>
      </c>
      <c r="H6" s="6" t="s">
        <v>52</v>
      </c>
      <c r="I6" s="6" t="s">
        <v>60</v>
      </c>
      <c r="J6" s="4" t="str">
        <f t="shared" si="0"/>
        <v>5-6/2001</v>
      </c>
      <c r="K6" s="4" t="str">
        <f t="shared" si="1"/>
        <v>5/6-2001</v>
      </c>
      <c r="L6" s="4" t="str">
        <f t="shared" si="2"/>
        <v>5-6-2001</v>
      </c>
    </row>
    <row r="7" spans="1:12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8">
        <v>65000</v>
      </c>
      <c r="H7" s="6" t="s">
        <v>52</v>
      </c>
      <c r="I7" s="6" t="s">
        <v>61</v>
      </c>
      <c r="J7" s="4" t="str">
        <f t="shared" si="0"/>
        <v>5-6/2001</v>
      </c>
      <c r="K7" s="4" t="str">
        <f t="shared" si="1"/>
        <v>5/6-2001</v>
      </c>
      <c r="L7" s="4" t="str">
        <f t="shared" si="2"/>
        <v>5-6-2001</v>
      </c>
    </row>
    <row r="8" spans="1:12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8">
        <v>41000</v>
      </c>
      <c r="H8" s="6" t="s">
        <v>53</v>
      </c>
      <c r="I8" s="6" t="s">
        <v>61</v>
      </c>
      <c r="J8" s="4" t="str">
        <f t="shared" si="0"/>
        <v>11-8/2003</v>
      </c>
      <c r="K8" s="4" t="str">
        <f t="shared" si="1"/>
        <v>11/8-2003</v>
      </c>
      <c r="L8" s="4" t="str">
        <f t="shared" si="2"/>
        <v>11-8-2003</v>
      </c>
    </row>
    <row r="9" spans="1:12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8">
        <v>48000</v>
      </c>
      <c r="H9" s="6" t="s">
        <v>54</v>
      </c>
      <c r="I9" s="6" t="s">
        <v>62</v>
      </c>
      <c r="J9" s="4" t="str">
        <f t="shared" si="0"/>
        <v>6-9/2002</v>
      </c>
      <c r="K9" s="4" t="str">
        <f t="shared" si="1"/>
        <v>6/9-2002</v>
      </c>
      <c r="L9" s="4" t="str">
        <f t="shared" si="2"/>
        <v>6-9-2002</v>
      </c>
    </row>
    <row r="10" spans="1:12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8">
        <v>42000</v>
      </c>
      <c r="H10" s="6" t="s">
        <v>55</v>
      </c>
      <c r="I10" s="6" t="s">
        <v>62</v>
      </c>
      <c r="J10" s="4" t="str">
        <f t="shared" si="0"/>
        <v>8-10/2003</v>
      </c>
      <c r="K10" s="4" t="str">
        <f t="shared" si="1"/>
        <v>8/10-2003</v>
      </c>
      <c r="L10" s="4" t="str">
        <f t="shared" si="2"/>
        <v>8-10-2003</v>
      </c>
    </row>
    <row r="12" spans="1:12" x14ac:dyDescent="0.45">
      <c r="H12" s="3"/>
      <c r="I12" s="3"/>
    </row>
    <row r="13" spans="1:12" x14ac:dyDescent="0.45">
      <c r="H13" s="3"/>
      <c r="I13" s="3"/>
    </row>
    <row r="14" spans="1:12" x14ac:dyDescent="0.45">
      <c r="H14" s="3"/>
      <c r="I14" s="3"/>
    </row>
    <row r="15" spans="1:12" x14ac:dyDescent="0.45">
      <c r="H15" s="3"/>
      <c r="I15" s="3"/>
    </row>
    <row r="16" spans="1:12" x14ac:dyDescent="0.45">
      <c r="H16" s="3"/>
      <c r="I16" s="3"/>
    </row>
    <row r="17" spans="8:9" x14ac:dyDescent="0.45">
      <c r="H17" s="3"/>
      <c r="I17" s="3"/>
    </row>
    <row r="18" spans="8:9" x14ac:dyDescent="0.45">
      <c r="H18" s="3"/>
      <c r="I18" s="3"/>
    </row>
    <row r="19" spans="8:9" x14ac:dyDescent="0.45">
      <c r="H19" s="3"/>
      <c r="I19" s="3"/>
    </row>
    <row r="20" spans="8:9" x14ac:dyDescent="0.4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sqref="A1:L10"/>
    </sheetView>
  </sheetViews>
  <sheetFormatPr defaultColWidth="13" defaultRowHeight="14.25" x14ac:dyDescent="0.45"/>
  <sheetData>
    <row r="1" spans="1:12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72</v>
      </c>
      <c r="K1" s="4" t="s">
        <v>73</v>
      </c>
      <c r="L1" s="4" t="s">
        <v>74</v>
      </c>
    </row>
    <row r="2" spans="1:12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>
        <f>SUM(G2:G10)</f>
        <v>437000</v>
      </c>
      <c r="K2" s="4">
        <f>SUMIF(G2:G10,"&gt;50000")</f>
        <v>128000</v>
      </c>
      <c r="L2" s="4">
        <f>SUMIFS(G2:G10,E2:E10,"Female",D2:D10,"&gt;30")</f>
        <v>88000</v>
      </c>
    </row>
    <row r="3" spans="1:12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/>
      <c r="K3" s="4"/>
      <c r="L3" s="4"/>
    </row>
    <row r="4" spans="1:12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/>
      <c r="K4" s="4"/>
      <c r="L4" s="4"/>
    </row>
    <row r="5" spans="1:12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/>
      <c r="K5" s="4"/>
      <c r="L5" s="4"/>
    </row>
    <row r="6" spans="1:12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/>
      <c r="K6" s="4"/>
      <c r="L6" s="4"/>
    </row>
    <row r="7" spans="1:12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/>
      <c r="K7" s="4"/>
      <c r="L7" s="4"/>
    </row>
    <row r="8" spans="1:12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/>
      <c r="K8" s="4"/>
      <c r="L8" s="4"/>
    </row>
    <row r="9" spans="1:12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/>
      <c r="K9" s="4"/>
      <c r="L9" s="4"/>
    </row>
    <row r="10" spans="1:12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/>
      <c r="K10" s="4"/>
      <c r="L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1"/>
  <sheetViews>
    <sheetView workbookViewId="0">
      <selection sqref="A1:L11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2" x14ac:dyDescent="0.4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4" t="s">
        <v>22</v>
      </c>
      <c r="H1" s="4" t="s">
        <v>36</v>
      </c>
      <c r="I1" s="4" t="s">
        <v>37</v>
      </c>
      <c r="J1" s="4" t="s">
        <v>75</v>
      </c>
      <c r="K1" s="4" t="s">
        <v>76</v>
      </c>
      <c r="L1" s="4" t="s">
        <v>77</v>
      </c>
    </row>
    <row r="2" spans="1:12" x14ac:dyDescent="0.45">
      <c r="A2" s="4">
        <v>1001</v>
      </c>
      <c r="B2" s="4" t="s">
        <v>2</v>
      </c>
      <c r="C2" s="4" t="s">
        <v>3</v>
      </c>
      <c r="D2" s="4">
        <v>30</v>
      </c>
      <c r="E2" s="4" t="s">
        <v>26</v>
      </c>
      <c r="F2" s="4" t="s">
        <v>25</v>
      </c>
      <c r="G2" s="4">
        <v>45000</v>
      </c>
      <c r="H2" s="5">
        <v>37197</v>
      </c>
      <c r="I2" s="5">
        <v>42253</v>
      </c>
      <c r="J2" s="4">
        <f>COUNT(G2:G10)</f>
        <v>9</v>
      </c>
      <c r="K2" s="4">
        <f>COUNTIF(G2:G10,"&gt;50000")</f>
        <v>2</v>
      </c>
      <c r="L2" s="4">
        <f>COUNTIFS(A2:A10,"&gt;1005",E2:E10,"Male")</f>
        <v>3</v>
      </c>
    </row>
    <row r="3" spans="1:12" x14ac:dyDescent="0.4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/>
      <c r="K3" s="4"/>
      <c r="L3" s="4"/>
    </row>
    <row r="4" spans="1:12" x14ac:dyDescent="0.45">
      <c r="A4" s="4">
        <v>1003</v>
      </c>
      <c r="B4" s="4" t="s">
        <v>6</v>
      </c>
      <c r="C4" s="4" t="s">
        <v>7</v>
      </c>
      <c r="D4" s="4">
        <v>29</v>
      </c>
      <c r="E4" s="4" t="s">
        <v>26</v>
      </c>
      <c r="F4" s="4" t="s">
        <v>25</v>
      </c>
      <c r="G4" s="4">
        <v>63000</v>
      </c>
      <c r="H4" s="5">
        <v>36711</v>
      </c>
      <c r="I4" s="5">
        <v>42986</v>
      </c>
      <c r="J4" s="4"/>
      <c r="K4" s="4"/>
      <c r="L4" s="4"/>
    </row>
    <row r="5" spans="1:12" x14ac:dyDescent="0.45">
      <c r="A5" s="4">
        <v>1004</v>
      </c>
      <c r="B5" s="4" t="s">
        <v>13</v>
      </c>
      <c r="C5" s="4" t="s">
        <v>12</v>
      </c>
      <c r="D5" s="4">
        <v>31</v>
      </c>
      <c r="E5" s="4" t="s">
        <v>28</v>
      </c>
      <c r="F5" s="4" t="s">
        <v>29</v>
      </c>
      <c r="G5" s="4">
        <v>47000</v>
      </c>
      <c r="H5" s="5">
        <v>36530</v>
      </c>
      <c r="I5" s="5">
        <v>42341</v>
      </c>
      <c r="J5" s="4"/>
      <c r="K5" s="4"/>
      <c r="L5" s="4"/>
    </row>
    <row r="6" spans="1:12" x14ac:dyDescent="0.45">
      <c r="A6" s="4">
        <v>1005</v>
      </c>
      <c r="B6" s="4" t="s">
        <v>14</v>
      </c>
      <c r="C6" s="4" t="s">
        <v>15</v>
      </c>
      <c r="D6" s="4">
        <v>32</v>
      </c>
      <c r="E6" s="4" t="s">
        <v>26</v>
      </c>
      <c r="F6" s="4" t="s">
        <v>30</v>
      </c>
      <c r="G6" s="4">
        <v>50000</v>
      </c>
      <c r="H6" s="5">
        <v>37017</v>
      </c>
      <c r="I6" s="5">
        <v>42977</v>
      </c>
      <c r="J6" s="4"/>
      <c r="K6" s="4"/>
      <c r="L6" s="4"/>
    </row>
    <row r="7" spans="1:12" x14ac:dyDescent="0.4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/>
      <c r="K7" s="4"/>
      <c r="L7" s="4"/>
    </row>
    <row r="8" spans="1:12" x14ac:dyDescent="0.45">
      <c r="A8" s="4">
        <v>1007</v>
      </c>
      <c r="B8" s="4" t="s">
        <v>33</v>
      </c>
      <c r="C8" s="4" t="s">
        <v>34</v>
      </c>
      <c r="D8" s="4">
        <v>32</v>
      </c>
      <c r="E8" s="4" t="s">
        <v>28</v>
      </c>
      <c r="F8" s="4" t="s">
        <v>32</v>
      </c>
      <c r="G8" s="4">
        <v>41000</v>
      </c>
      <c r="H8" s="5">
        <v>37933</v>
      </c>
      <c r="I8" s="5">
        <v>41551</v>
      </c>
      <c r="J8" s="4"/>
      <c r="K8" s="4"/>
      <c r="L8" s="4"/>
    </row>
    <row r="9" spans="1:12" x14ac:dyDescent="0.4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/>
      <c r="K9" s="4"/>
      <c r="L9" s="4"/>
    </row>
    <row r="10" spans="1:12" x14ac:dyDescent="0.4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/>
      <c r="K10" s="4"/>
      <c r="L10" s="4"/>
    </row>
    <row r="11" spans="1:1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Korisnik</cp:lastModifiedBy>
  <dcterms:created xsi:type="dcterms:W3CDTF">2021-12-16T14:18:34Z</dcterms:created>
  <dcterms:modified xsi:type="dcterms:W3CDTF">2024-02-16T22:51:31Z</dcterms:modified>
</cp:coreProperties>
</file>