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orisnik\Desktop\DataScience\Excel\Sveska\"/>
    </mc:Choice>
  </mc:AlternateContent>
  <xr:revisionPtr revIDLastSave="0" documentId="13_ncr:1_{B606EFE0-C10C-4368-B34F-7C8B1B155359}" xr6:coauthVersionLast="47" xr6:coauthVersionMax="47" xr10:uidLastSave="{00000000-0000-0000-0000-000000000000}"/>
  <bookViews>
    <workbookView xWindow="-98" yWindow="-98" windowWidth="19396" windowHeight="10395" firstSheet="3" activeTab="6" xr2:uid="{00000000-000D-0000-FFFF-FFFF00000000}"/>
  </bookViews>
  <sheets>
    <sheet name="XLookUp" sheetId="1" r:id="rId1"/>
    <sheet name="XLookUp Multiple Rows" sheetId="6" r:id="rId2"/>
    <sheet name="XLookUp Exact Match" sheetId="8" r:id="rId3"/>
    <sheet name="XLookUp Search Order" sheetId="9" r:id="rId4"/>
    <sheet name="XLookUp Horizontal" sheetId="4" r:id="rId5"/>
    <sheet name="XLookUp w SUM" sheetId="7" r:id="rId6"/>
    <sheet name="VLookUp"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7" i="7"/>
  <c r="B3" i="7"/>
  <c r="B4" i="7"/>
  <c r="B2" i="7"/>
  <c r="B2" i="4"/>
  <c r="B3" i="4"/>
  <c r="B4" i="4"/>
  <c r="B3" i="9"/>
  <c r="B5" i="9"/>
  <c r="B4" i="9"/>
  <c r="B6" i="8"/>
  <c r="B5" i="8"/>
  <c r="B4" i="8"/>
  <c r="B3" i="8"/>
  <c r="B4" i="6" a="1"/>
  <c r="B4" i="6" s="1"/>
  <c r="B5" i="6" a="1"/>
  <c r="B5" i="6" s="1"/>
  <c r="B6" i="6" a="1"/>
  <c r="B6" i="6" s="1"/>
  <c r="B3" i="6" a="1"/>
  <c r="B3" i="6" s="1"/>
  <c r="B4" i="1" l="1"/>
  <c r="B5" i="1"/>
  <c r="B6" i="1"/>
  <c r="B3" i="1"/>
  <c r="I23" i="9" l="1"/>
  <c r="I22" i="9"/>
  <c r="H23" i="8"/>
  <c r="H22" i="8"/>
  <c r="I23" i="6"/>
  <c r="I22" i="6"/>
  <c r="H22" i="1"/>
  <c r="H2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<sst xmlns="http://schemas.openxmlformats.org/spreadsheetml/2006/main" count="492" uniqueCount="98">
  <si>
    <t>EmployeeID</t>
  </si>
  <si>
    <t>FirstName</t>
  </si>
  <si>
    <t>LastName</t>
  </si>
  <si>
    <t>Age</t>
  </si>
  <si>
    <t>Gender</t>
  </si>
  <si>
    <t>JobTitle</t>
  </si>
  <si>
    <t>Salary</t>
  </si>
  <si>
    <t>StartDate</t>
  </si>
  <si>
    <t>EndDate</t>
  </si>
  <si>
    <t>Email</t>
  </si>
  <si>
    <t>Jim</t>
  </si>
  <si>
    <t>Halpert</t>
  </si>
  <si>
    <t>Male</t>
  </si>
  <si>
    <t>Salesman</t>
  </si>
  <si>
    <t>11/2/2001</t>
  </si>
  <si>
    <t>9/6/2015</t>
  </si>
  <si>
    <t>Jim.Halpert@DunderMifflin.com</t>
  </si>
  <si>
    <t>Pam</t>
  </si>
  <si>
    <t>Beasley</t>
  </si>
  <si>
    <t>Female</t>
  </si>
  <si>
    <t>Receptionist</t>
  </si>
  <si>
    <t>10/3/1999</t>
  </si>
  <si>
    <t>10/10/2015</t>
  </si>
  <si>
    <t>Pam.Beasley@DunderMifflin.com</t>
  </si>
  <si>
    <t>Dwight</t>
  </si>
  <si>
    <t>Schrute</t>
  </si>
  <si>
    <t>7/4/2000</t>
  </si>
  <si>
    <t>9/8/2017</t>
  </si>
  <si>
    <t>Dwight.Schrute@AOL.com</t>
  </si>
  <si>
    <t>Angela</t>
  </si>
  <si>
    <t>Martin</t>
  </si>
  <si>
    <t>Accountant</t>
  </si>
  <si>
    <t>1/5/2000</t>
  </si>
  <si>
    <t>12/3/2015</t>
  </si>
  <si>
    <t>Angela.Martin@DunderMifflin.com</t>
  </si>
  <si>
    <t>Toby</t>
  </si>
  <si>
    <t>Flenderson</t>
  </si>
  <si>
    <t>HR</t>
  </si>
  <si>
    <t>5/6/2001</t>
  </si>
  <si>
    <t>8/30/2017</t>
  </si>
  <si>
    <t>Toby.Flenderson@DunderMifflinCorporate.com</t>
  </si>
  <si>
    <t>Michael</t>
  </si>
  <si>
    <t>Scott</t>
  </si>
  <si>
    <t>Regional Manager</t>
  </si>
  <si>
    <t>9/11/2013</t>
  </si>
  <si>
    <t>Michael.Scott@DunderMifflin.com</t>
  </si>
  <si>
    <t>Meredith</t>
  </si>
  <si>
    <t>Palmer</t>
  </si>
  <si>
    <t>Supplier Relations</t>
  </si>
  <si>
    <t>11/8/2003</t>
  </si>
  <si>
    <t>Meredith.Palmer@Yahoo.com</t>
  </si>
  <si>
    <t>Stanley</t>
  </si>
  <si>
    <t>Hudson</t>
  </si>
  <si>
    <t>6/9/2002</t>
  </si>
  <si>
    <t>4/22/2015</t>
  </si>
  <si>
    <t>Stanley.Hudson@gmail.com</t>
  </si>
  <si>
    <t>Kevin</t>
  </si>
  <si>
    <t>Malone</t>
  </si>
  <si>
    <t>8/10/2003</t>
  </si>
  <si>
    <t>Kevin.Malone@DunderMifflin.com</t>
  </si>
  <si>
    <t>Full Name</t>
  </si>
  <si>
    <t>Jim Halpert</t>
  </si>
  <si>
    <t>Pam Beasley</t>
  </si>
  <si>
    <t>Dwight Schrute</t>
  </si>
  <si>
    <t>Angela Martin</t>
  </si>
  <si>
    <t>Toby Flenderson</t>
  </si>
  <si>
    <t>Michael Scott</t>
  </si>
  <si>
    <t>Meredith Palmer</t>
  </si>
  <si>
    <t>Stanley Hudson</t>
  </si>
  <si>
    <t>Kevin Malone</t>
  </si>
  <si>
    <t>Paper</t>
  </si>
  <si>
    <t>Printer</t>
  </si>
  <si>
    <t>January</t>
  </si>
  <si>
    <t xml:space="preserve">February </t>
  </si>
  <si>
    <t>March</t>
  </si>
  <si>
    <t>April</t>
  </si>
  <si>
    <t>May</t>
  </si>
  <si>
    <t>June</t>
  </si>
  <si>
    <t>July</t>
  </si>
  <si>
    <t>August</t>
  </si>
  <si>
    <t>September</t>
  </si>
  <si>
    <t>October</t>
  </si>
  <si>
    <t>November</t>
  </si>
  <si>
    <t>December</t>
  </si>
  <si>
    <t>Manila Folder</t>
  </si>
  <si>
    <t>February-March</t>
  </si>
  <si>
    <t>Toby Flender</t>
  </si>
  <si>
    <t>Kevin Malo</t>
  </si>
  <si>
    <t>Start Date</t>
  </si>
  <si>
    <t>Person</t>
  </si>
  <si>
    <t>1/1/2000</t>
  </si>
  <si>
    <t>Address</t>
  </si>
  <si>
    <t>(-1)"exact match or next smaller item" znači da će XLOOKUP funkcija prvo pokušati pronaći točno podudaranje s traženom vrijednošću u rasponu podataka. Ako ne pronađe točno podudaranje, ona će zatim vratiti najblizu vrijednost koja je manja od tražene vrijednosti. Ovo je korisno kada želite dobiti vrijednost koja je najbliža traženoj vrijednosti, ali ne mora biti identična. obicno se koristi za brojeve...</t>
  </si>
  <si>
    <t>(1)"Exact match or next smaller item" isto samo obrnuto</t>
  </si>
  <si>
    <t xml:space="preserve">
(2)"Wildcart character match" u kontekstu XLOOKUP funkcije u Excelu omogućava vam da pretražujete vrijednosti koristeći posebne znakove zamjene, poznate kao wildcard znakovi. Ovo vam omogućava fleksibilnije pretraživanje kada niste sigurni u potpunu točnost tražene vrijednosti.  *(zvjezdica) - Zamjenjuje nula ili više znakova.
? (upitnik) - Zamjenjuje jedan znak. Znak &amp; se koristi kao veznik</t>
  </si>
  <si>
    <t>1/1/2000, posto ovog datuma nema naslo je sledeci veci datum od njega I kao izlaz dalo ime tog datuma</t>
  </si>
  <si>
    <t>5/6/2001,Razlika je hoce li traziti odozgo na dolje ili odozdo na gore jer imamo dva ista datuma</t>
  </si>
  <si>
    <t>VLOOKUP je losiji jer kad dodamo novu kolonu moramo se vracati da promijenimo zadatu lokaciju, dok kod XLOOKUP toga nema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</si>
</sst>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49"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workbookViewId="0">
      <selection activeCell="B14" sqref="B14"/>
    </sheetView>
  </sheetViews>
  <sheetFormatPr defaultRowHeight="14.25" x14ac:dyDescent="0.45"/>
  <cols>
    <col min="1" max="1" width="18.59765625" customWidth="1"/>
    <col min="2" max="2" width="45" customWidth="1"/>
    <col min="4" max="4" width="3.19921875" customWidth="1"/>
    <col min="5" max="5" width="10.3984375" customWidth="1"/>
    <col min="8" max="8" width="14.6640625" bestFit="1" customWidth="1"/>
    <col min="12" max="12" width="15.796875" bestFit="1" customWidth="1"/>
    <col min="16" max="16" width="40.6640625" bestFit="1" customWidth="1"/>
  </cols>
  <sheetData>
    <row r="1" spans="1:17" x14ac:dyDescent="0.45">
      <c r="A1" s="1"/>
      <c r="B1" s="1"/>
      <c r="C1" s="1"/>
      <c r="D1" s="1"/>
      <c r="E1" s="1" t="s">
        <v>0</v>
      </c>
      <c r="F1" s="1" t="s">
        <v>1</v>
      </c>
      <c r="G1" s="1" t="s">
        <v>2</v>
      </c>
      <c r="H1" s="1" t="s">
        <v>60</v>
      </c>
      <c r="I1" s="1" t="s">
        <v>3</v>
      </c>
      <c r="J1" s="1" t="s">
        <v>91</v>
      </c>
      <c r="K1" s="1" t="s">
        <v>4</v>
      </c>
      <c r="L1" s="1" t="s">
        <v>5</v>
      </c>
      <c r="M1" s="1" t="s">
        <v>6</v>
      </c>
      <c r="N1" s="1" t="s">
        <v>7</v>
      </c>
      <c r="O1" s="1" t="s">
        <v>8</v>
      </c>
      <c r="P1" s="1" t="s">
        <v>9</v>
      </c>
      <c r="Q1" s="1"/>
    </row>
    <row r="2" spans="1:17" x14ac:dyDescent="0.45">
      <c r="A2" s="1" t="s">
        <v>60</v>
      </c>
      <c r="B2" s="1" t="s">
        <v>9</v>
      </c>
      <c r="C2" s="1"/>
      <c r="D2" s="1"/>
      <c r="E2" s="1">
        <v>1001</v>
      </c>
      <c r="F2" s="1" t="s">
        <v>10</v>
      </c>
      <c r="G2" s="1" t="s">
        <v>11</v>
      </c>
      <c r="H2" s="1" t="s">
        <v>61</v>
      </c>
      <c r="I2" s="1">
        <v>30</v>
      </c>
      <c r="J2" s="1"/>
      <c r="K2" s="1" t="s">
        <v>12</v>
      </c>
      <c r="L2" s="1" t="s">
        <v>13</v>
      </c>
      <c r="M2" s="1">
        <v>45000</v>
      </c>
      <c r="N2" s="2" t="s">
        <v>14</v>
      </c>
      <c r="O2" s="2" t="s">
        <v>15</v>
      </c>
      <c r="P2" s="3" t="s">
        <v>16</v>
      </c>
      <c r="Q2" s="1"/>
    </row>
    <row r="3" spans="1:17" x14ac:dyDescent="0.45">
      <c r="A3" s="1" t="s">
        <v>65</v>
      </c>
      <c r="B3" s="1" t="str">
        <f>LOOKUP(A3,H2:H10,P2:P10)</f>
        <v>Toby.Flenderson@DunderMifflinCorporate.com</v>
      </c>
      <c r="C3" s="1"/>
      <c r="D3" s="1"/>
      <c r="E3" s="1">
        <v>1002</v>
      </c>
      <c r="F3" s="1" t="s">
        <v>17</v>
      </c>
      <c r="G3" s="1" t="s">
        <v>18</v>
      </c>
      <c r="H3" s="1" t="s">
        <v>62</v>
      </c>
      <c r="I3" s="1">
        <v>30</v>
      </c>
      <c r="J3" s="1"/>
      <c r="K3" s="1" t="s">
        <v>19</v>
      </c>
      <c r="L3" s="1" t="s">
        <v>20</v>
      </c>
      <c r="M3" s="1">
        <v>36000</v>
      </c>
      <c r="N3" s="2" t="s">
        <v>21</v>
      </c>
      <c r="O3" s="2" t="s">
        <v>22</v>
      </c>
      <c r="P3" s="3" t="s">
        <v>23</v>
      </c>
      <c r="Q3" s="1"/>
    </row>
    <row r="4" spans="1:17" x14ac:dyDescent="0.45">
      <c r="A4" s="1" t="s">
        <v>62</v>
      </c>
      <c r="B4" s="1" t="str">
        <f t="shared" ref="B4:B6" si="0">LOOKUP(A4,H3:H11,P3:P11)</f>
        <v>Meredith.Palmer@Yahoo.com</v>
      </c>
      <c r="C4" s="1"/>
      <c r="D4" s="1"/>
      <c r="E4" s="1">
        <v>1003</v>
      </c>
      <c r="F4" s="1" t="s">
        <v>24</v>
      </c>
      <c r="G4" s="1" t="s">
        <v>25</v>
      </c>
      <c r="H4" s="1" t="s">
        <v>63</v>
      </c>
      <c r="I4" s="1">
        <v>29</v>
      </c>
      <c r="J4" s="1"/>
      <c r="K4" s="1" t="s">
        <v>12</v>
      </c>
      <c r="L4" s="1" t="s">
        <v>13</v>
      </c>
      <c r="M4" s="1">
        <v>63000</v>
      </c>
      <c r="N4" s="2" t="s">
        <v>26</v>
      </c>
      <c r="O4" s="2" t="s">
        <v>27</v>
      </c>
      <c r="P4" s="3" t="s">
        <v>28</v>
      </c>
      <c r="Q4" s="1"/>
    </row>
    <row r="5" spans="1:17" x14ac:dyDescent="0.45">
      <c r="A5" s="1" t="s">
        <v>67</v>
      </c>
      <c r="B5" s="1" t="str">
        <f t="shared" si="0"/>
        <v>Meredith.Palmer@Yahoo.com</v>
      </c>
      <c r="C5" s="1"/>
      <c r="D5" s="1"/>
      <c r="E5" s="1">
        <v>1004</v>
      </c>
      <c r="F5" s="1" t="s">
        <v>29</v>
      </c>
      <c r="G5" s="1" t="s">
        <v>30</v>
      </c>
      <c r="H5" s="1" t="s">
        <v>64</v>
      </c>
      <c r="I5" s="1">
        <v>31</v>
      </c>
      <c r="J5" s="1"/>
      <c r="K5" s="1" t="s">
        <v>19</v>
      </c>
      <c r="L5" s="1" t="s">
        <v>31</v>
      </c>
      <c r="M5" s="1">
        <v>47000</v>
      </c>
      <c r="N5" s="2" t="s">
        <v>32</v>
      </c>
      <c r="O5" s="2" t="s">
        <v>33</v>
      </c>
      <c r="P5" s="3" t="s">
        <v>34</v>
      </c>
      <c r="Q5" s="1"/>
    </row>
    <row r="6" spans="1:17" x14ac:dyDescent="0.45">
      <c r="A6" s="1" t="s">
        <v>69</v>
      </c>
      <c r="B6" s="1" t="str">
        <f t="shared" si="0"/>
        <v>Angela.Martin@DunderMifflin.com</v>
      </c>
      <c r="C6" s="1"/>
      <c r="D6" s="1"/>
      <c r="E6" s="1">
        <v>1005</v>
      </c>
      <c r="F6" s="1" t="s">
        <v>35</v>
      </c>
      <c r="G6" s="1" t="s">
        <v>36</v>
      </c>
      <c r="H6" s="1" t="s">
        <v>65</v>
      </c>
      <c r="I6" s="1">
        <v>32</v>
      </c>
      <c r="J6" s="1"/>
      <c r="K6" s="1" t="s">
        <v>12</v>
      </c>
      <c r="L6" s="1" t="s">
        <v>37</v>
      </c>
      <c r="M6" s="1">
        <v>50000</v>
      </c>
      <c r="N6" s="2" t="s">
        <v>38</v>
      </c>
      <c r="O6" s="2" t="s">
        <v>39</v>
      </c>
      <c r="P6" s="3" t="s">
        <v>40</v>
      </c>
      <c r="Q6" s="1"/>
    </row>
    <row r="7" spans="1:17" x14ac:dyDescent="0.45">
      <c r="A7" s="1"/>
      <c r="B7" s="1"/>
      <c r="C7" s="1"/>
      <c r="D7" s="1"/>
      <c r="E7" s="1">
        <v>1006</v>
      </c>
      <c r="F7" s="1" t="s">
        <v>41</v>
      </c>
      <c r="G7" s="1" t="s">
        <v>42</v>
      </c>
      <c r="H7" s="1" t="s">
        <v>66</v>
      </c>
      <c r="I7" s="1">
        <v>35</v>
      </c>
      <c r="J7" s="1"/>
      <c r="K7" s="1" t="s">
        <v>12</v>
      </c>
      <c r="L7" s="1" t="s">
        <v>43</v>
      </c>
      <c r="M7" s="1">
        <v>65000</v>
      </c>
      <c r="N7" s="2" t="s">
        <v>38</v>
      </c>
      <c r="O7" s="2" t="s">
        <v>44</v>
      </c>
      <c r="P7" s="3" t="s">
        <v>45</v>
      </c>
      <c r="Q7" s="1"/>
    </row>
    <row r="8" spans="1:17" x14ac:dyDescent="0.45">
      <c r="A8" s="1"/>
      <c r="B8" s="1"/>
      <c r="C8" s="1"/>
      <c r="D8" s="1"/>
      <c r="E8" s="1">
        <v>1007</v>
      </c>
      <c r="F8" s="1" t="s">
        <v>46</v>
      </c>
      <c r="G8" s="1" t="s">
        <v>47</v>
      </c>
      <c r="H8" s="1" t="s">
        <v>67</v>
      </c>
      <c r="I8" s="1">
        <v>32</v>
      </c>
      <c r="J8" s="1"/>
      <c r="K8" s="1" t="s">
        <v>19</v>
      </c>
      <c r="L8" s="1" t="s">
        <v>48</v>
      </c>
      <c r="M8" s="1">
        <v>41000</v>
      </c>
      <c r="N8" s="2" t="s">
        <v>49</v>
      </c>
      <c r="O8" s="2" t="s">
        <v>44</v>
      </c>
      <c r="P8" s="3" t="s">
        <v>50</v>
      </c>
      <c r="Q8" s="1"/>
    </row>
    <row r="9" spans="1:17" x14ac:dyDescent="0.45">
      <c r="A9" s="1"/>
      <c r="B9" s="1"/>
      <c r="C9" s="1"/>
      <c r="D9" s="1"/>
      <c r="E9" s="1">
        <v>1008</v>
      </c>
      <c r="F9" s="1" t="s">
        <v>51</v>
      </c>
      <c r="G9" s="1" t="s">
        <v>52</v>
      </c>
      <c r="H9" s="1" t="s">
        <v>68</v>
      </c>
      <c r="I9" s="1">
        <v>38</v>
      </c>
      <c r="J9" s="1"/>
      <c r="K9" s="1" t="s">
        <v>12</v>
      </c>
      <c r="L9" s="1" t="s">
        <v>13</v>
      </c>
      <c r="M9" s="1">
        <v>48000</v>
      </c>
      <c r="N9" s="2" t="s">
        <v>53</v>
      </c>
      <c r="O9" s="2" t="s">
        <v>54</v>
      </c>
      <c r="P9" s="3" t="s">
        <v>55</v>
      </c>
      <c r="Q9" s="1"/>
    </row>
    <row r="10" spans="1:17" x14ac:dyDescent="0.45">
      <c r="A10" s="1"/>
      <c r="B10" s="1"/>
      <c r="C10" s="1"/>
      <c r="D10" s="1"/>
      <c r="E10" s="1">
        <v>1009</v>
      </c>
      <c r="F10" s="1" t="s">
        <v>56</v>
      </c>
      <c r="G10" s="1" t="s">
        <v>57</v>
      </c>
      <c r="H10" s="1" t="s">
        <v>69</v>
      </c>
      <c r="I10" s="1">
        <v>31</v>
      </c>
      <c r="J10" s="1"/>
      <c r="K10" s="1" t="s">
        <v>12</v>
      </c>
      <c r="L10" s="1" t="s">
        <v>31</v>
      </c>
      <c r="M10" s="1">
        <v>42000</v>
      </c>
      <c r="N10" s="2" t="s">
        <v>58</v>
      </c>
      <c r="O10" s="2" t="s">
        <v>54</v>
      </c>
      <c r="P10" s="3" t="s">
        <v>59</v>
      </c>
      <c r="Q10" s="1"/>
    </row>
    <row r="11" spans="1:17" x14ac:dyDescent="0.45">
      <c r="A11" s="1"/>
      <c r="B11" s="1"/>
      <c r="C11" s="1"/>
      <c r="D11" s="1"/>
      <c r="E11" s="1"/>
      <c r="F11" s="1"/>
      <c r="G11" s="1"/>
      <c r="H11" s="1"/>
      <c r="I11" s="1"/>
      <c r="J11" s="1"/>
      <c r="K11" s="1"/>
      <c r="L11" s="1"/>
      <c r="M11" s="1"/>
      <c r="N11" s="1"/>
      <c r="O11" s="1"/>
      <c r="P11" s="1"/>
      <c r="Q11" s="1"/>
    </row>
    <row r="12" spans="1:17" x14ac:dyDescent="0.45">
      <c r="A12" s="1"/>
      <c r="B12" s="1"/>
      <c r="C12" s="1"/>
      <c r="D12" s="1"/>
      <c r="E12" s="1"/>
      <c r="F12" s="1"/>
      <c r="G12" s="1"/>
      <c r="H12" s="1"/>
      <c r="I12" s="1"/>
      <c r="J12" s="1"/>
      <c r="K12" s="1"/>
      <c r="L12" s="1"/>
      <c r="M12" s="1"/>
      <c r="N12" s="1"/>
      <c r="O12" s="1"/>
      <c r="P12" s="1"/>
      <c r="Q12" s="1"/>
    </row>
    <row r="22" spans="8:8" x14ac:dyDescent="0.45">
      <c r="H22" t="str">
        <f t="shared" ref="H22:H23" si="1">CONCATENATE(F12," ",G12)</f>
        <v xml:space="preserve"> </v>
      </c>
    </row>
    <row r="23" spans="8:8" x14ac:dyDescent="0.45">
      <c r="H23" t="str">
        <f t="shared" si="1"/>
        <v xml:space="preserve">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3"/>
  <sheetViews>
    <sheetView topLeftCell="C1" workbookViewId="0">
      <selection activeCell="C15" sqref="C15"/>
    </sheetView>
  </sheetViews>
  <sheetFormatPr defaultRowHeight="14.25" x14ac:dyDescent="0.45"/>
  <cols>
    <col min="1" max="1" width="14.6640625" bestFit="1" customWidth="1"/>
    <col min="3" max="3" width="43.19921875" customWidth="1"/>
    <col min="9" max="9" width="14.6640625" bestFit="1" customWidth="1"/>
    <col min="12" max="12" width="15.796875" bestFit="1" customWidth="1"/>
    <col min="16" max="16" width="40.6640625" bestFit="1" customWidth="1"/>
  </cols>
  <sheetData>
    <row r="1" spans="1:16" x14ac:dyDescent="0.45">
      <c r="F1" t="s">
        <v>0</v>
      </c>
      <c r="G1" t="s">
        <v>1</v>
      </c>
      <c r="H1" t="s">
        <v>2</v>
      </c>
      <c r="I1" t="s">
        <v>60</v>
      </c>
      <c r="J1" t="s">
        <v>3</v>
      </c>
      <c r="K1" t="s">
        <v>4</v>
      </c>
      <c r="L1" t="s">
        <v>5</v>
      </c>
      <c r="M1" t="s">
        <v>6</v>
      </c>
      <c r="N1" t="s">
        <v>7</v>
      </c>
      <c r="O1" t="s">
        <v>8</v>
      </c>
      <c r="P1" t="s">
        <v>9</v>
      </c>
    </row>
    <row r="2" spans="1:16" x14ac:dyDescent="0.45">
      <c r="A2" s="1" t="s">
        <v>60</v>
      </c>
      <c r="B2" s="1" t="s">
        <v>8</v>
      </c>
      <c r="C2" s="1" t="s">
        <v>9</v>
      </c>
      <c r="D2" s="1"/>
      <c r="E2" s="1"/>
      <c r="F2" s="1">
        <v>1001</v>
      </c>
      <c r="G2" s="1" t="s">
        <v>10</v>
      </c>
      <c r="H2" s="1" t="s">
        <v>11</v>
      </c>
      <c r="I2" s="1" t="s">
        <v>61</v>
      </c>
      <c r="J2" s="1">
        <v>30</v>
      </c>
      <c r="K2" s="1" t="s">
        <v>12</v>
      </c>
      <c r="L2" s="1" t="s">
        <v>13</v>
      </c>
      <c r="M2" s="1">
        <v>45000</v>
      </c>
      <c r="N2" s="2" t="s">
        <v>14</v>
      </c>
      <c r="O2" s="2" t="s">
        <v>15</v>
      </c>
      <c r="P2" s="3" t="s">
        <v>16</v>
      </c>
    </row>
    <row r="3" spans="1:16" x14ac:dyDescent="0.45">
      <c r="A3" s="1" t="s">
        <v>65</v>
      </c>
      <c r="B3" s="1" t="str" cm="1">
        <f t="array" ref="B3:C3">_xlfn.XLOOKUP(A3,I2:I10,O2:P10)</f>
        <v>8/30/2017</v>
      </c>
      <c r="C3" s="1" t="str">
        <v>Toby.Flenderson@DunderMifflinCorporate.com</v>
      </c>
      <c r="D3" s="1"/>
      <c r="E3" s="1"/>
      <c r="F3" s="1">
        <v>1002</v>
      </c>
      <c r="G3" s="1" t="s">
        <v>17</v>
      </c>
      <c r="H3" s="1" t="s">
        <v>18</v>
      </c>
      <c r="I3" s="1" t="s">
        <v>62</v>
      </c>
      <c r="J3" s="1">
        <v>30</v>
      </c>
      <c r="K3" s="1" t="s">
        <v>19</v>
      </c>
      <c r="L3" s="1" t="s">
        <v>20</v>
      </c>
      <c r="M3" s="1">
        <v>36000</v>
      </c>
      <c r="N3" s="2" t="s">
        <v>21</v>
      </c>
      <c r="O3" s="2" t="s">
        <v>22</v>
      </c>
      <c r="P3" s="3" t="s">
        <v>23</v>
      </c>
    </row>
    <row r="4" spans="1:16" x14ac:dyDescent="0.45">
      <c r="A4" s="1" t="s">
        <v>62</v>
      </c>
      <c r="B4" s="1" t="str" cm="1">
        <f t="array" ref="B4:C4">_xlfn.XLOOKUP(A4,I3:I11,O3:P11)</f>
        <v>10/10/2015</v>
      </c>
      <c r="C4" s="1" t="str">
        <v>Pam.Beasley@DunderMifflin.com</v>
      </c>
      <c r="D4" s="1"/>
      <c r="E4" s="1"/>
      <c r="F4" s="1">
        <v>1003</v>
      </c>
      <c r="G4" s="1" t="s">
        <v>24</v>
      </c>
      <c r="H4" s="1" t="s">
        <v>25</v>
      </c>
      <c r="I4" s="1" t="s">
        <v>63</v>
      </c>
      <c r="J4" s="1">
        <v>29</v>
      </c>
      <c r="K4" s="1" t="s">
        <v>12</v>
      </c>
      <c r="L4" s="1" t="s">
        <v>13</v>
      </c>
      <c r="M4" s="1">
        <v>63000</v>
      </c>
      <c r="N4" s="2" t="s">
        <v>26</v>
      </c>
      <c r="O4" s="2" t="s">
        <v>27</v>
      </c>
      <c r="P4" s="3" t="s">
        <v>28</v>
      </c>
    </row>
    <row r="5" spans="1:16" x14ac:dyDescent="0.45">
      <c r="A5" s="1" t="s">
        <v>67</v>
      </c>
      <c r="B5" s="1" t="str" cm="1">
        <f t="array" ref="B5:C5">_xlfn.XLOOKUP(A5,I4:I12,O4:P12)</f>
        <v>9/11/2013</v>
      </c>
      <c r="C5" s="1" t="str">
        <v>Meredith.Palmer@Yahoo.com</v>
      </c>
      <c r="D5" s="1"/>
      <c r="E5" s="1"/>
      <c r="F5" s="1">
        <v>1004</v>
      </c>
      <c r="G5" s="1" t="s">
        <v>29</v>
      </c>
      <c r="H5" s="1" t="s">
        <v>30</v>
      </c>
      <c r="I5" s="1" t="s">
        <v>64</v>
      </c>
      <c r="J5" s="1">
        <v>31</v>
      </c>
      <c r="K5" s="1" t="s">
        <v>19</v>
      </c>
      <c r="L5" s="1" t="s">
        <v>31</v>
      </c>
      <c r="M5" s="1">
        <v>47000</v>
      </c>
      <c r="N5" s="2" t="s">
        <v>32</v>
      </c>
      <c r="O5" s="2" t="s">
        <v>33</v>
      </c>
      <c r="P5" s="3" t="s">
        <v>34</v>
      </c>
    </row>
    <row r="6" spans="1:16" x14ac:dyDescent="0.45">
      <c r="A6" s="1" t="s">
        <v>69</v>
      </c>
      <c r="B6" s="1" t="str" cm="1">
        <f t="array" ref="B6:C6">_xlfn.XLOOKUP(A6,I5:I13,O5:P13)</f>
        <v>4/22/2015</v>
      </c>
      <c r="C6" s="1" t="str">
        <v>Kevin.Malone@DunderMifflin.com</v>
      </c>
      <c r="D6" s="1"/>
      <c r="E6" s="1"/>
      <c r="F6" s="1">
        <v>1005</v>
      </c>
      <c r="G6" s="1" t="s">
        <v>35</v>
      </c>
      <c r="H6" s="1" t="s">
        <v>36</v>
      </c>
      <c r="I6" s="1" t="s">
        <v>65</v>
      </c>
      <c r="J6" s="1">
        <v>32</v>
      </c>
      <c r="K6" s="1" t="s">
        <v>12</v>
      </c>
      <c r="L6" s="1" t="s">
        <v>37</v>
      </c>
      <c r="M6" s="1">
        <v>50000</v>
      </c>
      <c r="N6" s="2" t="s">
        <v>38</v>
      </c>
      <c r="O6" s="2" t="s">
        <v>39</v>
      </c>
      <c r="P6" s="3" t="s">
        <v>40</v>
      </c>
    </row>
    <row r="7" spans="1:16" x14ac:dyDescent="0.45">
      <c r="A7" s="1"/>
      <c r="B7" s="1"/>
      <c r="C7" s="1"/>
      <c r="D7" s="1"/>
      <c r="E7" s="1"/>
      <c r="F7" s="1">
        <v>1006</v>
      </c>
      <c r="G7" s="1" t="s">
        <v>41</v>
      </c>
      <c r="H7" s="1" t="s">
        <v>42</v>
      </c>
      <c r="I7" s="1" t="s">
        <v>66</v>
      </c>
      <c r="J7" s="1">
        <v>35</v>
      </c>
      <c r="K7" s="1" t="s">
        <v>12</v>
      </c>
      <c r="L7" s="1" t="s">
        <v>43</v>
      </c>
      <c r="M7" s="1">
        <v>65000</v>
      </c>
      <c r="N7" s="2" t="s">
        <v>38</v>
      </c>
      <c r="O7" s="2" t="s">
        <v>44</v>
      </c>
      <c r="P7" s="3" t="s">
        <v>45</v>
      </c>
    </row>
    <row r="8" spans="1:16" x14ac:dyDescent="0.45">
      <c r="A8" s="1"/>
      <c r="B8" s="1"/>
      <c r="C8" s="1"/>
      <c r="D8" s="1"/>
      <c r="E8" s="1"/>
      <c r="F8" s="1">
        <v>1007</v>
      </c>
      <c r="G8" s="1" t="s">
        <v>46</v>
      </c>
      <c r="H8" s="1" t="s">
        <v>47</v>
      </c>
      <c r="I8" s="1" t="s">
        <v>67</v>
      </c>
      <c r="J8" s="1">
        <v>32</v>
      </c>
      <c r="K8" s="1" t="s">
        <v>19</v>
      </c>
      <c r="L8" s="1" t="s">
        <v>48</v>
      </c>
      <c r="M8" s="1">
        <v>41000</v>
      </c>
      <c r="N8" s="2" t="s">
        <v>49</v>
      </c>
      <c r="O8" s="2" t="s">
        <v>44</v>
      </c>
      <c r="P8" s="3" t="s">
        <v>50</v>
      </c>
    </row>
    <row r="9" spans="1:16" x14ac:dyDescent="0.45">
      <c r="A9" s="1"/>
      <c r="B9" s="1"/>
      <c r="C9" s="1"/>
      <c r="D9" s="1"/>
      <c r="E9" s="1"/>
      <c r="F9" s="1">
        <v>1008</v>
      </c>
      <c r="G9" s="1" t="s">
        <v>51</v>
      </c>
      <c r="H9" s="1" t="s">
        <v>52</v>
      </c>
      <c r="I9" s="1" t="s">
        <v>68</v>
      </c>
      <c r="J9" s="1">
        <v>38</v>
      </c>
      <c r="K9" s="1" t="s">
        <v>12</v>
      </c>
      <c r="L9" s="1" t="s">
        <v>13</v>
      </c>
      <c r="M9" s="1">
        <v>48000</v>
      </c>
      <c r="N9" s="2" t="s">
        <v>53</v>
      </c>
      <c r="O9" s="2" t="s">
        <v>54</v>
      </c>
      <c r="P9" s="3" t="s">
        <v>55</v>
      </c>
    </row>
    <row r="10" spans="1:16" x14ac:dyDescent="0.45">
      <c r="A10" s="1"/>
      <c r="B10" s="1"/>
      <c r="C10" s="1"/>
      <c r="D10" s="1"/>
      <c r="E10" s="1"/>
      <c r="F10" s="1">
        <v>1009</v>
      </c>
      <c r="G10" s="1" t="s">
        <v>56</v>
      </c>
      <c r="H10" s="1" t="s">
        <v>57</v>
      </c>
      <c r="I10" s="1" t="s">
        <v>69</v>
      </c>
      <c r="J10" s="1">
        <v>31</v>
      </c>
      <c r="K10" s="1" t="s">
        <v>12</v>
      </c>
      <c r="L10" s="1" t="s">
        <v>31</v>
      </c>
      <c r="M10" s="1">
        <v>42000</v>
      </c>
      <c r="N10" s="2" t="s">
        <v>58</v>
      </c>
      <c r="O10" s="2" t="s">
        <v>54</v>
      </c>
      <c r="P10" s="3" t="s">
        <v>59</v>
      </c>
    </row>
    <row r="11" spans="1:16" x14ac:dyDescent="0.45">
      <c r="A11" s="1"/>
      <c r="B11" s="1"/>
      <c r="C11" s="1"/>
      <c r="D11" s="1"/>
      <c r="E11" s="1"/>
      <c r="F11" s="1"/>
      <c r="G11" s="1"/>
      <c r="H11" s="1"/>
      <c r="I11" s="1"/>
      <c r="J11" s="1"/>
      <c r="K11" s="1"/>
      <c r="L11" s="1"/>
      <c r="M11" s="1"/>
      <c r="N11" s="1"/>
      <c r="O11" s="1"/>
      <c r="P11" s="1"/>
    </row>
    <row r="12" spans="1:16" x14ac:dyDescent="0.45">
      <c r="A12" s="1"/>
      <c r="B12" s="1"/>
      <c r="C12" s="1"/>
      <c r="D12" s="1"/>
      <c r="E12" s="1"/>
      <c r="F12" s="1"/>
      <c r="G12" s="1"/>
      <c r="H12" s="1"/>
      <c r="I12" s="1"/>
      <c r="J12" s="1"/>
      <c r="K12" s="1"/>
      <c r="L12" s="1"/>
      <c r="M12" s="1"/>
      <c r="N12" s="1"/>
      <c r="O12" s="1"/>
      <c r="P12" s="1"/>
    </row>
    <row r="13" spans="1:16" x14ac:dyDescent="0.45">
      <c r="A13" s="1"/>
      <c r="B13" s="1"/>
      <c r="C13" s="1"/>
      <c r="D13" s="1"/>
      <c r="E13" s="1"/>
      <c r="F13" s="1"/>
      <c r="G13" s="1"/>
      <c r="H13" s="1"/>
      <c r="I13" s="1"/>
      <c r="J13" s="1"/>
      <c r="K13" s="1"/>
      <c r="L13" s="1"/>
      <c r="M13" s="1"/>
      <c r="N13" s="1"/>
      <c r="O13" s="1"/>
      <c r="P13" s="1"/>
    </row>
    <row r="14" spans="1:16" x14ac:dyDescent="0.45">
      <c r="A14" s="1"/>
      <c r="B14" s="1"/>
      <c r="C14" s="1"/>
      <c r="D14" s="1"/>
      <c r="E14" s="1"/>
      <c r="F14" s="1"/>
      <c r="G14" s="1"/>
      <c r="H14" s="1"/>
      <c r="I14" s="1"/>
      <c r="J14" s="1"/>
      <c r="K14" s="1"/>
      <c r="L14" s="1"/>
      <c r="M14" s="1"/>
      <c r="N14" s="1"/>
      <c r="O14" s="1"/>
      <c r="P14" s="1"/>
    </row>
    <row r="15" spans="1:16" x14ac:dyDescent="0.45">
      <c r="A15" s="1"/>
      <c r="B15" s="1"/>
      <c r="C15" s="1"/>
      <c r="D15" s="1"/>
      <c r="E15" s="1"/>
      <c r="F15" s="1"/>
      <c r="G15" s="1"/>
      <c r="H15" s="1"/>
      <c r="I15" s="1"/>
      <c r="J15" s="1"/>
      <c r="K15" s="1"/>
      <c r="L15" s="1"/>
      <c r="M15" s="1"/>
      <c r="N15" s="1"/>
      <c r="O15" s="1"/>
      <c r="P15" s="1"/>
    </row>
    <row r="16" spans="1:16" x14ac:dyDescent="0.45">
      <c r="A16" s="1"/>
      <c r="B16" s="1"/>
      <c r="C16" s="1"/>
      <c r="D16" s="1"/>
      <c r="E16" s="1"/>
      <c r="F16" s="1"/>
      <c r="G16" s="1"/>
      <c r="H16" s="1"/>
      <c r="I16" s="1"/>
      <c r="J16" s="1"/>
      <c r="K16" s="1"/>
      <c r="L16" s="1"/>
      <c r="M16" s="1"/>
      <c r="N16" s="1"/>
      <c r="O16" s="1"/>
      <c r="P16" s="1"/>
    </row>
    <row r="22" spans="9:9" x14ac:dyDescent="0.45">
      <c r="I22" t="str">
        <f t="shared" ref="I22:I23" si="0">CONCATENATE(G12," ",H12)</f>
        <v xml:space="preserve"> </v>
      </c>
    </row>
    <row r="23" spans="9:9" x14ac:dyDescent="0.45">
      <c r="I23" t="str">
        <f t="shared" si="0"/>
        <v xml:space="preserv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
  <sheetViews>
    <sheetView topLeftCell="A12" workbookViewId="0">
      <selection activeCell="N12" sqref="N12"/>
    </sheetView>
  </sheetViews>
  <sheetFormatPr defaultRowHeight="14.25" x14ac:dyDescent="0.45"/>
  <cols>
    <col min="1" max="1" width="14.6640625" bestFit="1" customWidth="1"/>
    <col min="2" max="2" width="34.19921875" customWidth="1"/>
    <col min="8" max="8" width="14.6640625" bestFit="1" customWidth="1"/>
    <col min="11" max="11" width="15.796875" bestFit="1" customWidth="1"/>
    <col min="15" max="15" width="40.6640625" bestFit="1" customWidth="1"/>
  </cols>
  <sheetData>
    <row r="1" spans="1:16" x14ac:dyDescent="0.45">
      <c r="A1" s="1"/>
      <c r="B1" s="1"/>
      <c r="C1" s="1"/>
      <c r="D1" s="1"/>
      <c r="E1" s="1" t="s">
        <v>0</v>
      </c>
      <c r="F1" s="1" t="s">
        <v>1</v>
      </c>
      <c r="G1" s="1" t="s">
        <v>2</v>
      </c>
      <c r="H1" s="1" t="s">
        <v>60</v>
      </c>
      <c r="I1" s="1" t="s">
        <v>3</v>
      </c>
      <c r="J1" s="1" t="s">
        <v>4</v>
      </c>
      <c r="K1" s="1" t="s">
        <v>5</v>
      </c>
      <c r="L1" s="1" t="s">
        <v>6</v>
      </c>
      <c r="M1" s="1" t="s">
        <v>7</v>
      </c>
      <c r="N1" s="1" t="s">
        <v>8</v>
      </c>
      <c r="O1" s="1" t="s">
        <v>9</v>
      </c>
    </row>
    <row r="2" spans="1:16" x14ac:dyDescent="0.45">
      <c r="A2" s="1" t="s">
        <v>60</v>
      </c>
      <c r="B2" s="1" t="s">
        <v>9</v>
      </c>
      <c r="C2" s="1"/>
      <c r="D2" s="1"/>
      <c r="E2" s="1">
        <v>1001</v>
      </c>
      <c r="F2" s="1" t="s">
        <v>10</v>
      </c>
      <c r="G2" s="1" t="s">
        <v>11</v>
      </c>
      <c r="H2" s="1" t="s">
        <v>61</v>
      </c>
      <c r="I2" s="1">
        <v>30</v>
      </c>
      <c r="J2" s="1" t="s">
        <v>12</v>
      </c>
      <c r="K2" s="1" t="s">
        <v>13</v>
      </c>
      <c r="L2" s="1">
        <v>45000</v>
      </c>
      <c r="M2" s="2" t="s">
        <v>14</v>
      </c>
      <c r="N2" s="2" t="s">
        <v>15</v>
      </c>
      <c r="O2" s="3" t="s">
        <v>16</v>
      </c>
      <c r="P2" s="1"/>
    </row>
    <row r="3" spans="1:16" x14ac:dyDescent="0.45">
      <c r="A3" s="1" t="s">
        <v>86</v>
      </c>
      <c r="B3" s="1" t="str">
        <f>_xlfn.XLOOKUP(A3,H2:H10,O2:O10,"Not Found")</f>
        <v>Not Found</v>
      </c>
      <c r="C3" s="1"/>
      <c r="D3" s="1"/>
      <c r="E3" s="1">
        <v>1002</v>
      </c>
      <c r="F3" s="1" t="s">
        <v>17</v>
      </c>
      <c r="G3" s="1" t="s">
        <v>18</v>
      </c>
      <c r="H3" s="1" t="s">
        <v>62</v>
      </c>
      <c r="I3" s="1">
        <v>30</v>
      </c>
      <c r="J3" s="1" t="s">
        <v>19</v>
      </c>
      <c r="K3" s="1" t="s">
        <v>20</v>
      </c>
      <c r="L3" s="1">
        <v>36000</v>
      </c>
      <c r="M3" s="2" t="s">
        <v>21</v>
      </c>
      <c r="N3" s="2" t="s">
        <v>22</v>
      </c>
      <c r="O3" s="3" t="s">
        <v>23</v>
      </c>
      <c r="P3" s="1"/>
    </row>
    <row r="4" spans="1:16" x14ac:dyDescent="0.45">
      <c r="A4" s="1" t="s">
        <v>18</v>
      </c>
      <c r="B4" s="1" t="str">
        <f>_xlfn.XLOOKUP("*"&amp;A4,H2:H10,O2:O10,"Not Found",2)</f>
        <v>Pam.Beasley@DunderMifflin.com</v>
      </c>
      <c r="C4" s="1"/>
      <c r="D4" s="1"/>
      <c r="E4" s="1">
        <v>1003</v>
      </c>
      <c r="F4" s="1" t="s">
        <v>24</v>
      </c>
      <c r="G4" s="1" t="s">
        <v>25</v>
      </c>
      <c r="H4" s="1" t="s">
        <v>63</v>
      </c>
      <c r="I4" s="1">
        <v>29</v>
      </c>
      <c r="J4" s="1" t="s">
        <v>12</v>
      </c>
      <c r="K4" s="1" t="s">
        <v>13</v>
      </c>
      <c r="L4" s="1">
        <v>63000</v>
      </c>
      <c r="M4" s="2" t="s">
        <v>26</v>
      </c>
      <c r="N4" s="2" t="s">
        <v>27</v>
      </c>
      <c r="O4" s="3" t="s">
        <v>28</v>
      </c>
      <c r="P4" s="1"/>
    </row>
    <row r="5" spans="1:16" x14ac:dyDescent="0.45">
      <c r="A5" s="1" t="s">
        <v>46</v>
      </c>
      <c r="B5" s="1" t="str">
        <f>_xlfn.XLOOKUP(A5&amp;"*",H3:H11,O3:O11,"Not Found",2)</f>
        <v>Meredith.Palmer@Yahoo.com</v>
      </c>
      <c r="C5" s="1"/>
      <c r="D5" s="1"/>
      <c r="E5" s="1">
        <v>1004</v>
      </c>
      <c r="F5" s="1" t="s">
        <v>29</v>
      </c>
      <c r="G5" s="1" t="s">
        <v>30</v>
      </c>
      <c r="H5" s="1" t="s">
        <v>64</v>
      </c>
      <c r="I5" s="1">
        <v>31</v>
      </c>
      <c r="J5" s="1" t="s">
        <v>19</v>
      </c>
      <c r="K5" s="1" t="s">
        <v>31</v>
      </c>
      <c r="L5" s="1">
        <v>47000</v>
      </c>
      <c r="M5" s="2" t="s">
        <v>32</v>
      </c>
      <c r="N5" s="2" t="s">
        <v>33</v>
      </c>
      <c r="O5" s="3" t="s">
        <v>34</v>
      </c>
      <c r="P5" s="1"/>
    </row>
    <row r="6" spans="1:16" x14ac:dyDescent="0.45">
      <c r="A6" s="1" t="s">
        <v>87</v>
      </c>
      <c r="B6" s="1" t="str">
        <f>_xlfn.XLOOKUP(A6&amp;"*",H4:H12,O4:O12,"Not Found",2)</f>
        <v>Kevin.Malone@DunderMifflin.com</v>
      </c>
      <c r="C6" s="1"/>
      <c r="D6" s="1"/>
      <c r="E6" s="1">
        <v>1005</v>
      </c>
      <c r="F6" s="1" t="s">
        <v>35</v>
      </c>
      <c r="G6" s="1" t="s">
        <v>36</v>
      </c>
      <c r="H6" s="1" t="s">
        <v>65</v>
      </c>
      <c r="I6" s="1">
        <v>32</v>
      </c>
      <c r="J6" s="1" t="s">
        <v>12</v>
      </c>
      <c r="K6" s="1" t="s">
        <v>37</v>
      </c>
      <c r="L6" s="1">
        <v>50000</v>
      </c>
      <c r="M6" s="2" t="s">
        <v>38</v>
      </c>
      <c r="N6" s="2" t="s">
        <v>39</v>
      </c>
      <c r="O6" s="3" t="s">
        <v>40</v>
      </c>
      <c r="P6" s="1"/>
    </row>
    <row r="7" spans="1:16" x14ac:dyDescent="0.45">
      <c r="A7" s="1"/>
      <c r="B7" s="1"/>
      <c r="C7" s="1"/>
      <c r="D7" s="1"/>
      <c r="E7" s="1">
        <v>1006</v>
      </c>
      <c r="F7" s="1" t="s">
        <v>41</v>
      </c>
      <c r="G7" s="1" t="s">
        <v>42</v>
      </c>
      <c r="H7" s="1" t="s">
        <v>66</v>
      </c>
      <c r="I7" s="1">
        <v>35</v>
      </c>
      <c r="J7" s="1" t="s">
        <v>12</v>
      </c>
      <c r="K7" s="1" t="s">
        <v>43</v>
      </c>
      <c r="L7" s="1">
        <v>65000</v>
      </c>
      <c r="M7" s="2" t="s">
        <v>38</v>
      </c>
      <c r="N7" s="2" t="s">
        <v>44</v>
      </c>
      <c r="O7" s="3" t="s">
        <v>45</v>
      </c>
      <c r="P7" s="1"/>
    </row>
    <row r="8" spans="1:16" x14ac:dyDescent="0.45">
      <c r="A8" s="1"/>
      <c r="B8" s="1"/>
      <c r="C8" s="1"/>
      <c r="D8" s="1"/>
      <c r="E8" s="1">
        <v>1007</v>
      </c>
      <c r="F8" s="1" t="s">
        <v>46</v>
      </c>
      <c r="G8" s="1" t="s">
        <v>47</v>
      </c>
      <c r="H8" s="1" t="s">
        <v>67</v>
      </c>
      <c r="I8" s="1">
        <v>32</v>
      </c>
      <c r="J8" s="1" t="s">
        <v>19</v>
      </c>
      <c r="K8" s="1" t="s">
        <v>48</v>
      </c>
      <c r="L8" s="1">
        <v>41000</v>
      </c>
      <c r="M8" s="2" t="s">
        <v>49</v>
      </c>
      <c r="N8" s="2" t="s">
        <v>44</v>
      </c>
      <c r="O8" s="3" t="s">
        <v>50</v>
      </c>
      <c r="P8" s="1"/>
    </row>
    <row r="9" spans="1:16" x14ac:dyDescent="0.45">
      <c r="A9" s="1"/>
      <c r="B9" s="1"/>
      <c r="C9" s="1"/>
      <c r="D9" s="1"/>
      <c r="E9" s="1">
        <v>1008</v>
      </c>
      <c r="F9" s="1" t="s">
        <v>51</v>
      </c>
      <c r="G9" s="1" t="s">
        <v>52</v>
      </c>
      <c r="H9" s="1" t="s">
        <v>68</v>
      </c>
      <c r="I9" s="1">
        <v>38</v>
      </c>
      <c r="J9" s="1" t="s">
        <v>12</v>
      </c>
      <c r="K9" s="1" t="s">
        <v>13</v>
      </c>
      <c r="L9" s="1">
        <v>48000</v>
      </c>
      <c r="M9" s="2" t="s">
        <v>53</v>
      </c>
      <c r="N9" s="2" t="s">
        <v>54</v>
      </c>
      <c r="O9" s="3" t="s">
        <v>55</v>
      </c>
      <c r="P9" s="1"/>
    </row>
    <row r="10" spans="1:16" x14ac:dyDescent="0.45">
      <c r="A10" s="1"/>
      <c r="B10" s="1"/>
      <c r="C10" s="1"/>
      <c r="D10" s="1"/>
      <c r="E10" s="1">
        <v>1009</v>
      </c>
      <c r="F10" s="1" t="s">
        <v>56</v>
      </c>
      <c r="G10" s="1" t="s">
        <v>57</v>
      </c>
      <c r="H10" s="1" t="s">
        <v>69</v>
      </c>
      <c r="I10" s="1">
        <v>31</v>
      </c>
      <c r="J10" s="1" t="s">
        <v>12</v>
      </c>
      <c r="K10" s="1" t="s">
        <v>31</v>
      </c>
      <c r="L10" s="1">
        <v>42000</v>
      </c>
      <c r="M10" s="2" t="s">
        <v>58</v>
      </c>
      <c r="N10" s="2" t="s">
        <v>54</v>
      </c>
      <c r="O10" s="3" t="s">
        <v>59</v>
      </c>
      <c r="P10" s="1"/>
    </row>
    <row r="11" spans="1:16" x14ac:dyDescent="0.45">
      <c r="A11" s="1"/>
      <c r="B11" s="1"/>
      <c r="C11" s="1"/>
      <c r="D11" s="1"/>
      <c r="E11" s="1"/>
      <c r="F11" s="1"/>
      <c r="G11" s="1"/>
      <c r="H11" s="1"/>
      <c r="I11" s="1"/>
      <c r="J11" s="1"/>
      <c r="K11" s="1"/>
      <c r="L11" s="1"/>
      <c r="M11" s="1"/>
      <c r="N11" s="1"/>
      <c r="O11" s="1"/>
      <c r="P11" s="1"/>
    </row>
    <row r="12" spans="1:16" ht="156.75" x14ac:dyDescent="0.45">
      <c r="A12" s="1"/>
      <c r="B12" s="4" t="s">
        <v>92</v>
      </c>
      <c r="C12" s="1"/>
      <c r="D12" s="1"/>
      <c r="E12" s="1"/>
      <c r="F12" s="1"/>
      <c r="G12" s="1"/>
      <c r="H12" s="1"/>
      <c r="I12" s="1"/>
      <c r="J12" s="1"/>
      <c r="K12" s="1"/>
      <c r="L12" s="1"/>
      <c r="M12" s="1"/>
      <c r="N12" s="1"/>
      <c r="O12" s="1"/>
      <c r="P12" s="1"/>
    </row>
    <row r="13" spans="1:16" ht="28.5" x14ac:dyDescent="0.45">
      <c r="A13" s="1"/>
      <c r="B13" s="4" t="s">
        <v>93</v>
      </c>
      <c r="C13" s="1"/>
      <c r="D13" s="1"/>
      <c r="E13" s="1"/>
      <c r="F13" s="1"/>
      <c r="G13" s="1"/>
      <c r="H13" s="1"/>
      <c r="I13" s="1"/>
      <c r="J13" s="1"/>
      <c r="K13" s="1"/>
      <c r="L13" s="1"/>
      <c r="M13" s="1"/>
      <c r="N13" s="1"/>
      <c r="O13" s="1"/>
      <c r="P13" s="1"/>
    </row>
    <row r="14" spans="1:16" ht="171" x14ac:dyDescent="0.45">
      <c r="A14" s="1"/>
      <c r="B14" s="4" t="s">
        <v>94</v>
      </c>
      <c r="C14" s="1"/>
      <c r="D14" s="1"/>
      <c r="E14" s="1"/>
      <c r="F14" s="1"/>
      <c r="G14" s="1"/>
      <c r="H14" s="1"/>
      <c r="I14" s="1"/>
      <c r="J14" s="1"/>
      <c r="K14" s="1"/>
      <c r="L14" s="1"/>
      <c r="M14" s="1"/>
      <c r="N14" s="1"/>
      <c r="O14" s="1"/>
      <c r="P14" s="1"/>
    </row>
    <row r="15" spans="1:16" x14ac:dyDescent="0.45">
      <c r="A15" s="1"/>
      <c r="B15" s="1"/>
      <c r="C15" s="1"/>
      <c r="D15" s="1"/>
      <c r="E15" s="1"/>
      <c r="F15" s="1"/>
      <c r="G15" s="1"/>
      <c r="H15" s="1"/>
      <c r="I15" s="1"/>
      <c r="J15" s="1"/>
      <c r="K15" s="1"/>
      <c r="L15" s="1"/>
      <c r="M15" s="1"/>
      <c r="N15" s="1"/>
      <c r="O15" s="1"/>
      <c r="P15" s="1"/>
    </row>
    <row r="16" spans="1:16" x14ac:dyDescent="0.45">
      <c r="A16" s="1"/>
      <c r="B16" s="1"/>
      <c r="C16" s="1"/>
      <c r="D16" s="1"/>
      <c r="E16" s="1"/>
      <c r="F16" s="1"/>
      <c r="G16" s="1"/>
      <c r="H16" s="1"/>
      <c r="I16" s="1"/>
      <c r="J16" s="1"/>
      <c r="K16" s="1"/>
      <c r="L16" s="1"/>
      <c r="M16" s="1"/>
      <c r="N16" s="1"/>
      <c r="O16" s="1"/>
      <c r="P16" s="1"/>
    </row>
    <row r="22" spans="8:8" x14ac:dyDescent="0.45">
      <c r="H22" t="str">
        <f t="shared" ref="H22:H23" si="0">CONCATENATE(F12," ",G12)</f>
        <v xml:space="preserve"> </v>
      </c>
    </row>
    <row r="23" spans="8:8" x14ac:dyDescent="0.45">
      <c r="H23" t="str">
        <f t="shared" si="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3"/>
  <sheetViews>
    <sheetView topLeftCell="A10" workbookViewId="0">
      <selection sqref="A1:P19"/>
    </sheetView>
  </sheetViews>
  <sheetFormatPr defaultRowHeight="14.25" x14ac:dyDescent="0.45"/>
  <cols>
    <col min="1" max="1" width="14.6640625" bestFit="1" customWidth="1"/>
    <col min="2" max="2" width="14.796875" customWidth="1"/>
    <col min="3" max="3" width="24.53125" customWidth="1"/>
    <col min="9" max="9" width="14.6640625" bestFit="1" customWidth="1"/>
    <col min="12" max="12" width="15.796875" bestFit="1" customWidth="1"/>
    <col min="16" max="16" width="40.6640625" bestFit="1" customWidth="1"/>
  </cols>
  <sheetData>
    <row r="1" spans="1:16" x14ac:dyDescent="0.45">
      <c r="A1" s="1"/>
      <c r="B1" s="1"/>
      <c r="C1" s="1"/>
      <c r="D1" s="1"/>
      <c r="E1" s="1"/>
      <c r="F1" s="1" t="s">
        <v>0</v>
      </c>
      <c r="G1" s="1" t="s">
        <v>1</v>
      </c>
      <c r="H1" s="1" t="s">
        <v>2</v>
      </c>
      <c r="I1" s="1" t="s">
        <v>60</v>
      </c>
      <c r="J1" s="1" t="s">
        <v>3</v>
      </c>
      <c r="K1" s="1" t="s">
        <v>4</v>
      </c>
      <c r="L1" s="1" t="s">
        <v>5</v>
      </c>
      <c r="M1" s="1" t="s">
        <v>6</v>
      </c>
      <c r="N1" s="1" t="s">
        <v>7</v>
      </c>
      <c r="O1" s="1" t="s">
        <v>8</v>
      </c>
      <c r="P1" s="1" t="s">
        <v>9</v>
      </c>
    </row>
    <row r="2" spans="1:16" x14ac:dyDescent="0.45">
      <c r="A2" s="1" t="s">
        <v>88</v>
      </c>
      <c r="B2" s="1" t="s">
        <v>89</v>
      </c>
      <c r="C2" s="1"/>
      <c r="D2" s="1"/>
      <c r="E2" s="1"/>
      <c r="F2" s="1">
        <v>1001</v>
      </c>
      <c r="G2" s="1" t="s">
        <v>10</v>
      </c>
      <c r="H2" s="1" t="s">
        <v>11</v>
      </c>
      <c r="I2" s="1" t="s">
        <v>61</v>
      </c>
      <c r="J2" s="1">
        <v>30</v>
      </c>
      <c r="K2" s="1" t="s">
        <v>12</v>
      </c>
      <c r="L2" s="1" t="s">
        <v>13</v>
      </c>
      <c r="M2" s="1">
        <v>45000</v>
      </c>
      <c r="N2" s="2" t="s">
        <v>14</v>
      </c>
      <c r="O2" s="2" t="s">
        <v>15</v>
      </c>
      <c r="P2" s="3" t="s">
        <v>16</v>
      </c>
    </row>
    <row r="3" spans="1:16" x14ac:dyDescent="0.45">
      <c r="A3" s="2" t="s">
        <v>90</v>
      </c>
      <c r="B3" s="1" t="str">
        <f>_xlfn.XLOOKUP(A3,N2:N10,I2:I10,,1)</f>
        <v>Angela Martin</v>
      </c>
      <c r="C3" s="1"/>
      <c r="D3" s="1"/>
      <c r="E3" s="1"/>
      <c r="F3" s="1">
        <v>1002</v>
      </c>
      <c r="G3" s="1" t="s">
        <v>17</v>
      </c>
      <c r="H3" s="1" t="s">
        <v>18</v>
      </c>
      <c r="I3" s="1" t="s">
        <v>62</v>
      </c>
      <c r="J3" s="1">
        <v>30</v>
      </c>
      <c r="K3" s="1" t="s">
        <v>19</v>
      </c>
      <c r="L3" s="1" t="s">
        <v>20</v>
      </c>
      <c r="M3" s="1">
        <v>36000</v>
      </c>
      <c r="N3" s="2" t="s">
        <v>21</v>
      </c>
      <c r="O3" s="2" t="s">
        <v>22</v>
      </c>
      <c r="P3" s="3" t="s">
        <v>23</v>
      </c>
    </row>
    <row r="4" spans="1:16" x14ac:dyDescent="0.45">
      <c r="A4" s="2" t="s">
        <v>38</v>
      </c>
      <c r="B4" s="1" t="str">
        <f>_xlfn.XLOOKUP(A4,N2:N10,I2:I10,,,1)</f>
        <v>Toby Flenderson</v>
      </c>
      <c r="C4" s="1"/>
      <c r="D4" s="1"/>
      <c r="E4" s="1"/>
      <c r="F4" s="1">
        <v>1003</v>
      </c>
      <c r="G4" s="1" t="s">
        <v>24</v>
      </c>
      <c r="H4" s="1" t="s">
        <v>25</v>
      </c>
      <c r="I4" s="1" t="s">
        <v>63</v>
      </c>
      <c r="J4" s="1">
        <v>29</v>
      </c>
      <c r="K4" s="1" t="s">
        <v>12</v>
      </c>
      <c r="L4" s="1" t="s">
        <v>13</v>
      </c>
      <c r="M4" s="1">
        <v>63000</v>
      </c>
      <c r="N4" s="2" t="s">
        <v>26</v>
      </c>
      <c r="O4" s="2" t="s">
        <v>27</v>
      </c>
      <c r="P4" s="3" t="s">
        <v>28</v>
      </c>
    </row>
    <row r="5" spans="1:16" x14ac:dyDescent="0.45">
      <c r="A5" s="2" t="s">
        <v>38</v>
      </c>
      <c r="B5" s="1" t="str">
        <f>_xlfn.XLOOKUP(A4,N2:N10,I2:I10,,,-1)</f>
        <v>Michael Scott</v>
      </c>
      <c r="C5" s="1"/>
      <c r="D5" s="1"/>
      <c r="E5" s="1"/>
      <c r="F5" s="1">
        <v>1004</v>
      </c>
      <c r="G5" s="1" t="s">
        <v>29</v>
      </c>
      <c r="H5" s="1" t="s">
        <v>30</v>
      </c>
      <c r="I5" s="1" t="s">
        <v>64</v>
      </c>
      <c r="J5" s="1">
        <v>31</v>
      </c>
      <c r="K5" s="1" t="s">
        <v>19</v>
      </c>
      <c r="L5" s="1" t="s">
        <v>31</v>
      </c>
      <c r="M5" s="1">
        <v>47000</v>
      </c>
      <c r="N5" s="2" t="s">
        <v>32</v>
      </c>
      <c r="O5" s="2" t="s">
        <v>33</v>
      </c>
      <c r="P5" s="3" t="s">
        <v>34</v>
      </c>
    </row>
    <row r="6" spans="1:16" x14ac:dyDescent="0.45">
      <c r="A6" s="1"/>
      <c r="B6" s="1"/>
      <c r="C6" s="1"/>
      <c r="D6" s="1"/>
      <c r="E6" s="1"/>
      <c r="F6" s="1">
        <v>1005</v>
      </c>
      <c r="G6" s="1" t="s">
        <v>35</v>
      </c>
      <c r="H6" s="1" t="s">
        <v>36</v>
      </c>
      <c r="I6" s="1" t="s">
        <v>65</v>
      </c>
      <c r="J6" s="1">
        <v>32</v>
      </c>
      <c r="K6" s="1" t="s">
        <v>12</v>
      </c>
      <c r="L6" s="1" t="s">
        <v>37</v>
      </c>
      <c r="M6" s="1">
        <v>50000</v>
      </c>
      <c r="N6" s="2" t="s">
        <v>38</v>
      </c>
      <c r="O6" s="2" t="s">
        <v>39</v>
      </c>
      <c r="P6" s="3" t="s">
        <v>40</v>
      </c>
    </row>
    <row r="7" spans="1:16" x14ac:dyDescent="0.45">
      <c r="A7" s="1"/>
      <c r="B7" s="1"/>
      <c r="C7" s="1"/>
      <c r="D7" s="1"/>
      <c r="E7" s="1"/>
      <c r="F7" s="1">
        <v>1006</v>
      </c>
      <c r="G7" s="1" t="s">
        <v>41</v>
      </c>
      <c r="H7" s="1" t="s">
        <v>42</v>
      </c>
      <c r="I7" s="1" t="s">
        <v>66</v>
      </c>
      <c r="J7" s="1">
        <v>35</v>
      </c>
      <c r="K7" s="1" t="s">
        <v>12</v>
      </c>
      <c r="L7" s="1" t="s">
        <v>43</v>
      </c>
      <c r="M7" s="1">
        <v>65000</v>
      </c>
      <c r="N7" s="2" t="s">
        <v>38</v>
      </c>
      <c r="O7" s="2" t="s">
        <v>44</v>
      </c>
      <c r="P7" s="3" t="s">
        <v>45</v>
      </c>
    </row>
    <row r="8" spans="1:16" x14ac:dyDescent="0.45">
      <c r="A8" s="1"/>
      <c r="B8" s="1"/>
      <c r="C8" s="1"/>
      <c r="D8" s="1"/>
      <c r="E8" s="1"/>
      <c r="F8" s="1">
        <v>1007</v>
      </c>
      <c r="G8" s="1" t="s">
        <v>46</v>
      </c>
      <c r="H8" s="1" t="s">
        <v>47</v>
      </c>
      <c r="I8" s="1" t="s">
        <v>67</v>
      </c>
      <c r="J8" s="1">
        <v>32</v>
      </c>
      <c r="K8" s="1" t="s">
        <v>19</v>
      </c>
      <c r="L8" s="1" t="s">
        <v>48</v>
      </c>
      <c r="M8" s="1">
        <v>41000</v>
      </c>
      <c r="N8" s="2" t="s">
        <v>49</v>
      </c>
      <c r="O8" s="2" t="s">
        <v>44</v>
      </c>
      <c r="P8" s="3" t="s">
        <v>50</v>
      </c>
    </row>
    <row r="9" spans="1:16" x14ac:dyDescent="0.45">
      <c r="A9" s="1"/>
      <c r="B9" s="1"/>
      <c r="C9" s="1"/>
      <c r="D9" s="1"/>
      <c r="E9" s="1"/>
      <c r="F9" s="1">
        <v>1008</v>
      </c>
      <c r="G9" s="1" t="s">
        <v>51</v>
      </c>
      <c r="H9" s="1" t="s">
        <v>52</v>
      </c>
      <c r="I9" s="1" t="s">
        <v>68</v>
      </c>
      <c r="J9" s="1">
        <v>38</v>
      </c>
      <c r="K9" s="1" t="s">
        <v>12</v>
      </c>
      <c r="L9" s="1" t="s">
        <v>13</v>
      </c>
      <c r="M9" s="1">
        <v>48000</v>
      </c>
      <c r="N9" s="2" t="s">
        <v>53</v>
      </c>
      <c r="O9" s="2" t="s">
        <v>54</v>
      </c>
      <c r="P9" s="3" t="s">
        <v>55</v>
      </c>
    </row>
    <row r="10" spans="1:16" x14ac:dyDescent="0.45">
      <c r="A10" s="1"/>
      <c r="B10" s="1"/>
      <c r="C10" s="1"/>
      <c r="D10" s="1"/>
      <c r="E10" s="1"/>
      <c r="F10" s="1">
        <v>1009</v>
      </c>
      <c r="G10" s="1" t="s">
        <v>56</v>
      </c>
      <c r="H10" s="1" t="s">
        <v>57</v>
      </c>
      <c r="I10" s="1" t="s">
        <v>69</v>
      </c>
      <c r="J10" s="1">
        <v>31</v>
      </c>
      <c r="K10" s="1" t="s">
        <v>12</v>
      </c>
      <c r="L10" s="1" t="s">
        <v>31</v>
      </c>
      <c r="M10" s="1">
        <v>42000</v>
      </c>
      <c r="N10" s="2" t="s">
        <v>58</v>
      </c>
      <c r="O10" s="2" t="s">
        <v>54</v>
      </c>
      <c r="P10" s="3" t="s">
        <v>59</v>
      </c>
    </row>
    <row r="11" spans="1:16" x14ac:dyDescent="0.45">
      <c r="A11" s="1"/>
      <c r="B11" s="1"/>
      <c r="C11" s="1"/>
      <c r="D11" s="1"/>
      <c r="E11" s="1"/>
      <c r="F11" s="1"/>
      <c r="G11" s="1"/>
      <c r="H11" s="1"/>
      <c r="I11" s="1"/>
      <c r="J11" s="1"/>
      <c r="K11" s="1"/>
      <c r="L11" s="1"/>
      <c r="M11" s="1"/>
      <c r="N11" s="1"/>
      <c r="O11" s="1"/>
      <c r="P11" s="1"/>
    </row>
    <row r="12" spans="1:16" ht="99.75" x14ac:dyDescent="0.45">
      <c r="A12" s="1"/>
      <c r="B12" s="4" t="s">
        <v>95</v>
      </c>
      <c r="C12" s="1"/>
      <c r="D12" s="1"/>
      <c r="E12" s="1"/>
      <c r="F12" s="1"/>
      <c r="G12" s="1"/>
      <c r="H12" s="1"/>
      <c r="I12" s="1"/>
      <c r="J12" s="1"/>
      <c r="K12" s="1"/>
      <c r="L12" s="1"/>
      <c r="M12" s="1"/>
      <c r="N12" s="1"/>
      <c r="O12" s="1"/>
      <c r="P12" s="1"/>
    </row>
    <row r="13" spans="1:16" ht="85.5" x14ac:dyDescent="0.45">
      <c r="A13" s="1"/>
      <c r="B13" s="4" t="s">
        <v>96</v>
      </c>
      <c r="C13" s="1"/>
      <c r="D13" s="1"/>
      <c r="E13" s="1"/>
      <c r="F13" s="1"/>
      <c r="G13" s="1"/>
      <c r="H13" s="1"/>
      <c r="I13" s="1"/>
      <c r="J13" s="1"/>
      <c r="K13" s="1"/>
      <c r="L13" s="1"/>
      <c r="M13" s="1"/>
      <c r="N13" s="1"/>
      <c r="O13" s="1"/>
      <c r="P13" s="1"/>
    </row>
    <row r="14" spans="1:16" x14ac:dyDescent="0.45">
      <c r="A14" s="1"/>
      <c r="B14" s="1"/>
      <c r="C14" s="1"/>
      <c r="D14" s="1"/>
      <c r="E14" s="1"/>
      <c r="F14" s="1"/>
      <c r="G14" s="1"/>
      <c r="H14" s="1"/>
      <c r="I14" s="1"/>
      <c r="J14" s="1"/>
      <c r="K14" s="1"/>
      <c r="L14" s="1"/>
      <c r="M14" s="1"/>
      <c r="N14" s="1"/>
      <c r="O14" s="1"/>
      <c r="P14" s="1"/>
    </row>
    <row r="15" spans="1:16" x14ac:dyDescent="0.45">
      <c r="A15" s="1"/>
      <c r="B15" s="1"/>
      <c r="C15" s="1"/>
      <c r="D15" s="1"/>
      <c r="E15" s="1"/>
      <c r="F15" s="1"/>
      <c r="G15" s="1"/>
      <c r="H15" s="1"/>
      <c r="I15" s="1"/>
      <c r="J15" s="1"/>
      <c r="K15" s="1"/>
      <c r="L15" s="1"/>
      <c r="M15" s="1"/>
      <c r="N15" s="1"/>
      <c r="O15" s="1"/>
      <c r="P15" s="1"/>
    </row>
    <row r="16" spans="1:16" x14ac:dyDescent="0.45">
      <c r="A16" s="1"/>
      <c r="B16" s="1"/>
      <c r="C16" s="1"/>
      <c r="D16" s="1"/>
      <c r="E16" s="1"/>
      <c r="F16" s="1"/>
      <c r="G16" s="1"/>
      <c r="H16" s="1"/>
      <c r="I16" s="1"/>
      <c r="J16" s="1"/>
      <c r="K16" s="1"/>
      <c r="L16" s="1"/>
      <c r="M16" s="1"/>
      <c r="N16" s="1"/>
      <c r="O16" s="1"/>
      <c r="P16" s="1"/>
    </row>
    <row r="17" spans="1:16" x14ac:dyDescent="0.45">
      <c r="A17" s="1"/>
      <c r="B17" s="1"/>
      <c r="C17" s="1"/>
      <c r="D17" s="1"/>
      <c r="E17" s="1"/>
      <c r="F17" s="1"/>
      <c r="G17" s="1"/>
      <c r="H17" s="1"/>
      <c r="I17" s="1"/>
      <c r="J17" s="1"/>
      <c r="K17" s="1"/>
      <c r="L17" s="1"/>
      <c r="M17" s="1"/>
      <c r="N17" s="1"/>
      <c r="O17" s="1"/>
      <c r="P17" s="1"/>
    </row>
    <row r="18" spans="1:16" x14ac:dyDescent="0.45">
      <c r="A18" s="1"/>
      <c r="B18" s="1"/>
      <c r="C18" s="1"/>
      <c r="D18" s="1"/>
      <c r="E18" s="1"/>
      <c r="F18" s="1"/>
      <c r="G18" s="1"/>
      <c r="H18" s="1"/>
      <c r="I18" s="1"/>
      <c r="J18" s="1"/>
      <c r="K18" s="1"/>
      <c r="L18" s="1"/>
      <c r="M18" s="1"/>
      <c r="N18" s="1"/>
      <c r="O18" s="1"/>
      <c r="P18" s="1"/>
    </row>
    <row r="19" spans="1:16" x14ac:dyDescent="0.45">
      <c r="A19" s="1"/>
      <c r="B19" s="1"/>
      <c r="C19" s="1"/>
      <c r="D19" s="1"/>
      <c r="E19" s="1"/>
      <c r="F19" s="1"/>
      <c r="G19" s="1"/>
      <c r="H19" s="1"/>
      <c r="I19" s="1"/>
      <c r="J19" s="1"/>
      <c r="K19" s="1"/>
      <c r="L19" s="1"/>
      <c r="M19" s="1"/>
      <c r="N19" s="1"/>
      <c r="O19" s="1"/>
      <c r="P19" s="1"/>
    </row>
    <row r="22" spans="1:16" x14ac:dyDescent="0.45">
      <c r="I22" t="str">
        <f t="shared" ref="I22:I23" si="0">CONCATENATE(G12," ",H12)</f>
        <v xml:space="preserve"> </v>
      </c>
    </row>
    <row r="23" spans="1:16" x14ac:dyDescent="0.45">
      <c r="I23" t="str">
        <f t="shared" si="0"/>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4"/>
  <sheetViews>
    <sheetView workbookViewId="0">
      <selection activeCell="D13" sqref="D13"/>
    </sheetView>
  </sheetViews>
  <sheetFormatPr defaultColWidth="10.1328125" defaultRowHeight="14.25" x14ac:dyDescent="0.45"/>
  <cols>
    <col min="1" max="6" width="10.1328125" style="1"/>
    <col min="7" max="7" width="12.1328125" style="1" bestFit="1" customWidth="1"/>
    <col min="8" max="20" width="10.1328125" style="1"/>
  </cols>
  <sheetData>
    <row r="1" spans="1:19" x14ac:dyDescent="0.45">
      <c r="B1" s="1" t="s">
        <v>73</v>
      </c>
      <c r="H1" s="1" t="s">
        <v>72</v>
      </c>
      <c r="I1" s="1" t="s">
        <v>73</v>
      </c>
      <c r="J1" s="1" t="s">
        <v>74</v>
      </c>
      <c r="K1" s="1" t="s">
        <v>75</v>
      </c>
      <c r="L1" s="1" t="s">
        <v>76</v>
      </c>
      <c r="M1" s="1" t="s">
        <v>77</v>
      </c>
      <c r="N1" s="1" t="s">
        <v>78</v>
      </c>
      <c r="O1" s="1" t="s">
        <v>79</v>
      </c>
      <c r="P1" s="1" t="s">
        <v>80</v>
      </c>
      <c r="Q1" s="1" t="s">
        <v>81</v>
      </c>
      <c r="R1" s="1" t="s">
        <v>82</v>
      </c>
      <c r="S1" s="1" t="s">
        <v>83</v>
      </c>
    </row>
    <row r="2" spans="1:19" x14ac:dyDescent="0.45">
      <c r="A2" s="1" t="s">
        <v>70</v>
      </c>
      <c r="B2" s="1">
        <f>_xlfn.XLOOKUP(I1,H1:S1,H2:S2)</f>
        <v>310</v>
      </c>
      <c r="G2" s="1" t="s">
        <v>70</v>
      </c>
      <c r="H2" s="1">
        <v>450</v>
      </c>
      <c r="I2" s="1">
        <v>310</v>
      </c>
      <c r="J2" s="1">
        <v>150</v>
      </c>
      <c r="K2" s="1">
        <v>750</v>
      </c>
      <c r="L2" s="1">
        <v>440</v>
      </c>
      <c r="M2" s="1">
        <v>485</v>
      </c>
      <c r="N2" s="1">
        <v>510</v>
      </c>
      <c r="O2" s="1">
        <v>347</v>
      </c>
      <c r="P2" s="1">
        <v>736</v>
      </c>
      <c r="Q2" s="1">
        <v>155</v>
      </c>
      <c r="R2" s="1">
        <v>450</v>
      </c>
      <c r="S2" s="1">
        <v>288</v>
      </c>
    </row>
    <row r="3" spans="1:19" x14ac:dyDescent="0.45">
      <c r="A3" s="1" t="s">
        <v>71</v>
      </c>
      <c r="B3" s="1">
        <f t="shared" ref="B3:B4" si="0">_xlfn.XLOOKUP(I2,H2:S2,H3:S3)</f>
        <v>40</v>
      </c>
      <c r="G3" s="1" t="s">
        <v>71</v>
      </c>
      <c r="H3" s="1">
        <v>75</v>
      </c>
      <c r="I3" s="1">
        <v>40</v>
      </c>
      <c r="J3" s="1">
        <v>65</v>
      </c>
      <c r="K3" s="1">
        <v>50</v>
      </c>
      <c r="L3" s="1">
        <v>24</v>
      </c>
      <c r="M3" s="1">
        <v>71</v>
      </c>
      <c r="N3" s="1">
        <v>57</v>
      </c>
      <c r="O3" s="1">
        <v>61</v>
      </c>
      <c r="P3" s="1">
        <v>34</v>
      </c>
      <c r="Q3" s="1">
        <v>41</v>
      </c>
      <c r="R3" s="1">
        <v>58</v>
      </c>
      <c r="S3" s="1">
        <v>91</v>
      </c>
    </row>
    <row r="4" spans="1:19" x14ac:dyDescent="0.45">
      <c r="A4" s="1" t="s">
        <v>84</v>
      </c>
      <c r="B4" s="1">
        <f t="shared" si="0"/>
        <v>118</v>
      </c>
      <c r="G4" s="1" t="s">
        <v>84</v>
      </c>
      <c r="H4" s="1">
        <v>200</v>
      </c>
      <c r="I4" s="1">
        <v>118</v>
      </c>
      <c r="J4" s="1">
        <v>145</v>
      </c>
      <c r="K4" s="1">
        <v>210</v>
      </c>
      <c r="L4" s="1">
        <v>45</v>
      </c>
      <c r="M4" s="1">
        <v>170</v>
      </c>
      <c r="N4" s="1">
        <v>130</v>
      </c>
      <c r="O4" s="1">
        <v>90</v>
      </c>
      <c r="P4" s="1">
        <v>55</v>
      </c>
      <c r="Q4" s="1">
        <v>110</v>
      </c>
      <c r="R4" s="1">
        <v>130</v>
      </c>
      <c r="S4" s="1">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7"/>
  <sheetViews>
    <sheetView workbookViewId="0">
      <selection sqref="A1:T1048576"/>
    </sheetView>
  </sheetViews>
  <sheetFormatPr defaultColWidth="10.1328125" defaultRowHeight="14.25" x14ac:dyDescent="0.45"/>
  <cols>
    <col min="1" max="6" width="10.1328125" style="1"/>
    <col min="7" max="7" width="12.1328125" style="1" bestFit="1" customWidth="1"/>
    <col min="8" max="20" width="10.1328125" style="1"/>
  </cols>
  <sheetData>
    <row r="1" spans="1:19" x14ac:dyDescent="0.45">
      <c r="B1" s="1" t="s">
        <v>73</v>
      </c>
      <c r="H1" s="1" t="s">
        <v>72</v>
      </c>
      <c r="I1" s="1" t="s">
        <v>73</v>
      </c>
      <c r="J1" s="1" t="s">
        <v>74</v>
      </c>
      <c r="K1" s="1" t="s">
        <v>75</v>
      </c>
      <c r="L1" s="1" t="s">
        <v>76</v>
      </c>
      <c r="M1" s="1" t="s">
        <v>77</v>
      </c>
      <c r="N1" s="1" t="s">
        <v>78</v>
      </c>
      <c r="O1" s="1" t="s">
        <v>79</v>
      </c>
      <c r="P1" s="1" t="s">
        <v>80</v>
      </c>
      <c r="Q1" s="1" t="s">
        <v>81</v>
      </c>
      <c r="R1" s="1" t="s">
        <v>82</v>
      </c>
      <c r="S1" s="1" t="s">
        <v>83</v>
      </c>
    </row>
    <row r="2" spans="1:19" x14ac:dyDescent="0.45">
      <c r="A2" s="1" t="s">
        <v>70</v>
      </c>
      <c r="B2" s="1">
        <f>_xlfn.XLOOKUP(I1,H1:S1,H2:S2)</f>
        <v>310</v>
      </c>
      <c r="G2" s="1" t="s">
        <v>70</v>
      </c>
      <c r="H2" s="1">
        <v>450</v>
      </c>
      <c r="I2" s="1">
        <v>310</v>
      </c>
      <c r="J2" s="1">
        <v>150</v>
      </c>
      <c r="K2" s="1">
        <v>750</v>
      </c>
      <c r="L2" s="1">
        <v>440</v>
      </c>
      <c r="M2" s="1">
        <v>485</v>
      </c>
      <c r="N2" s="1">
        <v>510</v>
      </c>
      <c r="O2" s="1">
        <v>347</v>
      </c>
      <c r="P2" s="1">
        <v>736</v>
      </c>
      <c r="Q2" s="1">
        <v>155</v>
      </c>
      <c r="R2" s="1">
        <v>450</v>
      </c>
      <c r="S2" s="1">
        <v>288</v>
      </c>
    </row>
    <row r="3" spans="1:19" x14ac:dyDescent="0.45">
      <c r="A3" s="1" t="s">
        <v>71</v>
      </c>
      <c r="B3" s="1">
        <f t="shared" ref="B3:B4" si="0">_xlfn.XLOOKUP(I2,H2:S2,H3:S3)</f>
        <v>40</v>
      </c>
      <c r="G3" s="1" t="s">
        <v>71</v>
      </c>
      <c r="H3" s="1">
        <v>75</v>
      </c>
      <c r="I3" s="1">
        <v>40</v>
      </c>
      <c r="J3" s="1">
        <v>65</v>
      </c>
      <c r="K3" s="1">
        <v>50</v>
      </c>
      <c r="L3" s="1">
        <v>24</v>
      </c>
      <c r="M3" s="1">
        <v>71</v>
      </c>
      <c r="N3" s="1">
        <v>57</v>
      </c>
      <c r="O3" s="1">
        <v>61</v>
      </c>
      <c r="P3" s="1">
        <v>34</v>
      </c>
      <c r="Q3" s="1">
        <v>41</v>
      </c>
      <c r="R3" s="1">
        <v>58</v>
      </c>
      <c r="S3" s="1">
        <v>91</v>
      </c>
    </row>
    <row r="4" spans="1:19" x14ac:dyDescent="0.45">
      <c r="A4" s="1" t="s">
        <v>84</v>
      </c>
      <c r="B4" s="1">
        <f t="shared" si="0"/>
        <v>118</v>
      </c>
      <c r="G4" s="1" t="s">
        <v>84</v>
      </c>
      <c r="H4" s="1">
        <v>200</v>
      </c>
      <c r="I4" s="1">
        <v>118</v>
      </c>
      <c r="J4" s="1">
        <v>145</v>
      </c>
      <c r="K4" s="1">
        <v>210</v>
      </c>
      <c r="L4" s="1">
        <v>45</v>
      </c>
      <c r="M4" s="1">
        <v>170</v>
      </c>
      <c r="N4" s="1">
        <v>130</v>
      </c>
      <c r="O4" s="1">
        <v>90</v>
      </c>
      <c r="P4" s="1">
        <v>55</v>
      </c>
      <c r="Q4" s="1">
        <v>110</v>
      </c>
      <c r="R4" s="1">
        <v>130</v>
      </c>
      <c r="S4" s="1">
        <v>180</v>
      </c>
    </row>
    <row r="6" spans="1:19" x14ac:dyDescent="0.45">
      <c r="B6" s="1" t="s">
        <v>85</v>
      </c>
    </row>
    <row r="7" spans="1:19" x14ac:dyDescent="0.45">
      <c r="A7" s="1" t="s">
        <v>70</v>
      </c>
      <c r="B7" s="1">
        <f>SUM(_xlfn.XLOOKUP(I1,H1:S1,H2:S2),_xlfn.XLOOKUP(J1,H1:S1,H2:S2))</f>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5"/>
  <sheetViews>
    <sheetView tabSelected="1" workbookViewId="0">
      <selection sqref="A1:W1048576"/>
    </sheetView>
  </sheetViews>
  <sheetFormatPr defaultRowHeight="14.25" x14ac:dyDescent="0.45"/>
  <cols>
    <col min="1" max="1" width="14.46484375" style="1" customWidth="1"/>
    <col min="2" max="2" width="23.3984375" style="1" customWidth="1"/>
    <col min="3" max="23" width="9.06640625" style="1"/>
  </cols>
  <sheetData>
    <row r="1" spans="1:16" x14ac:dyDescent="0.45">
      <c r="E1" s="1" t="s">
        <v>0</v>
      </c>
      <c r="F1" s="1" t="s">
        <v>1</v>
      </c>
      <c r="G1" s="1" t="s">
        <v>2</v>
      </c>
      <c r="H1" s="1" t="s">
        <v>60</v>
      </c>
      <c r="I1" s="1" t="s">
        <v>3</v>
      </c>
      <c r="J1" s="1" t="s">
        <v>4</v>
      </c>
      <c r="K1" s="1" t="s">
        <v>91</v>
      </c>
      <c r="L1" s="1" t="s">
        <v>5</v>
      </c>
      <c r="M1" s="1" t="s">
        <v>6</v>
      </c>
      <c r="N1" s="1" t="s">
        <v>7</v>
      </c>
      <c r="O1" s="1" t="s">
        <v>8</v>
      </c>
      <c r="P1" s="1" t="s">
        <v>9</v>
      </c>
    </row>
    <row r="2" spans="1:16" x14ac:dyDescent="0.45">
      <c r="A2" s="1" t="s">
        <v>60</v>
      </c>
      <c r="B2" s="1" t="s">
        <v>9</v>
      </c>
      <c r="E2" s="1">
        <v>1001</v>
      </c>
      <c r="F2" s="1" t="s">
        <v>10</v>
      </c>
      <c r="G2" s="1" t="s">
        <v>11</v>
      </c>
      <c r="H2" s="1" t="s">
        <v>61</v>
      </c>
      <c r="I2" s="1">
        <v>30</v>
      </c>
      <c r="J2" s="1" t="s">
        <v>12</v>
      </c>
      <c r="L2" s="1" t="s">
        <v>13</v>
      </c>
      <c r="M2" s="1">
        <v>45000</v>
      </c>
      <c r="N2" s="2" t="s">
        <v>14</v>
      </c>
      <c r="O2" s="2" t="s">
        <v>15</v>
      </c>
      <c r="P2" s="3" t="s">
        <v>16</v>
      </c>
    </row>
    <row r="3" spans="1:16" x14ac:dyDescent="0.45">
      <c r="A3" s="1" t="s">
        <v>63</v>
      </c>
      <c r="B3" s="1" t="str">
        <f>VLOOKUP(A3,H2:P10,9,FALSE)</f>
        <v>Dwight.Schrute@AOL.com</v>
      </c>
      <c r="E3" s="1">
        <v>1002</v>
      </c>
      <c r="F3" s="1" t="s">
        <v>17</v>
      </c>
      <c r="G3" s="1" t="s">
        <v>18</v>
      </c>
      <c r="H3" s="1" t="s">
        <v>62</v>
      </c>
      <c r="I3" s="1">
        <v>30</v>
      </c>
      <c r="J3" s="1" t="s">
        <v>19</v>
      </c>
      <c r="L3" s="1" t="s">
        <v>20</v>
      </c>
      <c r="M3" s="1">
        <v>36000</v>
      </c>
      <c r="N3" s="2" t="s">
        <v>21</v>
      </c>
      <c r="O3" s="2" t="s">
        <v>22</v>
      </c>
      <c r="P3" s="3" t="s">
        <v>23</v>
      </c>
    </row>
    <row r="4" spans="1:16" x14ac:dyDescent="0.45">
      <c r="A4" s="1" t="s">
        <v>66</v>
      </c>
      <c r="E4" s="1">
        <v>1003</v>
      </c>
      <c r="F4" s="1" t="s">
        <v>24</v>
      </c>
      <c r="G4" s="1" t="s">
        <v>25</v>
      </c>
      <c r="H4" s="1" t="s">
        <v>63</v>
      </c>
      <c r="I4" s="1">
        <v>29</v>
      </c>
      <c r="J4" s="1" t="s">
        <v>12</v>
      </c>
      <c r="L4" s="1" t="s">
        <v>13</v>
      </c>
      <c r="M4" s="1">
        <v>63000</v>
      </c>
      <c r="N4" s="2" t="s">
        <v>26</v>
      </c>
      <c r="O4" s="2" t="s">
        <v>27</v>
      </c>
      <c r="P4" s="3" t="s">
        <v>28</v>
      </c>
    </row>
    <row r="5" spans="1:16" x14ac:dyDescent="0.45">
      <c r="A5" s="1" t="s">
        <v>68</v>
      </c>
      <c r="E5" s="1">
        <v>1004</v>
      </c>
      <c r="F5" s="1" t="s">
        <v>29</v>
      </c>
      <c r="G5" s="1" t="s">
        <v>30</v>
      </c>
      <c r="H5" s="1" t="s">
        <v>64</v>
      </c>
      <c r="I5" s="1">
        <v>31</v>
      </c>
      <c r="J5" s="1" t="s">
        <v>19</v>
      </c>
      <c r="L5" s="1" t="s">
        <v>31</v>
      </c>
      <c r="M5" s="1">
        <v>47000</v>
      </c>
      <c r="N5" s="2" t="s">
        <v>32</v>
      </c>
      <c r="O5" s="2" t="s">
        <v>33</v>
      </c>
      <c r="P5" s="3" t="s">
        <v>34</v>
      </c>
    </row>
    <row r="6" spans="1:16" x14ac:dyDescent="0.45">
      <c r="E6" s="1">
        <v>1005</v>
      </c>
      <c r="F6" s="1" t="s">
        <v>35</v>
      </c>
      <c r="G6" s="1" t="s">
        <v>36</v>
      </c>
      <c r="H6" s="1" t="s">
        <v>65</v>
      </c>
      <c r="I6" s="1">
        <v>32</v>
      </c>
      <c r="J6" s="1" t="s">
        <v>12</v>
      </c>
      <c r="L6" s="1" t="s">
        <v>37</v>
      </c>
      <c r="M6" s="1">
        <v>50000</v>
      </c>
      <c r="N6" s="2" t="s">
        <v>38</v>
      </c>
      <c r="O6" s="2" t="s">
        <v>39</v>
      </c>
      <c r="P6" s="3" t="s">
        <v>40</v>
      </c>
    </row>
    <row r="7" spans="1:16" x14ac:dyDescent="0.45">
      <c r="E7" s="1">
        <v>1006</v>
      </c>
      <c r="F7" s="1" t="s">
        <v>41</v>
      </c>
      <c r="G7" s="1" t="s">
        <v>42</v>
      </c>
      <c r="H7" s="1" t="s">
        <v>66</v>
      </c>
      <c r="I7" s="1">
        <v>35</v>
      </c>
      <c r="J7" s="1" t="s">
        <v>12</v>
      </c>
      <c r="L7" s="1" t="s">
        <v>43</v>
      </c>
      <c r="M7" s="1">
        <v>65000</v>
      </c>
      <c r="N7" s="2" t="s">
        <v>38</v>
      </c>
      <c r="O7" s="2" t="s">
        <v>44</v>
      </c>
      <c r="P7" s="3" t="s">
        <v>45</v>
      </c>
    </row>
    <row r="8" spans="1:16" x14ac:dyDescent="0.45">
      <c r="E8" s="1">
        <v>1007</v>
      </c>
      <c r="F8" s="1" t="s">
        <v>46</v>
      </c>
      <c r="G8" s="1" t="s">
        <v>47</v>
      </c>
      <c r="H8" s="1" t="s">
        <v>67</v>
      </c>
      <c r="I8" s="1">
        <v>32</v>
      </c>
      <c r="J8" s="1" t="s">
        <v>19</v>
      </c>
      <c r="L8" s="1" t="s">
        <v>48</v>
      </c>
      <c r="M8" s="1">
        <v>41000</v>
      </c>
      <c r="N8" s="2" t="s">
        <v>49</v>
      </c>
      <c r="O8" s="2" t="s">
        <v>44</v>
      </c>
      <c r="P8" s="3" t="s">
        <v>50</v>
      </c>
    </row>
    <row r="9" spans="1:16" x14ac:dyDescent="0.45">
      <c r="E9" s="1">
        <v>1008</v>
      </c>
      <c r="F9" s="1" t="s">
        <v>51</v>
      </c>
      <c r="G9" s="1" t="s">
        <v>52</v>
      </c>
      <c r="H9" s="1" t="s">
        <v>68</v>
      </c>
      <c r="I9" s="1">
        <v>38</v>
      </c>
      <c r="J9" s="1" t="s">
        <v>12</v>
      </c>
      <c r="L9" s="1" t="s">
        <v>13</v>
      </c>
      <c r="M9" s="1">
        <v>48000</v>
      </c>
      <c r="N9" s="2" t="s">
        <v>53</v>
      </c>
      <c r="O9" s="2" t="s">
        <v>54</v>
      </c>
      <c r="P9" s="3" t="s">
        <v>55</v>
      </c>
    </row>
    <row r="10" spans="1:16" x14ac:dyDescent="0.45">
      <c r="E10" s="1">
        <v>1009</v>
      </c>
      <c r="F10" s="1" t="s">
        <v>56</v>
      </c>
      <c r="G10" s="1" t="s">
        <v>57</v>
      </c>
      <c r="H10" s="1" t="s">
        <v>69</v>
      </c>
      <c r="I10" s="1">
        <v>31</v>
      </c>
      <c r="J10" s="1" t="s">
        <v>12</v>
      </c>
      <c r="L10" s="1" t="s">
        <v>31</v>
      </c>
      <c r="M10" s="1">
        <v>42000</v>
      </c>
      <c r="N10" s="2" t="s">
        <v>58</v>
      </c>
      <c r="O10" s="2" t="s">
        <v>54</v>
      </c>
      <c r="P10" s="3" t="s">
        <v>59</v>
      </c>
    </row>
    <row r="13" spans="1:16" ht="85.5" x14ac:dyDescent="0.45">
      <c r="B13" s="4" t="s">
        <v>97</v>
      </c>
    </row>
    <row r="14" spans="1:16" x14ac:dyDescent="0.45">
      <c r="B14" s="4"/>
    </row>
    <row r="15" spans="1:16" x14ac:dyDescent="0.45">
      <c r="B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Rows</vt:lpstr>
      <vt:lpstr>XLookUp Exact Match</vt:lpstr>
      <vt:lpstr>XLookUp Search Order</vt:lpstr>
      <vt:lpstr>XLookUp Horizontal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Nikola Djurkovic</cp:lastModifiedBy>
  <dcterms:created xsi:type="dcterms:W3CDTF">2021-12-20T02:45:32Z</dcterms:created>
  <dcterms:modified xsi:type="dcterms:W3CDTF">2024-02-17T20:11:37Z</dcterms:modified>
</cp:coreProperties>
</file>