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444" windowWidth="46080" xWindow="0" yWindow="0"/>
  </bookViews>
  <sheets>
    <sheet xmlns:r="http://schemas.openxmlformats.org/officeDocument/2006/relationships" name="Trade Log" sheetId="1" state="visible" r:id="rId1"/>
    <sheet xmlns:r="http://schemas.openxmlformats.org/officeDocument/2006/relationships" name="Trade Summary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<sst xmlns="http://schemas.openxmlformats.org/spreadsheetml/2006/main" uniqueCount="373">
  <si>
    <t>Trade Log</t>
  </si>
  <si>
    <t>Starting Account Balance</t>
  </si>
  <si>
    <t>Closed Positon P/L</t>
  </si>
  <si>
    <t>Account Balance</t>
  </si>
  <si>
    <t>Month P/L</t>
  </si>
  <si>
    <t>Date</t>
  </si>
  <si>
    <t>Time</t>
  </si>
  <si>
    <t>Long/Short</t>
  </si>
  <si>
    <t>Ticker</t>
  </si>
  <si>
    <t>Entry Price</t>
  </si>
  <si>
    <t>Position</t>
  </si>
  <si>
    <t>Stop Loss Price</t>
  </si>
  <si>
    <t>Take Profit Price</t>
  </si>
  <si>
    <t>Average Exit Price</t>
  </si>
  <si>
    <t>P / L</t>
  </si>
  <si>
    <t>% Of Account Risked</t>
  </si>
  <si>
    <t>Closed Position P/L</t>
  </si>
  <si>
    <t>Account Change %</t>
  </si>
  <si>
    <t>Trade Notes</t>
  </si>
  <si>
    <t>% Risk</t>
  </si>
  <si>
    <t>% Target Gain</t>
  </si>
  <si>
    <t>Month</t>
  </si>
  <si>
    <t>Year</t>
  </si>
  <si>
    <t>Day</t>
  </si>
  <si>
    <t>09:37:37</t>
  </si>
  <si>
    <t>Short</t>
  </si>
  <si>
    <t>CRON</t>
  </si>
  <si>
    <t>1/2 size. Not too bad.</t>
  </si>
  <si>
    <t>07:15:01</t>
  </si>
  <si>
    <t>Long</t>
  </si>
  <si>
    <t>FCX</t>
  </si>
  <si>
    <t>Final note</t>
  </si>
  <si>
    <t>EOM Totals</t>
  </si>
  <si>
    <t>09:35:33</t>
  </si>
  <si>
    <t>MSFT</t>
  </si>
  <si>
    <t>09:43:17</t>
  </si>
  <si>
    <t>10:11:07</t>
  </si>
  <si>
    <t>AMD</t>
  </si>
  <si>
    <t>10:31:54</t>
  </si>
  <si>
    <t>10:35:07</t>
  </si>
  <si>
    <t>10:42:18</t>
  </si>
  <si>
    <t>11:27:47</t>
  </si>
  <si>
    <t>14:53:14</t>
  </si>
  <si>
    <t>11:27:33</t>
  </si>
  <si>
    <t>Closed by fear--overnight</t>
  </si>
  <si>
    <t>15:08:32</t>
  </si>
  <si>
    <t>No trade here</t>
  </si>
  <si>
    <t>15:09:17</t>
  </si>
  <si>
    <t>Goo job. Promising 1st trade of the new era. Although no test here</t>
  </si>
  <si>
    <t>15:37:06</t>
  </si>
  <si>
    <t>MU</t>
  </si>
  <si>
    <t>Mismanaged shares. Should have been green</t>
  </si>
  <si>
    <t>15:49:17</t>
  </si>
  <si>
    <t>SQ</t>
  </si>
  <si>
    <t>Nice 60 cent move on end of day rally + continuation</t>
  </si>
  <si>
    <t>15:55:11</t>
  </si>
  <si>
    <t>Continued trade--good job getting back in.</t>
  </si>
  <si>
    <t>09:35:42</t>
  </si>
  <si>
    <t>UAA</t>
  </si>
  <si>
    <t>09:38:29</t>
  </si>
  <si>
    <t>CGC</t>
  </si>
  <si>
    <t>Mistake  $ 0.12 only</t>
  </si>
  <si>
    <t>09:39:47</t>
  </si>
  <si>
    <t>GE</t>
  </si>
  <si>
    <t>09:46:58</t>
  </si>
  <si>
    <t>Exceeded Stop Loss! Bone head play of the day. Started under.</t>
  </si>
  <si>
    <t>10:01:37</t>
  </si>
  <si>
    <t>Failed to take profit</t>
  </si>
  <si>
    <t>10:06:16</t>
  </si>
  <si>
    <t>Exceeded Stop Loss!</t>
  </si>
  <si>
    <t>10:08:48</t>
  </si>
  <si>
    <t>Partial at 6 an7 cents was whole trade.. Failed to take 15 cens</t>
  </si>
  <si>
    <t>10:18:07</t>
  </si>
  <si>
    <t xml:space="preserve">Exact stop </t>
  </si>
  <si>
    <t>10:35:59</t>
  </si>
  <si>
    <t>My cryptonite trade done well. (at least OK)</t>
  </si>
  <si>
    <t>10:54:07</t>
  </si>
  <si>
    <t>Exact stop loss</t>
  </si>
  <si>
    <t>11:00:53</t>
  </si>
  <si>
    <t>Could have taken 25 cent partial.</t>
  </si>
  <si>
    <t>11:23:06</t>
  </si>
  <si>
    <t>Failed to take 10 or 15 cent profit</t>
  </si>
  <si>
    <t>11:32:16</t>
  </si>
  <si>
    <t>11:40:11</t>
  </si>
  <si>
    <t>Double entry with same time stamp</t>
  </si>
  <si>
    <t>04:02:08</t>
  </si>
  <si>
    <t>Experiment for hot keys</t>
  </si>
  <si>
    <t>09:30:49</t>
  </si>
  <si>
    <t>Exceeded Stop Loss! Bone head play of day</t>
  </si>
  <si>
    <t>09:32:23</t>
  </si>
  <si>
    <t>09:35:16</t>
  </si>
  <si>
    <t>09:38:40</t>
  </si>
  <si>
    <t>Exceeded Stop Loss! Too many shares. Smaller shares would have survived.</t>
  </si>
  <si>
    <t>09:39:46</t>
  </si>
  <si>
    <t>09:45:54</t>
  </si>
  <si>
    <t>Trade of the Day? (No too much risk-- took it through the pullback)</t>
  </si>
  <si>
    <t>14:41:11</t>
  </si>
  <si>
    <t>14:46:44</t>
  </si>
  <si>
    <t>14:50:29</t>
  </si>
  <si>
    <t>15:53:26</t>
  </si>
  <si>
    <t>Scalp of the day.</t>
  </si>
  <si>
    <t>09:36:29</t>
  </si>
  <si>
    <t>NFX</t>
  </si>
  <si>
    <t>No setup here. ORB my foot! Maybe a failed ABC with stupd entry</t>
  </si>
  <si>
    <t>09:40:03</t>
  </si>
  <si>
    <t>Exceeded Stop Loss! Whip lash!  Such a rookie entry!!!</t>
  </si>
  <si>
    <t>09:43:41</t>
  </si>
  <si>
    <t>SPOT</t>
  </si>
  <si>
    <t>Good entry, appro stop,  Hit the target Play of day1</t>
  </si>
  <si>
    <t>09:59:48</t>
  </si>
  <si>
    <t>TEVA</t>
  </si>
  <si>
    <t>Exceeded Stop Loss! Its just embarrassing</t>
  </si>
  <si>
    <t>11:04:52</t>
  </si>
  <si>
    <t>Exceeded Stop Loss!  I need a week with 0 of these!!!!!!!</t>
  </si>
  <si>
    <t>11:09:50</t>
  </si>
  <si>
    <t>14:37:33</t>
  </si>
  <si>
    <t>Nervousness and greed kept the results lower.</t>
  </si>
  <si>
    <t>15:03:41</t>
  </si>
  <si>
    <t>GTC order paid off in SIM</t>
  </si>
  <si>
    <t>16:31:14</t>
  </si>
  <si>
    <t>AAPL</t>
  </si>
  <si>
    <t>09:36:42</t>
  </si>
  <si>
    <t>09:50:07</t>
  </si>
  <si>
    <t>09:56:26</t>
  </si>
  <si>
    <t>11:26:56</t>
  </si>
  <si>
    <t>SBUX</t>
  </si>
  <si>
    <t>13:35:29</t>
  </si>
  <si>
    <t>13:48:10</t>
  </si>
  <si>
    <t>13:58:15</t>
  </si>
  <si>
    <t>14:26:39</t>
  </si>
  <si>
    <t>Exceeded Stop Loss! Bonehead play of day.</t>
  </si>
  <si>
    <t>14:28:40</t>
  </si>
  <si>
    <t>15:25:03</t>
  </si>
  <si>
    <t>09:09:27</t>
  </si>
  <si>
    <t>VTVT</t>
  </si>
  <si>
    <t>Non Trade. How did this get activated?</t>
  </si>
  <si>
    <t>09:10:24</t>
  </si>
  <si>
    <t>Trade of day, added on puback after first partial</t>
  </si>
  <si>
    <t>10:36:38</t>
  </si>
  <si>
    <t>Well executed VWAP Reversall</t>
  </si>
  <si>
    <t>11:12:06</t>
  </si>
  <si>
    <t>Exceeded Stop Loss! Shoul have waited for a pullback to VWAP</t>
  </si>
  <si>
    <t>11:27:56</t>
  </si>
  <si>
    <t>Exceeded Stop Loss! Stop loss could have been tighter. Not a great setup 50/50</t>
  </si>
  <si>
    <t>13:14:33</t>
  </si>
  <si>
    <t>Shol have taken some profit at daiy level</t>
  </si>
  <si>
    <t>14:22:46</t>
  </si>
  <si>
    <t>07:15:02</t>
  </si>
  <si>
    <t>09:34:44</t>
  </si>
  <si>
    <t>Very Extended Entry for an ORB.   TECHNIQUE</t>
  </si>
  <si>
    <t>09:43:35</t>
  </si>
  <si>
    <t>MYL</t>
  </si>
  <si>
    <t>Exceeded Stop Loss! Didn't take Profit. Lost more than .35 from TECHNIQUE or greed.</t>
  </si>
  <si>
    <t>09:49:04</t>
  </si>
  <si>
    <t>PBR</t>
  </si>
  <si>
    <t>Extended Entry TECHNIQUE</t>
  </si>
  <si>
    <t>10:20:54</t>
  </si>
  <si>
    <t>Exceeded Stop Loss! OMG DECADENT This trade screams back to SIM. AND WTF was I short on this beast?!?</t>
  </si>
  <si>
    <t>11:06:43</t>
  </si>
  <si>
    <t>11:10:58</t>
  </si>
  <si>
    <t>11:21:06</t>
  </si>
  <si>
    <t>11:44:50</t>
  </si>
  <si>
    <t>12:12:14</t>
  </si>
  <si>
    <t>13:02:03</t>
  </si>
  <si>
    <t>13:42:27</t>
  </si>
  <si>
    <t>13:57:52</t>
  </si>
  <si>
    <t>13:59:35</t>
  </si>
  <si>
    <t>09:50:12</t>
  </si>
  <si>
    <t>TWLO</t>
  </si>
  <si>
    <t>Intended stop loss was 50</t>
  </si>
  <si>
    <t>09:58:41</t>
  </si>
  <si>
    <t>Flipped and whipped. This should have been the beginning of a very powerful trade.</t>
  </si>
  <si>
    <t>10:00:54</t>
  </si>
  <si>
    <t>Went  up another 10%. Trying to protect profits, I exited the golden goose.</t>
  </si>
  <si>
    <t>10:05:07</t>
  </si>
  <si>
    <t>2nd chance and exited without a stop. Bye bye goose!!!</t>
  </si>
  <si>
    <t>12:04:41</t>
  </si>
  <si>
    <t>Flubeed entry. Peter held this down well below VWAP</t>
  </si>
  <si>
    <t>09:35:11</t>
  </si>
  <si>
    <t>Failed to take profit at 10 or 15 cents, late entry</t>
  </si>
  <si>
    <t>09:36:19</t>
  </si>
  <si>
    <t>09:39:32</t>
  </si>
  <si>
    <t>09:58:42</t>
  </si>
  <si>
    <t>Faied to take profit. Should have been green-not b/e</t>
  </si>
  <si>
    <t>10:35:22</t>
  </si>
  <si>
    <t>Bone head play of the day. Exceeded Stop LOSS</t>
  </si>
  <si>
    <t>TVIX</t>
  </si>
  <si>
    <t>Failed to take profit.!!!!!!!!!!</t>
  </si>
  <si>
    <t>09:35:28</t>
  </si>
  <si>
    <t>FNSR</t>
  </si>
  <si>
    <t>09:36:44</t>
  </si>
  <si>
    <t>09:41:53</t>
  </si>
  <si>
    <t>YELP</t>
  </si>
  <si>
    <t>09:46:14</t>
  </si>
  <si>
    <t>CTL</t>
  </si>
  <si>
    <t>09:54:38</t>
  </si>
  <si>
    <t>09:35:35</t>
  </si>
  <si>
    <t>Nice Orb-- should have held some</t>
  </si>
  <si>
    <t>09:51:09</t>
  </si>
  <si>
    <t>How did I fail to tke profit at  40 cents?!?</t>
  </si>
  <si>
    <t>09:57:01</t>
  </si>
  <si>
    <t>10:00:58</t>
  </si>
  <si>
    <t>Trade of the Day. 30 minute ORB</t>
  </si>
  <si>
    <t>09:35:51</t>
  </si>
  <si>
    <t>Risked  too much. Ordered up the high of the day yesterday :)</t>
  </si>
  <si>
    <t>11:18:29</t>
  </si>
  <si>
    <t>Nicely done</t>
  </si>
  <si>
    <t>11:32:11</t>
  </si>
  <si>
    <t>Could have held without hitting stop -- and got good profit.</t>
  </si>
  <si>
    <t>11:36:32</t>
  </si>
  <si>
    <t>Failed to take profit at  target level.</t>
  </si>
  <si>
    <t>14:27:48</t>
  </si>
  <si>
    <t>Trade of day  (though the shares could have been managed better for double or so)</t>
  </si>
  <si>
    <t>14:50:12</t>
  </si>
  <si>
    <t>Failed to take profit. Took a nap</t>
  </si>
  <si>
    <t>15:59:54</t>
  </si>
  <si>
    <t>Another Swing like trade with moderate profits</t>
  </si>
  <si>
    <t>09:33:31</t>
  </si>
  <si>
    <t>GOOS</t>
  </si>
  <si>
    <t>Sensible ORB</t>
  </si>
  <si>
    <t>09:43:27</t>
  </si>
  <si>
    <t>No strategy, no profit. It looked good at the time-- but look at the chop. Should have been ABCD-didn't trade it like ABCD</t>
  </si>
  <si>
    <t>09:51:07</t>
  </si>
  <si>
    <t>Nicely handled when it did not do what I was expecting/</t>
  </si>
  <si>
    <t>10:00:56</t>
  </si>
  <si>
    <t>PCG</t>
  </si>
  <si>
    <t>Took sensible profit and got out on decline</t>
  </si>
  <si>
    <t>10:11:36</t>
  </si>
  <si>
    <t>Not patient enough evidently. The selloff happened seconds after my exit.</t>
  </si>
  <si>
    <t>10:16:05</t>
  </si>
  <si>
    <t>M</t>
  </si>
  <si>
    <t>Would be trade ot for a mistake hot key</t>
  </si>
  <si>
    <t>14:56:38</t>
  </si>
  <si>
    <t>Zoomin Kind of chased it. It was moving with SPY</t>
  </si>
  <si>
    <t>09:40:24</t>
  </si>
  <si>
    <t>CSCO</t>
  </si>
  <si>
    <t>09:45:19</t>
  </si>
  <si>
    <t>1. Exceeded Stop Loss! 2. Poor decision for strategy(not a reversal) 3. And a bad risk to reward 4.  FAILURE IN PLAN</t>
  </si>
  <si>
    <t>10:03:21</t>
  </si>
  <si>
    <t>30 minute orb. Good points for partials BUT  Best price--least shares covered</t>
  </si>
  <si>
    <t>13:29:46</t>
  </si>
  <si>
    <t>Better job scaling out, safe and more effective.</t>
  </si>
  <si>
    <t>14:46:04</t>
  </si>
  <si>
    <t>What was I thinkging long? Then after flubbing an exit, I passed up a break even chance?!?!?!?!?!?</t>
  </si>
  <si>
    <t>15:05:56</t>
  </si>
  <si>
    <t>Ffailed to take profit at target!?!</t>
  </si>
  <si>
    <t>15:10:51</t>
  </si>
  <si>
    <t xml:space="preserve">Nicely done. Patience wins again. </t>
  </si>
  <si>
    <t>09:40:08</t>
  </si>
  <si>
    <t>NVDA</t>
  </si>
  <si>
    <t>Got out within the stop</t>
  </si>
  <si>
    <t>09:41:15</t>
  </si>
  <si>
    <t>09:42:42</t>
  </si>
  <si>
    <t>Nice entry, held for 1 and then 3 points</t>
  </si>
  <si>
    <t>09:43:03</t>
  </si>
  <si>
    <t>AMAT</t>
  </si>
  <si>
    <t>Exceeded Stop Loss! No reason-- it was a loser from wasy before the exit. Bonehead play of the day</t>
  </si>
  <si>
    <t>09:59:56</t>
  </si>
  <si>
    <t>2 minute short-OK</t>
  </si>
  <si>
    <t>Nicely averadged while maintaing risk control. Not a model trade but this one was OK</t>
  </si>
  <si>
    <t>10:03:51</t>
  </si>
  <si>
    <t>This was only a missed opportunity from lack of mindfulness. It went all day and I was just off the right time-- had to stay with it</t>
  </si>
  <si>
    <t>10:33:25</t>
  </si>
  <si>
    <t>Got out wisely at b/3</t>
  </si>
  <si>
    <t>10:41:29</t>
  </si>
  <si>
    <t>Does not even deserve words to describe it</t>
  </si>
  <si>
    <t>11:05:19</t>
  </si>
  <si>
    <t>07:18:14</t>
  </si>
  <si>
    <t>Swing trade with too much risk</t>
  </si>
  <si>
    <t>09:35:59</t>
  </si>
  <si>
    <t>Bad R to R-- badly chosen trade. Not close enough to stop- and it was a nice short</t>
  </si>
  <si>
    <t>09:37:04</t>
  </si>
  <si>
    <t>09:38:44</t>
  </si>
  <si>
    <t>Exceeded stop loss. I think the second entry - I meant to be a profit taker. Flubbed it. Turned winner into loser.</t>
  </si>
  <si>
    <t>09:41:42</t>
  </si>
  <si>
    <t>Good entry-- appropriate exits Trade of the ady (Way better than that swing trade.)</t>
  </si>
  <si>
    <t>09:36:05</t>
  </si>
  <si>
    <t>TGT</t>
  </si>
  <si>
    <t>Nicely done but sh-- sould have held on to some. 5 minute ORB lasting 4 minutes 1 and done (imaginary)</t>
  </si>
  <si>
    <t>09:36:10</t>
  </si>
  <si>
    <t>ABIL</t>
  </si>
  <si>
    <t>This was madness. Held through pullback</t>
  </si>
  <si>
    <t>09:46:03</t>
  </si>
  <si>
    <t>JD</t>
  </si>
  <si>
    <t>Not badly done. Got out under vwap. The exceeded amount was in the shares.</t>
  </si>
  <si>
    <t>09:51:21</t>
  </si>
  <si>
    <t>Approprate loss and  stop and exit. Good trade.</t>
  </si>
  <si>
    <t>10:02:21</t>
  </si>
  <si>
    <t>Bad entry and subsequent loser. Chased it</t>
  </si>
  <si>
    <t>10:07:48</t>
  </si>
  <si>
    <t>Massive share but reasonabley done.</t>
  </si>
  <si>
    <t>10:22:22</t>
  </si>
  <si>
    <t>Stop may have been a bit tight. But got out appropriately</t>
  </si>
  <si>
    <t>09:31:10</t>
  </si>
  <si>
    <t>Share size too small. Got out too early.</t>
  </si>
  <si>
    <t>09:32:29</t>
  </si>
  <si>
    <t>Nicely done continued ORB (2 minute) to a nice exit  25 min later</t>
  </si>
  <si>
    <t>10:11:37</t>
  </si>
  <si>
    <t>Entered above resistance for a short?!</t>
  </si>
  <si>
    <t>10:36:42</t>
  </si>
  <si>
    <t>Share size shy for the stated risk.</t>
  </si>
  <si>
    <t>09:33:23</t>
  </si>
  <si>
    <t>10:13:57</t>
  </si>
  <si>
    <t>DGAZ</t>
  </si>
  <si>
    <t>13:42:05</t>
  </si>
  <si>
    <t>CVS</t>
  </si>
  <si>
    <t>09:35:09</t>
  </si>
  <si>
    <t>Failed to take profit at 1/2 dollar.</t>
  </si>
  <si>
    <t>09:39:10</t>
  </si>
  <si>
    <t>Exceeded Stop Loss! Entry was a bit rash. Tho I thougt it patient at . the time. Entered with Limit. Missed th real entry for the day.</t>
  </si>
  <si>
    <t>09:41:21</t>
  </si>
  <si>
    <t>Took max loss. Could have seen the premise had changed earlier.</t>
  </si>
  <si>
    <t>10:11:12</t>
  </si>
  <si>
    <t>12:48:59</t>
  </si>
  <si>
    <t>Accidental SIM</t>
  </si>
  <si>
    <t>12:52:53</t>
  </si>
  <si>
    <t>Exceeded Stop Loss! Entered ABOVE  SUPPORT</t>
  </si>
  <si>
    <t>14:14:23</t>
  </si>
  <si>
    <t>Accitental SIM</t>
  </si>
  <si>
    <t>14:14:48</t>
  </si>
  <si>
    <t>Exceeded Stop Loss!  Pullback turned out to be reversal (2ne time today)</t>
  </si>
  <si>
    <t>Trade Summary</t>
  </si>
  <si>
    <t>Month On Month 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</si>
  <si>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</si>
  <si>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</si>
  <si>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</si>
  <si>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</si>
  <si>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</si>
  <si>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</si>
  <si>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</si>
  <si>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</si>
  <si>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</si>
  <si>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</si>
  <si>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</si>
  <si>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</si>
  <si>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Trades</t>
  </si>
  <si>
    <t xml:space="preserve">Total Number of Trades        </t>
  </si>
  <si>
    <t>Total Number of Winning Trades</t>
  </si>
  <si>
    <t>Total Number of Losing Trades</t>
  </si>
  <si>
    <t>Total Number of Break Even Trades</t>
  </si>
  <si>
    <t>Trade Win Rate</t>
  </si>
  <si>
    <t xml:space="preserve">Trade Win Rate                    </t>
  </si>
  <si>
    <t xml:space="preserve">Average Winning Trade </t>
  </si>
  <si>
    <t xml:space="preserve">Average Winning Trade      </t>
  </si>
  <si>
    <t>Average Losing Trade</t>
  </si>
  <si>
    <t xml:space="preserve">Average Losing Trade       </t>
  </si>
  <si>
    <t>Largest Winning Trade</t>
  </si>
  <si>
    <t xml:space="preserve">Largest Winning Trade      </t>
  </si>
  <si>
    <t>Largest Losing Trade</t>
  </si>
  <si>
    <t xml:space="preserve">Largest Losing Trade        </t>
  </si>
  <si>
    <t>Total P/L</t>
  </si>
  <si>
    <t xml:space="preserve">Total P/L                         </t>
  </si>
  <si>
    <t>Average P/L Per Trade</t>
  </si>
  <si>
    <t xml:space="preserve">Average P/L Per Trade       </t>
  </si>
  <si>
    <t>Return On Investment</t>
  </si>
  <si>
    <t xml:space="preserve">Return On Investment          </t>
  </si>
  <si>
    <t>Ave Risk Per Trade</t>
  </si>
  <si>
    <t xml:space="preserve">Ave Risk Per Trade              </t>
  </si>
  <si>
    <t>Average Reward Per Trade</t>
  </si>
  <si>
    <t>Average Risk:Reward</t>
  </si>
  <si>
    <t xml:space="preserve">Average Risk:Reward         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</si>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</sst>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>
  <numFmts count="9">
    <numFmt formatCode="[$$-409]#,##0.00" numFmtId="164"/>
    <numFmt formatCode="yyyy\-mm\-dd" numFmtId="165"/>
    <numFmt formatCode="[$-409]h:mm\ AM/PM;@" numFmtId="166"/>
    <numFmt formatCode="0.0" numFmtId="167"/>
    <numFmt formatCode="&quot;$&quot;#,##0.00_);[Red]\(&quot;$&quot;#,##0.00\)" numFmtId="168"/>
    <numFmt formatCode="&quot;£&quot;#,##0.00" numFmtId="169"/>
    <numFmt formatCode="[$-409]d\-mmm;@" numFmtId="170"/>
    <numFmt formatCode="0.0&quot;1 : &quot;" numFmtId="171"/>
    <numFmt formatCode="yyyy-mm-dd" numFmtId="172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rebuchet MS"/>
      <family val="2"/>
      <b val="1"/>
      <color theme="1"/>
      <sz val="18"/>
    </font>
    <font>
      <name val="Trebuchet MS"/>
      <family val="2"/>
      <b val="1"/>
      <color theme="1"/>
      <sz val="14"/>
    </font>
    <font>
      <name val="Calibri"/>
      <family val="2"/>
      <color theme="1"/>
      <sz val="12"/>
      <scheme val="minor"/>
    </font>
    <font>
      <name val="Trebuchet MS"/>
      <family val="2"/>
      <b val="1"/>
      <color theme="1"/>
      <sz val="12"/>
    </font>
    <font>
      <name val="Calibri"/>
      <family val="2"/>
      <color theme="1"/>
      <sz val="14"/>
      <scheme val="minor"/>
    </font>
    <font>
      <name val="Trebuchet MS"/>
      <family val="2"/>
      <color theme="1"/>
      <sz val="14"/>
    </font>
    <font>
      <name val="Trebuchet MS"/>
      <family val="2"/>
      <color theme="1"/>
      <sz val="11"/>
    </font>
    <font>
      <name val="Trebuchet MS"/>
      <family val="2"/>
      <color rgb="FF00B050"/>
      <sz val="11"/>
    </font>
    <font>
      <name val="Trebuchet MS"/>
      <family val="2"/>
      <color rgb="FFFF0000"/>
      <sz val="11"/>
    </font>
    <font>
      <name val="Calibri"/>
      <family val="2"/>
      <b val="1"/>
      <color theme="1"/>
      <sz val="12"/>
      <scheme val="minor"/>
    </font>
    <font>
      <name val="Trebuchet MS"/>
      <family val="2"/>
      <b val="1"/>
      <color theme="0"/>
      <sz val="18"/>
    </font>
    <font>
      <name val="Trebuchet MS"/>
      <family val="2"/>
      <b val="1"/>
      <color theme="0"/>
      <sz val="12"/>
    </font>
  </fonts>
  <fills count="10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010E65"/>
        <bgColor indexed="64"/>
      </patternFill>
    </fill>
    <fill>
      <patternFill patternType="solid">
        <fgColor rgb="FF5F72F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68">
    <xf borderId="0" fillId="0" fontId="0" numFmtId="0" pivotButton="0" quotePrefix="0" xfId="0"/>
    <xf borderId="5" fillId="4" fontId="0" numFmtId="0" pivotButton="0" quotePrefix="0" xfId="0"/>
    <xf borderId="0" fillId="4" fontId="0" numFmtId="0" pivotButton="0" quotePrefix="0" xfId="0"/>
    <xf applyAlignment="1" applyProtection="1" borderId="7" fillId="3" fontId="4" numFmtId="164" pivotButton="0" quotePrefix="0" xfId="0">
      <alignment horizontal="center" vertical="center"/>
      <protection hidden="0" locked="0"/>
    </xf>
    <xf applyAlignment="1" borderId="7" fillId="4" fontId="4" numFmtId="164" pivotButton="0" quotePrefix="0" xfId="0">
      <alignment horizontal="center" vertical="center"/>
    </xf>
    <xf borderId="0" fillId="3" fontId="1" numFmtId="0" pivotButton="0" quotePrefix="0" xfId="0"/>
    <xf borderId="9" fillId="4" fontId="0" numFmtId="0" pivotButton="0" quotePrefix="0" xfId="0"/>
    <xf borderId="10" fillId="4" fontId="0" numFmtId="0" pivotButton="0" quotePrefix="0" xfId="0"/>
    <xf borderId="8" fillId="4" fontId="0" numFmtId="0" pivotButton="0" quotePrefix="0" xfId="0"/>
    <xf borderId="0" fillId="3" fontId="0" numFmtId="17" pivotButton="0" quotePrefix="0" xfId="0"/>
    <xf applyAlignment="1" applyProtection="1" borderId="16" fillId="3" fontId="0" numFmtId="0" pivotButton="0" quotePrefix="0" xfId="0">
      <alignment horizontal="center" vertical="center"/>
      <protection hidden="0" locked="0"/>
    </xf>
    <xf applyAlignment="1" applyProtection="1" borderId="16" fillId="3" fontId="0" numFmtId="164" pivotButton="0" quotePrefix="0" xfId="0">
      <alignment horizontal="center" vertical="center"/>
      <protection hidden="0" locked="0"/>
    </xf>
    <xf applyAlignment="1" borderId="15" fillId="4" fontId="0" numFmtId="10" pivotButton="0" quotePrefix="0" xfId="0">
      <alignment horizontal="center" vertical="center"/>
    </xf>
    <xf applyAlignment="1" applyProtection="1" borderId="20" fillId="3" fontId="0" numFmtId="0" pivotButton="0" quotePrefix="0" xfId="0">
      <alignment vertical="center"/>
      <protection hidden="0" locked="0"/>
    </xf>
    <xf borderId="0" fillId="3" fontId="0" numFmtId="10" pivotButton="0" quotePrefix="0" xfId="0"/>
    <xf applyAlignment="1" applyProtection="1" borderId="22" fillId="3" fontId="0" numFmtId="0" pivotButton="0" quotePrefix="0" xfId="0">
      <alignment horizontal="center" vertical="center"/>
      <protection hidden="0" locked="0"/>
    </xf>
    <xf applyAlignment="1" applyProtection="1" borderId="22" fillId="3" fontId="0" numFmtId="164" pivotButton="0" quotePrefix="0" xfId="0">
      <alignment horizontal="center" vertical="center"/>
      <protection hidden="0" locked="0"/>
    </xf>
    <xf applyAlignment="1" borderId="24" fillId="4" fontId="0" numFmtId="10" pivotButton="0" quotePrefix="0" xfId="0">
      <alignment horizontal="center" vertical="center"/>
    </xf>
    <xf applyAlignment="1" applyProtection="1" borderId="25" fillId="3" fontId="0" numFmtId="0" pivotButton="0" quotePrefix="0" xfId="0">
      <alignment vertical="center"/>
      <protection hidden="0" locked="0"/>
    </xf>
    <xf applyAlignment="1" applyProtection="1" borderId="27" fillId="3" fontId="0" numFmtId="0" pivotButton="0" quotePrefix="0" xfId="0">
      <alignment horizontal="center" vertical="center"/>
      <protection hidden="0" locked="0"/>
    </xf>
    <xf applyAlignment="1" applyProtection="1" borderId="27" fillId="3" fontId="0" numFmtId="164" pivotButton="0" quotePrefix="0" xfId="0">
      <alignment horizontal="center" vertical="center"/>
      <protection hidden="0" locked="0"/>
    </xf>
    <xf applyAlignment="1" borderId="29" fillId="4" fontId="0" numFmtId="10" pivotButton="0" quotePrefix="0" xfId="0">
      <alignment horizontal="center" vertical="center"/>
    </xf>
    <xf applyAlignment="1" borderId="30" fillId="4" fontId="0" numFmtId="10" pivotButton="0" quotePrefix="0" xfId="0">
      <alignment horizontal="center" vertical="center"/>
    </xf>
    <xf applyAlignment="1" applyProtection="1" borderId="31" fillId="3" fontId="0" numFmtId="0" pivotButton="0" quotePrefix="0" xfId="0">
      <alignment vertical="center"/>
      <protection hidden="0" locked="0"/>
    </xf>
    <xf borderId="1" fillId="2" fontId="0" numFmtId="0" pivotButton="0" quotePrefix="0" xfId="0"/>
    <xf applyAlignment="1" borderId="2" fillId="2" fontId="2" numFmtId="0" pivotButton="0" quotePrefix="0" xfId="0">
      <alignment vertical="center"/>
    </xf>
    <xf borderId="2" fillId="2" fontId="0" numFmtId="0" pivotButton="0" quotePrefix="0" xfId="0"/>
    <xf borderId="3" fillId="2" fontId="0" numFmtId="0" pivotButton="0" quotePrefix="0" xfId="0"/>
    <xf applyAlignment="1" borderId="2" fillId="2" fontId="2" numFmtId="0" pivotButton="0" quotePrefix="0" xfId="0">
      <alignment horizontal="left" vertical="center"/>
    </xf>
    <xf borderId="6" fillId="4" fontId="0" numFmtId="0" pivotButton="0" quotePrefix="0" xfId="0"/>
    <xf borderId="0" fillId="3" fontId="0" numFmtId="0" pivotButton="0" quotePrefix="0" xfId="0"/>
    <xf applyAlignment="1" borderId="7" fillId="5" fontId="3" numFmtId="0" pivotButton="0" quotePrefix="0" xfId="0">
      <alignment horizontal="center" vertical="center"/>
    </xf>
    <xf applyAlignment="1" applyProtection="1" borderId="3" fillId="3" fontId="6" numFmtId="0" pivotButton="0" quotePrefix="1" xfId="0">
      <alignment horizontal="center" vertical="center"/>
      <protection hidden="0" locked="0"/>
    </xf>
    <xf applyAlignment="1" borderId="4" fillId="4" fontId="5" numFmtId="17" pivotButton="0" quotePrefix="0" xfId="0">
      <alignment horizontal="center"/>
    </xf>
    <xf applyAlignment="1" borderId="32" fillId="6" fontId="5" numFmtId="17" pivotButton="0" quotePrefix="0" xfId="0">
      <alignment horizontal="center"/>
    </xf>
    <xf applyAlignment="1" borderId="5" fillId="4" fontId="5" numFmtId="17" pivotButton="0" quotePrefix="0" xfId="0">
      <alignment horizontal="center"/>
    </xf>
    <xf applyAlignment="1" borderId="33" fillId="6" fontId="5" numFmtId="17" pivotButton="0" quotePrefix="0" xfId="0">
      <alignment horizontal="center"/>
    </xf>
    <xf borderId="34" fillId="6" fontId="0" numFmtId="0" pivotButton="0" quotePrefix="0" xfId="0"/>
    <xf borderId="35" fillId="6" fontId="0" numFmtId="0" pivotButton="0" quotePrefix="0" xfId="0"/>
    <xf applyAlignment="1" borderId="20" fillId="6" fontId="7" numFmtId="0" pivotButton="0" quotePrefix="0" xfId="0">
      <alignment vertical="center"/>
    </xf>
    <xf applyAlignment="1" borderId="20" fillId="7" fontId="8" numFmtId="0" pivotButton="0" quotePrefix="0" xfId="0">
      <alignment horizontal="center" vertical="center"/>
    </xf>
    <xf applyAlignment="1" borderId="36" fillId="6" fontId="7" numFmtId="0" pivotButton="0" quotePrefix="0" xfId="0">
      <alignment vertical="center"/>
    </xf>
    <xf applyAlignment="1" borderId="18" fillId="6" fontId="7" numFmtId="0" pivotButton="0" quotePrefix="0" xfId="0">
      <alignment vertical="center"/>
    </xf>
    <xf applyAlignment="1" borderId="36" fillId="4" fontId="8" numFmtId="0" pivotButton="0" quotePrefix="0" xfId="0">
      <alignment horizontal="center" vertical="center"/>
    </xf>
    <xf applyAlignment="1" borderId="37" fillId="6" fontId="8" numFmtId="0" pivotButton="0" quotePrefix="0" xfId="0">
      <alignment horizontal="center" vertical="center"/>
    </xf>
    <xf applyAlignment="1" borderId="37" fillId="4" fontId="8" numFmtId="0" pivotButton="0" quotePrefix="0" xfId="0">
      <alignment horizontal="center" vertical="center"/>
    </xf>
    <xf applyAlignment="1" borderId="19" fillId="6" fontId="8" numFmtId="0" pivotButton="0" quotePrefix="0" xfId="0">
      <alignment horizontal="center" vertical="center"/>
    </xf>
    <xf applyAlignment="1" borderId="25" fillId="6" fontId="7" numFmtId="0" pivotButton="0" quotePrefix="0" xfId="0">
      <alignment vertical="center"/>
    </xf>
    <xf applyAlignment="1" borderId="25" fillId="7" fontId="8" numFmtId="0" pivotButton="0" quotePrefix="0" xfId="0">
      <alignment horizontal="center" vertical="center"/>
    </xf>
    <xf applyAlignment="1" borderId="21" fillId="6" fontId="7" numFmtId="0" pivotButton="0" quotePrefix="0" xfId="0">
      <alignment vertical="center"/>
    </xf>
    <xf applyAlignment="1" borderId="23" fillId="6" fontId="7" numFmtId="0" pivotButton="0" quotePrefix="0" xfId="0">
      <alignment vertical="center"/>
    </xf>
    <xf applyAlignment="1" borderId="21" fillId="4" fontId="8" numFmtId="0" pivotButton="0" quotePrefix="0" xfId="0">
      <alignment horizontal="center" vertical="center"/>
    </xf>
    <xf applyAlignment="1" borderId="22" fillId="6" fontId="8" numFmtId="0" pivotButton="0" quotePrefix="0" xfId="0">
      <alignment horizontal="center" vertical="center"/>
    </xf>
    <xf applyAlignment="1" borderId="22" fillId="4" fontId="8" numFmtId="0" pivotButton="0" quotePrefix="0" xfId="0">
      <alignment horizontal="center" vertical="center"/>
    </xf>
    <xf applyAlignment="1" borderId="38" fillId="6" fontId="8" numFmtId="0" pivotButton="0" quotePrefix="0" xfId="0">
      <alignment horizontal="center" vertical="center"/>
    </xf>
    <xf applyAlignment="1" borderId="39" fillId="6" fontId="7" numFmtId="0" pivotButton="0" quotePrefix="0" xfId="0">
      <alignment vertical="center"/>
    </xf>
    <xf applyAlignment="1" borderId="39" fillId="7" fontId="8" numFmtId="0" pivotButton="0" quotePrefix="0" xfId="0">
      <alignment horizontal="center" vertical="center"/>
    </xf>
    <xf applyAlignment="1" borderId="31" fillId="6" fontId="7" numFmtId="0" pivotButton="0" quotePrefix="0" xfId="0">
      <alignment vertical="center"/>
    </xf>
    <xf applyAlignment="1" borderId="31" fillId="7" fontId="8" numFmtId="9" pivotButton="0" quotePrefix="0" xfId="0">
      <alignment horizontal="center" vertical="center"/>
    </xf>
    <xf applyAlignment="1" borderId="26" fillId="6" fontId="7" numFmtId="0" pivotButton="0" quotePrefix="0" xfId="0">
      <alignment vertical="center"/>
    </xf>
    <xf applyAlignment="1" borderId="28" fillId="6" fontId="7" numFmtId="0" pivotButton="0" quotePrefix="0" xfId="0">
      <alignment vertical="center"/>
    </xf>
    <xf applyAlignment="1" borderId="26" fillId="4" fontId="8" numFmtId="9" pivotButton="0" quotePrefix="0" xfId="0">
      <alignment horizontal="center" vertical="center"/>
    </xf>
    <xf applyAlignment="1" borderId="27" fillId="6" fontId="8" numFmtId="9" pivotButton="0" quotePrefix="0" xfId="0">
      <alignment horizontal="center" vertical="center"/>
    </xf>
    <xf applyAlignment="1" borderId="27" fillId="4" fontId="8" numFmtId="9" pivotButton="0" quotePrefix="0" xfId="0">
      <alignment horizontal="center" vertical="center"/>
    </xf>
    <xf applyAlignment="1" borderId="40" fillId="6" fontId="8" numFmtId="9" pivotButton="0" quotePrefix="0" xfId="0">
      <alignment horizontal="center" vertical="center"/>
    </xf>
    <xf applyAlignment="1" borderId="0" fillId="4" fontId="7" numFmtId="0" pivotButton="0" quotePrefix="0" xfId="0">
      <alignment vertical="center"/>
    </xf>
    <xf applyAlignment="1" borderId="0" fillId="4" fontId="8" numFmtId="0" pivotButton="0" quotePrefix="0" xfId="0">
      <alignment horizontal="center" vertical="center"/>
    </xf>
    <xf applyAlignment="1" borderId="6" fillId="4" fontId="8" numFmtId="0" pivotButton="0" quotePrefix="0" xfId="0">
      <alignment horizontal="center" vertical="center"/>
    </xf>
    <xf applyAlignment="1" borderId="8" fillId="4" fontId="8" numFmtId="0" pivotButton="0" quotePrefix="0" xfId="0">
      <alignment horizontal="center" vertical="center"/>
    </xf>
    <xf applyAlignment="1" borderId="20" fillId="7" fontId="9" numFmtId="164" pivotButton="0" quotePrefix="0" xfId="0">
      <alignment horizontal="center" vertical="center"/>
    </xf>
    <xf applyAlignment="1" borderId="41" fillId="6" fontId="7" numFmtId="0" pivotButton="0" quotePrefix="0" xfId="0">
      <alignment vertical="center"/>
    </xf>
    <xf applyAlignment="1" borderId="36" fillId="4" fontId="8" numFmtId="164" pivotButton="0" quotePrefix="0" xfId="0">
      <alignment horizontal="center" vertical="center"/>
    </xf>
    <xf applyAlignment="1" borderId="37" fillId="6" fontId="8" numFmtId="164" pivotButton="0" quotePrefix="0" xfId="0">
      <alignment horizontal="center" vertical="center"/>
    </xf>
    <xf applyAlignment="1" borderId="37" fillId="4" fontId="8" numFmtId="164" pivotButton="0" quotePrefix="0" xfId="0">
      <alignment horizontal="center" vertical="center"/>
    </xf>
    <xf applyAlignment="1" borderId="19" fillId="6" fontId="8" numFmtId="164" pivotButton="0" quotePrefix="0" xfId="0">
      <alignment horizontal="center" vertical="center"/>
    </xf>
    <xf applyAlignment="1" borderId="31" fillId="7" fontId="10" numFmtId="164" pivotButton="0" quotePrefix="0" xfId="0">
      <alignment horizontal="center" vertical="center"/>
    </xf>
    <xf applyAlignment="1" borderId="42" fillId="6" fontId="7" numFmtId="0" pivotButton="0" quotePrefix="0" xfId="0">
      <alignment vertical="center"/>
    </xf>
    <xf applyAlignment="1" borderId="26" fillId="4" fontId="8" numFmtId="164" pivotButton="0" quotePrefix="0" xfId="0">
      <alignment horizontal="center" vertical="center"/>
    </xf>
    <xf applyAlignment="1" borderId="27" fillId="6" fontId="8" numFmtId="164" pivotButton="0" quotePrefix="0" xfId="0">
      <alignment horizontal="center" vertical="center"/>
    </xf>
    <xf applyAlignment="1" borderId="27" fillId="4" fontId="8" numFmtId="164" pivotButton="0" quotePrefix="0" xfId="0">
      <alignment horizontal="center" vertical="center"/>
    </xf>
    <xf applyAlignment="1" borderId="40" fillId="6" fontId="8" numFmtId="164" pivotButton="0" quotePrefix="0" xfId="0">
      <alignment horizontal="center" vertical="center"/>
    </xf>
    <xf applyAlignment="1" borderId="20" fillId="7" fontId="8" numFmtId="164" pivotButton="0" quotePrefix="0" xfId="0">
      <alignment horizontal="center" vertical="center"/>
    </xf>
    <xf applyAlignment="1" borderId="31" fillId="7" fontId="8" numFmtId="164" pivotButton="0" quotePrefix="0" xfId="0">
      <alignment horizontal="center" vertical="center"/>
    </xf>
    <xf applyAlignment="1" borderId="7" fillId="6" fontId="7" numFmtId="0" pivotButton="0" quotePrefix="0" xfId="0">
      <alignment vertical="center"/>
    </xf>
    <xf borderId="2" fillId="4" fontId="0" numFmtId="0" pivotButton="0" quotePrefix="0" xfId="0"/>
    <xf applyAlignment="1" borderId="7" fillId="7" fontId="8" numFmtId="10" pivotButton="0" quotePrefix="0" xfId="0">
      <alignment horizontal="center" vertical="center"/>
    </xf>
    <xf applyAlignment="1" borderId="1" fillId="6" fontId="7" numFmtId="0" pivotButton="0" quotePrefix="0" xfId="0">
      <alignment vertical="center"/>
    </xf>
    <xf applyAlignment="1" borderId="11" fillId="4" fontId="8" numFmtId="10" pivotButton="0" quotePrefix="0" xfId="0">
      <alignment horizontal="center" vertical="center"/>
    </xf>
    <xf applyAlignment="1" borderId="12" fillId="6" fontId="8" numFmtId="10" pivotButton="0" quotePrefix="0" xfId="0">
      <alignment horizontal="center" vertical="center"/>
    </xf>
    <xf applyAlignment="1" borderId="12" fillId="4" fontId="8" numFmtId="10" pivotButton="0" quotePrefix="0" xfId="0">
      <alignment horizontal="center" vertical="center"/>
    </xf>
    <xf applyAlignment="1" borderId="20" fillId="7" fontId="8" numFmtId="10" pivotButton="0" quotePrefix="0" xfId="0">
      <alignment horizontal="center" vertical="center"/>
    </xf>
    <xf applyAlignment="1" borderId="36" fillId="4" fontId="8" numFmtId="10" pivotButton="0" quotePrefix="0" xfId="0">
      <alignment horizontal="center" vertical="center"/>
    </xf>
    <xf applyAlignment="1" borderId="37" fillId="6" fontId="8" numFmtId="10" pivotButton="0" quotePrefix="0" xfId="0">
      <alignment horizontal="center" vertical="center"/>
    </xf>
    <xf applyAlignment="1" borderId="37" fillId="4" fontId="8" numFmtId="10" pivotButton="0" quotePrefix="0" xfId="0">
      <alignment horizontal="center" vertical="center"/>
    </xf>
    <xf applyAlignment="1" borderId="19" fillId="6" fontId="8" numFmtId="10" pivotButton="0" quotePrefix="0" xfId="0">
      <alignment horizontal="center" vertical="center"/>
    </xf>
    <xf applyAlignment="1" borderId="25" fillId="7" fontId="8" numFmtId="10" pivotButton="0" quotePrefix="0" xfId="0">
      <alignment horizontal="center" vertical="center"/>
    </xf>
    <xf applyAlignment="1" borderId="43" fillId="6" fontId="7" numFmtId="0" pivotButton="0" quotePrefix="0" xfId="0">
      <alignment vertical="center"/>
    </xf>
    <xf applyAlignment="1" borderId="21" fillId="4" fontId="8" numFmtId="10" pivotButton="0" quotePrefix="0" xfId="0">
      <alignment horizontal="center" vertical="center"/>
    </xf>
    <xf applyAlignment="1" borderId="22" fillId="6" fontId="8" numFmtId="10" pivotButton="0" quotePrefix="0" xfId="0">
      <alignment horizontal="center" vertical="center"/>
    </xf>
    <xf applyAlignment="1" borderId="22" fillId="4" fontId="8" numFmtId="10" pivotButton="0" quotePrefix="0" xfId="0">
      <alignment horizontal="center" vertical="center"/>
    </xf>
    <xf applyAlignment="1" borderId="38" fillId="6" fontId="8" numFmtId="10" pivotButton="0" quotePrefix="0" xfId="0">
      <alignment horizontal="center" vertical="center"/>
    </xf>
    <xf borderId="44" fillId="4" fontId="0" numFmtId="0" pivotButton="0" quotePrefix="0" xfId="0"/>
    <xf applyAlignment="1" borderId="1" fillId="4" fontId="11" numFmtId="17" pivotButton="0" quotePrefix="0" xfId="0">
      <alignment horizontal="center" vertical="center"/>
    </xf>
    <xf applyAlignment="1" borderId="12" fillId="6" fontId="11" numFmtId="17" pivotButton="0" quotePrefix="0" xfId="0">
      <alignment horizontal="center" vertical="center"/>
    </xf>
    <xf applyAlignment="1" borderId="2" fillId="4" fontId="11" numFmtId="17" pivotButton="0" quotePrefix="0" xfId="0">
      <alignment horizontal="center" vertical="center"/>
    </xf>
    <xf applyAlignment="1" borderId="45" fillId="6" fontId="11" numFmtId="17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9" fillId="4" fontId="0" numFmtId="0" pivotButton="0" quotePrefix="0" xfId="0">
      <alignment horizontal="center" vertical="center"/>
    </xf>
    <xf applyAlignment="1" borderId="46" fillId="6" fontId="0" numFmtId="0" pivotButton="0" quotePrefix="0" xfId="0">
      <alignment horizontal="center" vertical="center"/>
    </xf>
    <xf applyAlignment="1" borderId="10" fillId="4" fontId="0" numFmtId="0" pivotButton="0" quotePrefix="0" xfId="0">
      <alignment horizontal="center" vertical="center"/>
    </xf>
    <xf applyAlignment="1" borderId="30" fillId="6" fontId="0" numFmtId="0" pivotButton="0" quotePrefix="0" xfId="0">
      <alignment horizontal="center" vertical="center"/>
    </xf>
    <xf borderId="0" fillId="8" fontId="0" numFmtId="0" pivotButton="0" quotePrefix="0" xfId="0"/>
    <xf applyAlignment="1" applyProtection="1" borderId="11" fillId="8" fontId="13" numFmtId="0" pivotButton="0" quotePrefix="0" xfId="0">
      <alignment horizontal="center" vertical="center"/>
      <protection hidden="0" locked="0"/>
    </xf>
    <xf applyAlignment="1" applyProtection="1" borderId="12" fillId="8" fontId="13" numFmtId="0" pivotButton="0" quotePrefix="0" xfId="0">
      <alignment horizontal="center" vertical="center"/>
      <protection hidden="0" locked="0"/>
    </xf>
    <xf applyAlignment="1" applyProtection="1" borderId="13" fillId="8" fontId="13" numFmtId="0" pivotButton="0" quotePrefix="0" xfId="0">
      <alignment horizontal="center" vertical="center"/>
      <protection hidden="0" locked="0"/>
    </xf>
    <xf applyAlignment="1" applyProtection="1" borderId="7" fillId="8" fontId="13" numFmtId="0" pivotButton="0" quotePrefix="0" xfId="0">
      <alignment horizontal="center" vertical="center"/>
      <protection hidden="0" locked="0"/>
    </xf>
    <xf applyAlignment="1" applyProtection="1" borderId="14" fillId="8" fontId="13" numFmtId="0" pivotButton="0" quotePrefix="0" xfId="0">
      <alignment horizontal="center" vertical="center"/>
      <protection hidden="0" locked="0"/>
    </xf>
    <xf applyAlignment="1" borderId="6" fillId="9" fontId="3" numFmtId="0" pivotButton="0" quotePrefix="0" xfId="0">
      <alignment horizontal="left" indent="2"/>
    </xf>
    <xf applyAlignment="1" borderId="0" fillId="9" fontId="3" numFmtId="0" pivotButton="0" quotePrefix="0" xfId="0">
      <alignment horizontal="left" indent="2"/>
    </xf>
    <xf applyAlignment="1" applyProtection="1" borderId="5" fillId="8" fontId="12" numFmtId="0" pivotButton="0" quotePrefix="0" xfId="0">
      <alignment vertical="center"/>
      <protection hidden="0" locked="0"/>
    </xf>
    <xf applyAlignment="1" borderId="9" fillId="9" fontId="3" numFmtId="0" pivotButton="0" quotePrefix="0" xfId="0">
      <alignment horizontal="left" indent="2"/>
    </xf>
    <xf borderId="0" fillId="8" fontId="0" numFmtId="40" pivotButton="0" quotePrefix="0" xfId="0"/>
    <xf applyAlignment="1" borderId="6" fillId="9" fontId="3" numFmtId="40" pivotButton="0" quotePrefix="0" xfId="0">
      <alignment horizontal="left" indent="2"/>
    </xf>
    <xf applyAlignment="1" applyProtection="1" borderId="13" fillId="8" fontId="13" numFmtId="40" pivotButton="0" quotePrefix="0" xfId="0">
      <alignment horizontal="center" vertical="center"/>
      <protection hidden="0" locked="0"/>
    </xf>
    <xf applyAlignment="1" applyProtection="1" borderId="23" fillId="3" fontId="0" numFmtId="40" pivotButton="0" quotePrefix="0" xfId="0">
      <alignment horizontal="center" vertical="center"/>
      <protection hidden="0" locked="0"/>
    </xf>
    <xf borderId="0" fillId="3" fontId="0" numFmtId="40" pivotButton="0" quotePrefix="0" xfId="0"/>
    <xf applyAlignment="1" borderId="0" fillId="9" fontId="3" numFmtId="40" pivotButton="0" quotePrefix="0" xfId="0">
      <alignment horizontal="left" indent="2"/>
    </xf>
    <xf applyAlignment="1" borderId="10" fillId="9" fontId="3" numFmtId="40" pivotButton="0" quotePrefix="0" xfId="0">
      <alignment horizontal="left" indent="2"/>
    </xf>
    <xf applyAlignment="1" borderId="10" fillId="9" fontId="3" numFmtId="0" pivotButton="0" quotePrefix="0" xfId="0">
      <alignment horizontal="left" indent="2"/>
    </xf>
    <xf borderId="0" fillId="8" fontId="0" numFmtId="1" pivotButton="0" quotePrefix="0" xfId="0"/>
    <xf applyAlignment="1" applyProtection="1" borderId="12" fillId="8" fontId="13" numFmtId="1" pivotButton="0" quotePrefix="0" xfId="0">
      <alignment horizontal="center" vertical="center"/>
      <protection hidden="0" locked="0"/>
    </xf>
    <xf applyAlignment="1" applyProtection="1" borderId="16" fillId="3" fontId="0" numFmtId="1" pivotButton="0" quotePrefix="0" xfId="0">
      <alignment horizontal="center" vertical="center"/>
      <protection hidden="0" locked="0"/>
    </xf>
    <xf applyAlignment="1" applyProtection="1" borderId="22" fillId="3" fontId="0" numFmtId="1" pivotButton="0" quotePrefix="0" xfId="0">
      <alignment horizontal="center" vertical="center"/>
      <protection hidden="0" locked="0"/>
    </xf>
    <xf applyAlignment="1" applyProtection="1" borderId="27" fillId="3" fontId="0" numFmtId="1" pivotButton="0" quotePrefix="0" xfId="0">
      <alignment horizontal="center" vertical="center"/>
      <protection hidden="0" locked="0"/>
    </xf>
    <xf borderId="0" fillId="3" fontId="0" numFmtId="1" pivotButton="0" quotePrefix="0" xfId="0"/>
    <xf applyAlignment="1" applyProtection="1" borderId="15" fillId="3" fontId="0" numFmtId="165" pivotButton="0" quotePrefix="0" xfId="0">
      <alignment horizontal="center" vertical="center"/>
      <protection hidden="0" locked="0"/>
    </xf>
    <xf applyAlignment="1" applyProtection="1" borderId="16" fillId="3" fontId="0" numFmtId="166" pivotButton="0" quotePrefix="0" xfId="0">
      <alignment horizontal="center" vertical="center"/>
      <protection hidden="0" locked="0"/>
    </xf>
    <xf applyAlignment="1" applyProtection="1" borderId="16" fillId="3" fontId="0" numFmtId="167" pivotButton="0" quotePrefix="0" xfId="0">
      <alignment horizontal="center" vertical="center"/>
      <protection hidden="0" locked="0"/>
    </xf>
    <xf applyAlignment="1" applyProtection="1" borderId="17" fillId="3" fontId="0" numFmtId="167" pivotButton="0" quotePrefix="0" xfId="0">
      <alignment horizontal="center" vertical="center"/>
      <protection hidden="0" locked="0"/>
    </xf>
    <xf applyAlignment="1" borderId="22" fillId="4" fontId="0" numFmtId="168" pivotButton="0" quotePrefix="0" xfId="0">
      <alignment horizontal="center" vertical="center"/>
    </xf>
    <xf applyAlignment="1" applyProtection="1" borderId="21" fillId="3" fontId="0" numFmtId="165" pivotButton="0" quotePrefix="0" xfId="0">
      <alignment horizontal="center" vertical="center"/>
      <protection hidden="0" locked="0"/>
    </xf>
    <xf applyAlignment="1" applyProtection="1" borderId="22" fillId="3" fontId="0" numFmtId="166" pivotButton="0" quotePrefix="0" xfId="0">
      <alignment horizontal="center" vertical="center"/>
      <protection hidden="0" locked="0"/>
    </xf>
    <xf applyAlignment="1" applyProtection="1" borderId="22" fillId="3" fontId="0" numFmtId="167" pivotButton="0" quotePrefix="0" xfId="0">
      <alignment horizontal="center" vertical="center"/>
      <protection hidden="0" locked="0"/>
    </xf>
    <xf applyAlignment="1" applyProtection="1" borderId="0" fillId="3" fontId="0" numFmtId="167" pivotButton="0" quotePrefix="0" xfId="0">
      <alignment horizontal="center" vertical="center"/>
      <protection hidden="0" locked="0"/>
    </xf>
    <xf applyAlignment="1" applyProtection="1" borderId="23" fillId="3" fontId="0" numFmtId="167" pivotButton="0" quotePrefix="0" xfId="0">
      <alignment horizontal="center" vertical="center"/>
      <protection hidden="0" locked="0"/>
    </xf>
    <xf borderId="0" fillId="3" fontId="0" numFmtId="169" pivotButton="0" quotePrefix="0" xfId="0"/>
    <xf applyAlignment="1" applyProtection="1" borderId="21" fillId="3" fontId="0" numFmtId="165" pivotButton="0" quotePrefix="0" xfId="0">
      <alignment horizontal="center" vertical="center"/>
      <protection hidden="0" locked="0"/>
    </xf>
    <xf applyAlignment="1" applyProtection="1" borderId="21" fillId="3" fontId="0" numFmtId="170" pivotButton="0" quotePrefix="0" xfId="0">
      <alignment horizontal="center" vertical="center"/>
      <protection hidden="0" locked="0"/>
    </xf>
    <xf applyAlignment="1" applyProtection="1" borderId="26" fillId="3" fontId="0" numFmtId="170" pivotButton="0" quotePrefix="0" xfId="0">
      <alignment horizontal="center" vertical="center"/>
      <protection hidden="0" locked="0"/>
    </xf>
    <xf applyAlignment="1" applyProtection="1" borderId="27" fillId="3" fontId="0" numFmtId="166" pivotButton="0" quotePrefix="0" xfId="0">
      <alignment horizontal="center" vertical="center"/>
      <protection hidden="0" locked="0"/>
    </xf>
    <xf applyAlignment="1" applyProtection="1" borderId="27" fillId="3" fontId="0" numFmtId="167" pivotButton="0" quotePrefix="0" xfId="0">
      <alignment horizontal="center" vertical="center"/>
      <protection hidden="0" locked="0"/>
    </xf>
    <xf applyAlignment="1" applyProtection="1" borderId="28" fillId="3" fontId="0" numFmtId="167" pivotButton="0" quotePrefix="0" xfId="0">
      <alignment horizontal="center" vertical="center"/>
      <protection hidden="0" locked="0"/>
    </xf>
    <xf applyAlignment="1" borderId="31" fillId="7" fontId="8" numFmtId="171" pivotButton="0" quotePrefix="0" xfId="0">
      <alignment horizontal="center" vertical="center"/>
    </xf>
    <xf applyAlignment="1" borderId="26" fillId="4" fontId="8" numFmtId="171" pivotButton="0" quotePrefix="0" xfId="0">
      <alignment horizontal="center" vertical="center"/>
    </xf>
    <xf applyAlignment="1" borderId="27" fillId="6" fontId="8" numFmtId="171" pivotButton="0" quotePrefix="0" xfId="0">
      <alignment horizontal="center" vertical="center"/>
    </xf>
    <xf applyAlignment="1" borderId="27" fillId="4" fontId="8" numFmtId="171" pivotButton="0" quotePrefix="0" xfId="0">
      <alignment horizontal="center" vertical="center"/>
    </xf>
    <xf applyAlignment="1" borderId="40" fillId="6" fontId="8" numFmtId="171" pivotButton="0" quotePrefix="0" xfId="0">
      <alignment horizontal="center" vertical="center"/>
    </xf>
    <xf applyAlignment="1" applyProtection="1" borderId="15" fillId="3" fontId="0" numFmtId="172" pivotButton="0" quotePrefix="0" xfId="0">
      <alignment horizontal="center" vertical="center"/>
      <protection hidden="0" locked="0"/>
    </xf>
    <xf applyAlignment="1" borderId="22" fillId="4" fontId="0" numFmtId="168" pivotButton="0" quotePrefix="0" xfId="0">
      <alignment horizontal="center" vertical="center"/>
    </xf>
    <xf applyAlignment="1" applyProtection="1" borderId="21" fillId="3" fontId="0" numFmtId="172" pivotButton="0" quotePrefix="0" xfId="0">
      <alignment horizontal="center" vertical="center"/>
      <protection hidden="0" locked="0"/>
    </xf>
    <xf borderId="0" fillId="3" fontId="0" numFmtId="169" pivotButton="0" quotePrefix="0" xfId="0"/>
    <xf applyAlignment="1" applyProtection="1" borderId="21" fillId="3" fontId="0" numFmtId="170" pivotButton="0" quotePrefix="0" xfId="0">
      <alignment horizontal="center" vertical="center"/>
      <protection hidden="0" locked="0"/>
    </xf>
    <xf applyAlignment="1" applyProtection="1" borderId="26" fillId="3" fontId="0" numFmtId="170" pivotButton="0" quotePrefix="0" xfId="0">
      <alignment horizontal="center" vertical="center"/>
      <protection hidden="0" locked="0"/>
    </xf>
    <xf applyAlignment="1" borderId="31" fillId="7" fontId="8" numFmtId="171" pivotButton="0" quotePrefix="0" xfId="0">
      <alignment horizontal="center" vertical="center"/>
    </xf>
    <xf applyAlignment="1" borderId="26" fillId="4" fontId="8" numFmtId="171" pivotButton="0" quotePrefix="0" xfId="0">
      <alignment horizontal="center" vertical="center"/>
    </xf>
    <xf applyAlignment="1" borderId="27" fillId="6" fontId="8" numFmtId="171" pivotButton="0" quotePrefix="0" xfId="0">
      <alignment horizontal="center" vertical="center"/>
    </xf>
    <xf applyAlignment="1" borderId="27" fillId="4" fontId="8" numFmtId="171" pivotButton="0" quotePrefix="0" xfId="0">
      <alignment horizontal="center" vertical="center"/>
    </xf>
    <xf applyAlignment="1" borderId="40" fillId="6" fontId="8" numFmtId="171" pivotButton="0" quotePrefix="0" xfId="0">
      <alignment horizontal="center" vertical="center"/>
    </xf>
  </cellXfs>
  <cellStyles count="1">
    <cellStyle builtinId="0" name="Normal" xfId="0"/>
  </cellStyles>
  <dxfs count="6">
    <dxf>
      <font>
        <b val="1"/>
        <color theme="9"/>
      </font>
    </dxf>
    <dxf>
      <font>
        <b val="1"/>
        <color rgb="FFFF0000"/>
      </font>
    </dxf>
    <dxf>
      <font>
        <b val="1"/>
        <color auto="1"/>
      </font>
    </dxf>
    <dxf>
      <font>
        <b val="1"/>
        <color theme="9"/>
      </font>
    </dxf>
    <dxf>
      <font>
        <b val="1"/>
        <color rgb="FFFF0000"/>
      </font>
    </dxf>
    <dxf>
      <font>
        <b val="1"/>
        <color auto="1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1"/>
  <sheetViews>
    <sheetView tabSelected="1" workbookViewId="0">
      <selection activeCell="O8" sqref="O8:O159"/>
    </sheetView>
  </sheetViews>
  <sheetFormatPr baseColWidth="8" defaultColWidth="9.109375" defaultRowHeight="14.4" outlineLevelCol="0"/>
  <cols>
    <col customWidth="1" max="1" min="1" style="30" width="11.109375"/>
    <col customWidth="1" max="2" min="2" style="30" width="9.88671875"/>
    <col bestFit="1" customWidth="1" max="3" min="3" style="30" width="14.33203125"/>
    <col customWidth="1" max="4" min="4" style="30" width="14.33203125"/>
    <col bestFit="1" customWidth="1" max="5" min="5" style="30" width="14"/>
    <col bestFit="1" customWidth="1" max="6" min="6" style="30" width="19.6640625"/>
    <col bestFit="1" customWidth="1" max="7" min="7" style="134" width="21.109375"/>
    <col customWidth="1" max="8" min="8" style="30" width="19.88671875"/>
    <col bestFit="1" customWidth="1" max="9" min="9" style="30" width="21"/>
    <col customWidth="1" max="10" min="10" style="30" width="21"/>
    <col bestFit="1" customWidth="1" max="11" min="11" style="125" width="20.44140625"/>
    <col bestFit="1" customWidth="1" max="12" min="12" style="30" width="24.88671875"/>
    <col bestFit="1" customWidth="1" max="13" min="13" style="30" width="24"/>
    <col customWidth="1" max="14" min="14" style="30" width="24"/>
    <col customWidth="1" max="15" min="15" style="30" width="87.109375"/>
    <col customWidth="1" max="27" min="16" style="30" width="9.109375"/>
    <col customWidth="1" max="28" min="28" style="30" width="11.88671875"/>
    <col bestFit="1" customWidth="1" max="29" min="29" style="30" width="8"/>
    <col bestFit="1" customWidth="1" max="30" min="30" style="30" width="12.21875"/>
    <col bestFit="1" customWidth="1" max="31" min="31" style="30" width="6.44140625"/>
    <col bestFit="1" customWidth="1" max="32" min="32" style="30" width="5"/>
    <col bestFit="1" customWidth="1" max="33" min="33" style="30" width="4.109375"/>
    <col bestFit="1" customWidth="1" max="34" min="34" style="30" width="10.5546875"/>
    <col bestFit="1" customWidth="1" max="93" min="35" style="30" width="10"/>
    <col customWidth="1" max="101" min="94" style="30" width="9.109375"/>
    <col customWidth="1" max="16384" min="102" style="30" width="9.109375"/>
  </cols>
  <sheetData>
    <row customHeight="1" ht="27" r="1" spans="1:105">
      <c r="A1" s="111" t="n"/>
      <c r="B1" s="111" t="n"/>
      <c r="C1" s="111" t="n"/>
      <c r="D1" s="111" t="n"/>
      <c r="E1" s="111" t="n"/>
      <c r="F1" s="111" t="n"/>
      <c r="G1" s="129" t="n"/>
      <c r="H1" s="119" t="s">
        <v>0</v>
      </c>
      <c r="I1" s="111" t="n"/>
      <c r="J1" s="111" t="n"/>
      <c r="K1" s="121" t="n"/>
      <c r="L1" s="111" t="n"/>
      <c r="M1" s="111" t="n"/>
      <c r="N1" s="111" t="n"/>
      <c r="O1" s="111" t="n"/>
    </row>
    <row customHeight="1" ht="6.75" r="2" spans="1:105" thickBot="1">
      <c r="A2" s="111" t="n"/>
      <c r="B2" s="111" t="n"/>
      <c r="C2" s="111" t="n"/>
      <c r="D2" s="111" t="n"/>
      <c r="E2" s="111" t="n"/>
      <c r="F2" s="111" t="n"/>
      <c r="G2" s="129" t="n"/>
      <c r="H2" s="117" t="n"/>
      <c r="I2" s="118" t="n"/>
      <c r="J2" s="118" t="n"/>
      <c r="K2" s="126" t="n"/>
      <c r="L2" s="118" t="n"/>
      <c r="M2" s="118" t="n"/>
      <c r="N2" s="118" t="n"/>
      <c r="O2" s="118" t="n"/>
    </row>
    <row customHeight="1" ht="18.6" r="3" spans="1:105" thickBot="1">
      <c r="A3" s="111" t="n"/>
      <c r="B3" s="111" t="n"/>
      <c r="C3" s="111" t="n"/>
      <c r="D3" s="111" t="n"/>
      <c r="E3" s="111" t="n"/>
      <c r="F3" s="111" t="n"/>
      <c r="G3" s="129" t="n"/>
      <c r="H3" s="117" t="s">
        <v>1</v>
      </c>
      <c r="I3" s="117" t="n"/>
      <c r="J3" s="117" t="n"/>
      <c r="K3" s="122" t="n"/>
      <c r="L3" s="3" t="n">
        <v>50000</v>
      </c>
      <c r="M3" s="117" t="n"/>
      <c r="N3" s="117" t="n"/>
      <c r="O3" s="117" t="n"/>
    </row>
    <row customHeight="1" ht="18.6" r="4" spans="1:105" thickBot="1">
      <c r="A4" s="111" t="n"/>
      <c r="B4" s="111" t="n"/>
      <c r="C4" s="111" t="n"/>
      <c r="D4" s="111" t="n"/>
      <c r="E4" s="111" t="n"/>
      <c r="F4" s="111" t="n"/>
      <c r="G4" s="129" t="n"/>
      <c r="H4" s="117" t="s">
        <v>2</v>
      </c>
      <c r="I4" s="117" t="n"/>
      <c r="J4" s="117" t="n"/>
      <c r="K4" s="122" t="n"/>
      <c r="L4" s="4">
        <f>SUM(M8:M5000)</f>
        <v/>
      </c>
      <c r="M4" s="117" t="n"/>
      <c r="N4" s="117" t="n"/>
      <c r="O4" s="117" t="n"/>
    </row>
    <row customHeight="1" ht="18.6" r="5" spans="1:105" thickBot="1">
      <c r="A5" s="111" t="n"/>
      <c r="B5" s="111" t="n"/>
      <c r="C5" s="111" t="n"/>
      <c r="D5" s="111" t="n"/>
      <c r="E5" s="111" t="n"/>
      <c r="F5" s="111" t="n"/>
      <c r="G5" s="129" t="n"/>
      <c r="H5" s="117" t="s">
        <v>3</v>
      </c>
      <c r="I5" s="117" t="n"/>
      <c r="J5" s="117" t="n"/>
      <c r="K5" s="122" t="n"/>
      <c r="L5" s="4">
        <f>SUM(L3+L4)</f>
        <v/>
      </c>
      <c r="M5" s="117" t="n"/>
      <c r="N5" s="117" t="n"/>
      <c r="O5" s="117" t="n"/>
      <c r="AH5" s="5" t="s">
        <v>4</v>
      </c>
    </row>
    <row customHeight="1" ht="6" r="6" spans="1:105" thickBot="1">
      <c r="A6" s="111" t="n"/>
      <c r="B6" s="111" t="n"/>
      <c r="C6" s="111" t="n"/>
      <c r="D6" s="111" t="n"/>
      <c r="E6" s="111" t="n"/>
      <c r="F6" s="111" t="n"/>
      <c r="G6" s="129" t="n"/>
      <c r="H6" s="120" t="n"/>
      <c r="I6" s="118" t="n"/>
      <c r="J6" s="118" t="n"/>
      <c r="K6" s="127" t="n"/>
      <c r="L6" s="118" t="n"/>
      <c r="M6" s="128" t="n"/>
      <c r="N6" s="128" t="n"/>
      <c r="O6" s="118" t="n"/>
      <c r="AH6" s="5" t="n"/>
    </row>
    <row customHeight="1" ht="24" r="7" spans="1:105" thickBot="1">
      <c r="A7" s="112" t="s">
        <v>5</v>
      </c>
      <c r="B7" s="113" t="s">
        <v>6</v>
      </c>
      <c r="C7" s="113" t="s">
        <v>7</v>
      </c>
      <c r="D7" s="113" t="s">
        <v>8</v>
      </c>
      <c r="E7" s="113" t="s">
        <v>9</v>
      </c>
      <c r="F7" s="113" t="s">
        <v>3</v>
      </c>
      <c r="G7" s="130" t="s">
        <v>10</v>
      </c>
      <c r="H7" s="113" t="s">
        <v>11</v>
      </c>
      <c r="I7" s="113" t="s">
        <v>12</v>
      </c>
      <c r="J7" s="114" t="s">
        <v>13</v>
      </c>
      <c r="K7" s="123" t="s">
        <v>14</v>
      </c>
      <c r="L7" s="112" t="s">
        <v>15</v>
      </c>
      <c r="M7" s="114" t="s">
        <v>16</v>
      </c>
      <c r="N7" s="115" t="s">
        <v>17</v>
      </c>
      <c r="O7" s="116" t="s">
        <v>18</v>
      </c>
      <c r="AC7" s="30" t="s">
        <v>19</v>
      </c>
      <c r="AD7" s="30" t="s">
        <v>20</v>
      </c>
      <c r="AE7" s="30" t="s">
        <v>21</v>
      </c>
      <c r="AF7" s="30" t="s">
        <v>22</v>
      </c>
      <c r="AG7" s="30" t="s">
        <v>23</v>
      </c>
      <c r="AH7" s="9" t="n">
        <v>42370</v>
      </c>
      <c r="AI7" s="9" t="n">
        <v>42401</v>
      </c>
      <c r="AJ7" s="9" t="n">
        <v>42430</v>
      </c>
      <c r="AK7" s="9" t="n">
        <v>42461</v>
      </c>
      <c r="AL7" s="9" t="n">
        <v>42491</v>
      </c>
      <c r="AM7" s="9" t="n">
        <v>42522</v>
      </c>
      <c r="AN7" s="9" t="n">
        <v>42552</v>
      </c>
      <c r="AO7" s="9" t="n">
        <v>42583</v>
      </c>
      <c r="AP7" s="9" t="n">
        <v>42614</v>
      </c>
      <c r="AQ7" s="9" t="n">
        <v>42644</v>
      </c>
      <c r="AR7" s="9" t="n">
        <v>42675</v>
      </c>
      <c r="AS7" s="9" t="n">
        <v>42705</v>
      </c>
      <c r="AT7" s="9" t="n">
        <v>42736</v>
      </c>
      <c r="AU7" s="9" t="n">
        <v>42767</v>
      </c>
      <c r="AV7" s="9" t="n">
        <v>42795</v>
      </c>
      <c r="AW7" s="9" t="n">
        <v>42826</v>
      </c>
      <c r="AX7" s="9" t="n">
        <v>42856</v>
      </c>
      <c r="AY7" s="9" t="n">
        <v>42887</v>
      </c>
      <c r="AZ7" s="9" t="n">
        <v>42917</v>
      </c>
      <c r="BA7" s="9" t="n">
        <v>42948</v>
      </c>
      <c r="BB7" s="9" t="n">
        <v>42979</v>
      </c>
      <c r="BC7" s="9" t="n">
        <v>43009</v>
      </c>
      <c r="BD7" s="9" t="n">
        <v>43040</v>
      </c>
      <c r="BE7" s="9" t="n">
        <v>43070</v>
      </c>
      <c r="BF7" s="9" t="n">
        <v>43101</v>
      </c>
      <c r="BG7" s="9" t="n">
        <v>43132</v>
      </c>
      <c r="BH7" s="9" t="n">
        <v>43160</v>
      </c>
      <c r="BI7" s="9" t="n">
        <v>43191</v>
      </c>
      <c r="BJ7" s="9" t="n">
        <v>43221</v>
      </c>
      <c r="BK7" s="9" t="n">
        <v>43252</v>
      </c>
      <c r="BL7" s="9" t="n">
        <v>43282</v>
      </c>
      <c r="BM7" s="9" t="n">
        <v>43313</v>
      </c>
      <c r="BN7" s="9" t="n">
        <v>43344</v>
      </c>
      <c r="BO7" s="9" t="n">
        <v>43374</v>
      </c>
      <c r="BP7" s="9" t="n">
        <v>43405</v>
      </c>
      <c r="BQ7" s="9" t="n">
        <v>43435</v>
      </c>
      <c r="BR7" s="9" t="n">
        <v>43466</v>
      </c>
      <c r="BS7" s="9" t="n">
        <v>43497</v>
      </c>
      <c r="BT7" s="9" t="n">
        <v>43525</v>
      </c>
      <c r="BU7" s="9" t="n">
        <v>43556</v>
      </c>
      <c r="BV7" s="9" t="n">
        <v>43586</v>
      </c>
      <c r="BW7" s="9" t="n">
        <v>43617</v>
      </c>
      <c r="BX7" s="9" t="n">
        <v>43647</v>
      </c>
      <c r="BY7" s="9" t="n">
        <v>43678</v>
      </c>
      <c r="BZ7" s="9" t="n">
        <v>43709</v>
      </c>
      <c r="CA7" s="9" t="n">
        <v>43739</v>
      </c>
      <c r="CB7" s="9" t="n">
        <v>43770</v>
      </c>
      <c r="CC7" s="9" t="n">
        <v>43800</v>
      </c>
      <c r="CD7" s="9" t="n">
        <v>43831</v>
      </c>
      <c r="CE7" s="9" t="n">
        <v>43862</v>
      </c>
      <c r="CF7" s="9" t="n">
        <v>43891</v>
      </c>
      <c r="CG7" s="9" t="n">
        <v>43922</v>
      </c>
      <c r="CH7" s="9" t="n">
        <v>43952</v>
      </c>
      <c r="CI7" s="9" t="n">
        <v>43983</v>
      </c>
      <c r="CJ7" s="9" t="n">
        <v>44013</v>
      </c>
      <c r="CK7" s="9" t="n">
        <v>44044</v>
      </c>
      <c r="CL7" s="9" t="n">
        <v>44075</v>
      </c>
      <c r="CM7" s="9" t="n">
        <v>44105</v>
      </c>
      <c r="CN7" s="9" t="n">
        <v>44136</v>
      </c>
      <c r="CO7" s="9" t="n">
        <v>44166</v>
      </c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</row>
    <row customHeight="1" ht="17.25" r="8" spans="1:105">
      <c r="A8" s="157" t="n">
        <v>43390</v>
      </c>
      <c r="B8" s="136" t="s">
        <v>24</v>
      </c>
      <c r="C8" s="10" t="s">
        <v>25</v>
      </c>
      <c r="D8" s="10" t="s">
        <v>26</v>
      </c>
      <c r="E8" s="137" t="n">
        <v>10.57104516129032</v>
      </c>
      <c r="F8" s="16">
        <f>$L$3+SUM($M$7:$M7)</f>
        <v/>
      </c>
      <c r="G8" s="131" t="n">
        <v>-775</v>
      </c>
      <c r="H8" s="137" t="n">
        <v>10.68</v>
      </c>
      <c r="I8" s="137" t="n">
        <v>10.05</v>
      </c>
      <c r="J8" s="138" t="n">
        <v>10.4173</v>
      </c>
      <c r="K8" s="124" t="n">
        <v>147.83</v>
      </c>
      <c r="L8" s="12">
        <f>IF(E8="","", IF(C8="Long", (((E8-H8)*G8)/F8), (((H8-E8)*G8)/F8)))</f>
        <v/>
      </c>
      <c r="M8" s="158">
        <f>IF(J8="", "", K8)</f>
        <v/>
      </c>
      <c r="N8" s="17">
        <f>IF(K8="", "", SUM(M8/F8))</f>
        <v/>
      </c>
      <c r="O8" s="13" t="s">
        <v>27</v>
      </c>
      <c r="AC8" s="14">
        <f>IF(M8&lt;0, M8/-F8, L8)</f>
        <v/>
      </c>
      <c r="AD8" s="14">
        <f>IF(M8="", "", IF(C8="Long", IF(M8&gt;0, M8/F8, ((G8*(I8-E8))/F8)), IF(M8&gt;0, M8/F8, ((G8*(E8-I8))/F8))))</f>
        <v/>
      </c>
      <c r="AE8" s="30">
        <f>IF(A8="", "", MONTH(A8))</f>
        <v/>
      </c>
      <c r="AF8" s="30">
        <f>IF(A8="", "", YEAR(A8))</f>
        <v/>
      </c>
      <c r="AG8" s="30">
        <f>IF(A8="", "", DAY(A8))</f>
        <v/>
      </c>
      <c r="AH8" s="30">
        <f>SUMIFS($M$8:$M$5000,  $AE$8:$AE$5000, 1, $AF$8:$AF$5000, 2016)</f>
        <v/>
      </c>
      <c r="AI8" s="30">
        <f>SUMIFS($M$8:$M$5000,  $AE$8:$AE$5000, 2, $AF$8:$AF$5000, 2016)</f>
        <v/>
      </c>
      <c r="AJ8" s="30">
        <f>SUMIFS($M$8:$M$5000,  $AE$8:$AE$5000, 3, $AF$8:$AF$5000, 2016)</f>
        <v/>
      </c>
      <c r="AK8" s="30">
        <f>SUMIFS($M$8:$M$5000,  $AE$8:$AE$5000, 4, $AF$8:$AF$5000, 2016)</f>
        <v/>
      </c>
      <c r="AL8" s="30">
        <f>SUMIFS($M$8:$M$5000,  $AE$8:$AE$5000, 5, $AF$8:$AF$5000, 2016)</f>
        <v/>
      </c>
      <c r="AM8" s="30">
        <f>SUMIFS($M$8:$M$5000,  $AE$8:$AE$5000, 6, $AF$8:$AF$5000, 2016)</f>
        <v/>
      </c>
      <c r="AN8" s="30">
        <f>SUMIFS($M$8:$M$5000,  $AE$8:$AE$5000, 7, $AF$8:$AF$5000, 2016)</f>
        <v/>
      </c>
      <c r="AO8" s="30">
        <f>SUMIFS($M$8:$M$5000,  $AE$8:$AE$5000, 8, $AF$8:$AF$5000, 2016)</f>
        <v/>
      </c>
      <c r="AP8" s="30">
        <f>SUMIFS($M$8:$M$5000,  $AE$8:$AE$5000, 9, $AF$8:$AF$5000, 2016)</f>
        <v/>
      </c>
      <c r="AQ8" s="30">
        <f>SUMIFS($M$8:$M$5000,  $AE$8:$AE$5000, 10, $AF$8:$AF$5000, 2016)</f>
        <v/>
      </c>
      <c r="AR8" s="30">
        <f>SUMIFS($M$8:$M$5000,  $AE$8:$AE$5000, 11, $AF$8:$AF$5000, 2016)</f>
        <v/>
      </c>
      <c r="AS8" s="30">
        <f>SUMIFS($M$8:$M$5000,  $AE$8:$AE$5000, 12, $AF$8:$AF$5000, 2016)</f>
        <v/>
      </c>
      <c r="AT8" s="30">
        <f>SUMIFS($M$8:$M$5000,  $AE$8:$AE$5000, 1, $AF$8:$AF$5000, 2017)</f>
        <v/>
      </c>
      <c r="AU8" s="30">
        <f>SUMIFS($M$8:$M$5000,  $AE$8:$AE$5000, 2, $AF$8:$AF$5000, 2017)</f>
        <v/>
      </c>
      <c r="AV8" s="30">
        <f>SUMIFS($M$8:$M$5000,  $AE$8:$AE$5000, 3, $AF$8:$AF$5000, 2017)</f>
        <v/>
      </c>
      <c r="AW8" s="30">
        <f>SUMIFS($M$8:$M$5000,  $AE$8:$AE$5000, 4, $AF$8:$AF$5000, 2017)</f>
        <v/>
      </c>
      <c r="AX8" s="30">
        <f>SUMIFS($M$8:$M$5000,  $AE$8:$AE$5000, 5, $AF$8:$AF$5000, 2017)</f>
        <v/>
      </c>
      <c r="AY8" s="30">
        <f>SUMIFS($M$8:$M$5000,  $AE$8:$AE$5000, 6, $AF$8:$AF$5000, 2017)</f>
        <v/>
      </c>
      <c r="AZ8" s="30">
        <f>SUMIFS($M$8:$M$5000,  $AE$8:$AE$5000, 7, $AF$8:$AF$5000, 2017)</f>
        <v/>
      </c>
      <c r="BA8" s="30">
        <f>SUMIFS($M$8:$M$5000,  $AE$8:$AE$5000, 8, $AF$8:$AF$5000, 2017)</f>
        <v/>
      </c>
      <c r="BB8" s="30">
        <f>SUMIFS($M$8:$M$5000,  $AE$8:$AE$5000, 9, $AF$8:$AF$5000, 2017)</f>
        <v/>
      </c>
      <c r="BC8" s="30">
        <f>SUMIFS($M$8:$M$5000,  $AE$8:$AE$5000, 10, $AF$8:$AF$5000, 2017)</f>
        <v/>
      </c>
      <c r="BD8" s="30">
        <f>SUMIFS($M$8:$M$5000,  $AE$8:$AE$5000, 11, $AF$8:$AF$5000, 2017)</f>
        <v/>
      </c>
      <c r="BE8" s="30">
        <f>SUMIFS($M$8:$M$5000,  $AE$8:$AE$5000, 12, $AF$8:$AF$5000, 2017)</f>
        <v/>
      </c>
      <c r="BF8" s="30">
        <f>SUMIFS($M$8:$M$5000,  $AE$8:$AE$5000, 1, $AF$8:$AF$5000, 2018)</f>
        <v/>
      </c>
      <c r="BG8" s="30">
        <f>SUMIFS($M$8:$M$5000,  $AE$8:$AE$5000, 2, $AF$8:$AF$5000, 2018)</f>
        <v/>
      </c>
      <c r="BH8" s="30">
        <f>SUMIFS($M$8:$M$5000,  $AE$8:$AE$5000, 3, $AF$8:$AF$5000, 2018)</f>
        <v/>
      </c>
      <c r="BI8" s="30">
        <f>SUMIFS($M$8:$M$5000,  $AE$8:$AE$5000, 4, $AF$8:$AF$5000, 2018)</f>
        <v/>
      </c>
      <c r="BJ8" s="30">
        <f>SUMIFS($M$8:$M$5000,  $AE$8:$AE$5000, 5, $AF$8:$AF$5000, 2018)</f>
        <v/>
      </c>
      <c r="BK8" s="30">
        <f>SUMIFS($M$8:$M$5000,  $AE$8:$AE$5000, 6, $AF$8:$AF$5000, 2018)</f>
        <v/>
      </c>
      <c r="BL8" s="30">
        <f>SUMIFS($M$8:$M$5000,  $AE$8:$AE$5000, 7, $AF$8:$AF$5000, 2018)</f>
        <v/>
      </c>
      <c r="BM8" s="30">
        <f>SUMIFS($M$8:$M$5000,  $AE$8:$AE$5000, 8, $AF$8:$AF$5000, 2018)</f>
        <v/>
      </c>
      <c r="BN8" s="30">
        <f>SUMIFS($M$8:$M$5000,  $AE$8:$AE$5000, 9, $AF$8:$AF$5000, 2018)</f>
        <v/>
      </c>
      <c r="BO8" s="30">
        <f>SUMIFS($M$8:$M$5000,  $AE$8:$AE$5000, 10, $AF$8:$AF$5000, 2018)</f>
        <v/>
      </c>
      <c r="BP8" s="30">
        <f>SUMIFS($M$8:$M$5000,  $AE$8:$AE$5000, 11, $AF$8:$AF$5000, 2018)</f>
        <v/>
      </c>
      <c r="BQ8" s="30">
        <f>SUMIFS($M$8:$M$5000,  $AE$8:$AE$5000, 12, $AF$8:$AF$5000, 2018)</f>
        <v/>
      </c>
      <c r="BR8" s="30">
        <f>SUMIFS($M$8:$M$5000,  $AE$8:$AE$5000, 1, $AF$8:$AF$5000, 2019)</f>
        <v/>
      </c>
      <c r="BS8" s="30">
        <f>SUMIFS($M$8:$M$5000,  $AE$8:$AE$5000, 2, $AF$8:$AF$5000, 2019)</f>
        <v/>
      </c>
      <c r="BT8" s="30">
        <f>SUMIFS($M$8:$M$5000,  $AE$8:$AE$5000, 3, $AF$8:$AF$5000, 2019)</f>
        <v/>
      </c>
      <c r="BU8" s="30">
        <f>SUMIFS($M$8:$M$5000,  $AE$8:$AE$5000, 4, $AF$8:$AF$5000, 2019)</f>
        <v/>
      </c>
      <c r="BV8" s="30">
        <f>SUMIFS($M$8:$M$5000,  $AE$8:$AE$5000, 5, $AF$8:$AF$5000, 2019)</f>
        <v/>
      </c>
      <c r="BW8" s="30">
        <f>SUMIFS($M$8:$M$5000,  $AE$8:$AE$5000, 6, $AF$8:$AF$5000, 2019)</f>
        <v/>
      </c>
      <c r="BX8" s="30">
        <f>SUMIFS($M$8:$M$5000,  $AE$8:$AE$5000, 7, $AF$8:$AF$5000, 2019)</f>
        <v/>
      </c>
      <c r="BY8" s="30">
        <f>SUMIFS($M$8:$M$5000,  $AE$8:$AE$5000, 8, $AF$8:$AF$5000, 2019)</f>
        <v/>
      </c>
      <c r="BZ8" s="30">
        <f>SUMIFS($M$8:$M$5000,  $AE$8:$AE$5000, 9, $AF$8:$AF$5000, 2019)</f>
        <v/>
      </c>
      <c r="CA8" s="30">
        <f>SUMIFS($M$8:$M$5000,  $AE$8:$AE$5000, 10, $AF$8:$AF$5000, 2019)</f>
        <v/>
      </c>
      <c r="CB8" s="30">
        <f>SUMIFS($M$8:$M$5000,  $AE$8:$AE$5000, 11, $AF$8:$AF$5000, 2019)</f>
        <v/>
      </c>
      <c r="CC8" s="30">
        <f>SUMIFS($M$8:$M$5000,  $AE$8:$AE$5000, 12, $AF$8:$AF$5000, 2019)</f>
        <v/>
      </c>
      <c r="CD8" s="30">
        <f>SUMIFS($M$8:$M$5000,  $AE$8:$AE$5000, 1, $AF$8:$AF$5000, 2020)</f>
        <v/>
      </c>
      <c r="CE8" s="30">
        <f>SUMIFS($M$8:$M$5000,  $AE$8:$AE$5000, 2, $AF$8:$AF$5000, 2020)</f>
        <v/>
      </c>
      <c r="CF8" s="30">
        <f>SUMIFS($M$8:$M$5000,  $AE$8:$AE$5000, 3, $AF$8:$AF$5000, 2020)</f>
        <v/>
      </c>
      <c r="CG8" s="30">
        <f>SUMIFS($M$8:$M$5000,  $AE$8:$AE$5000, 4, $AF$8:$AF$5000, 2020)</f>
        <v/>
      </c>
      <c r="CH8" s="30">
        <f>SUMIFS($M$8:$M$5000,  $AE$8:$AE$5000, 5, $AF$8:$AF$5000, 2020)</f>
        <v/>
      </c>
      <c r="CI8" s="30">
        <f>SUMIFS($M$8:$M$5000,  $AE$8:$AE$5000, 6, $AF$8:$AF$5000, 2020)</f>
        <v/>
      </c>
      <c r="CJ8" s="30">
        <f>SUMIFS($M$8:$M$5000,  $AE$8:$AE$5000, 7, $AF$8:$AF$5000, 2020)</f>
        <v/>
      </c>
      <c r="CK8" s="30">
        <f>SUMIFS($M$8:$M$5000,  $AE$8:$AE$5000, 8, $AF$8:$AF$5000, 2020)</f>
        <v/>
      </c>
      <c r="CL8" s="30">
        <f>SUMIFS($M$8:$M$5000,  $AE$8:$AE$5000, 9, $AF$8:$AF$5000, 2020)</f>
        <v/>
      </c>
      <c r="CM8" s="30">
        <f>SUMIFS($M$8:$M$5000,  $AE$8:$AE$5000, 10, $AF$8:$AF$5000, 2020)</f>
        <v/>
      </c>
      <c r="CN8" s="30">
        <f>SUMIFS($M$8:$M$5000,  $AE$8:$AE$5000, 11, $AF$8:$AF$5000, 2020)</f>
        <v/>
      </c>
      <c r="CO8" s="30">
        <f>SUMIFS($M$8:$M$5000,  $AE$8:$AE$5000, 12, $AF$8:$AF$5000, 2020)</f>
        <v/>
      </c>
    </row>
    <row customHeight="1" ht="17.25" r="9" spans="1:105">
      <c r="A9" s="159" t="n">
        <v>43398</v>
      </c>
      <c r="B9" s="141" t="s">
        <v>28</v>
      </c>
      <c r="C9" s="15" t="s">
        <v>29</v>
      </c>
      <c r="D9" s="15" t="s">
        <v>30</v>
      </c>
      <c r="E9" s="142" t="n">
        <v>10.80666666666667</v>
      </c>
      <c r="F9" s="16">
        <f>$L$3+SUM($M$7:$M8)</f>
        <v/>
      </c>
      <c r="G9" s="132" t="n">
        <v>1200</v>
      </c>
      <c r="H9" s="143" t="n"/>
      <c r="I9" s="142" t="n"/>
      <c r="J9" s="144" t="n">
        <v>10.905</v>
      </c>
      <c r="K9" s="124" t="n">
        <v>118</v>
      </c>
      <c r="L9" s="12">
        <f>IF(E9="","", IF(C9="Long", (((E9-H9)*G9)/F9), (((H9-E9)*G9)/F9)))</f>
        <v/>
      </c>
      <c r="M9" s="158">
        <f>IF(J9="", "", K9)</f>
        <v/>
      </c>
      <c r="N9" s="17">
        <f>IF(K9="", "", SUM(M9/F9))</f>
        <v/>
      </c>
      <c r="O9" s="18" t="s">
        <v>31</v>
      </c>
      <c r="AC9" s="14">
        <f>IF(M9&lt;0, M9/-F9, L9)</f>
        <v/>
      </c>
      <c r="AD9" s="14">
        <f>IF(M9="", "", IF(C9="Long", IF(M9&gt;0, M9/F9, ((G9*(I9-E9))/F9)), IF(M9&gt;0, M9/F9, ((G9*(E9-I9))/F9))))</f>
        <v/>
      </c>
      <c r="AE9" s="30">
        <f>IF(A9="", "", MONTH(A9))</f>
        <v/>
      </c>
      <c r="AF9" s="30">
        <f>IF(A9="", "", YEAR(A9))</f>
        <v/>
      </c>
      <c r="AG9" s="30">
        <f>IF(A9="", "", DAY(A9))</f>
        <v/>
      </c>
      <c r="AH9" s="5" t="s">
        <v>32</v>
      </c>
    </row>
    <row customHeight="1" ht="17.25" r="10" spans="1:105">
      <c r="A10" s="159" t="n">
        <v>43398</v>
      </c>
      <c r="B10" s="141" t="s">
        <v>33</v>
      </c>
      <c r="C10" s="15" t="s">
        <v>29</v>
      </c>
      <c r="D10" s="15" t="s">
        <v>34</v>
      </c>
      <c r="E10" s="142" t="n">
        <v>106.84</v>
      </c>
      <c r="F10" s="16">
        <f>$L$3+SUM($M$7:$M9)</f>
        <v/>
      </c>
      <c r="G10" s="132" t="n">
        <v>700</v>
      </c>
      <c r="H10" s="142" t="n"/>
      <c r="I10" s="142" t="n"/>
      <c r="J10" s="144" t="n">
        <v>107.0777571428572</v>
      </c>
      <c r="K10" s="124" t="n">
        <v>166.43</v>
      </c>
      <c r="L10" s="12">
        <f>IF(E10="","", IF(C10="Long", (((E10-H10)*G10)/F10), (((H10-E10)*G10)/F10)))</f>
        <v/>
      </c>
      <c r="M10" s="158">
        <f>IF(J10="", "", K10)</f>
        <v/>
      </c>
      <c r="N10" s="17">
        <f>IF(K10="", "", SUM(M10/F10))</f>
        <v/>
      </c>
      <c r="O10" s="18" t="s">
        <v>31</v>
      </c>
      <c r="AC10" s="14">
        <f>IF(M10&lt;0, M10/-F10, L10)</f>
        <v/>
      </c>
      <c r="AD10" s="14">
        <f>IF(M10="", "", IF(C10="Long", IF(M10&gt;0, M10/F10, ((G10*(I10-E10))/F10)), IF(M10&gt;0, M10/F10, ((G10*(E10-I10))/F10))))</f>
        <v/>
      </c>
      <c r="AE10" s="30">
        <f>IF(A10="", "", MONTH(A10))</f>
        <v/>
      </c>
      <c r="AF10" s="30">
        <f>IF(A10="", "", YEAR(A10))</f>
        <v/>
      </c>
      <c r="AG10" s="30">
        <f>IF(A10="", "", DAY(A10))</f>
        <v/>
      </c>
      <c r="AH10" s="9" t="n">
        <v>42370</v>
      </c>
      <c r="AI10" s="9" t="n">
        <v>42401</v>
      </c>
      <c r="AJ10" s="9" t="n">
        <v>42430</v>
      </c>
      <c r="AK10" s="9" t="n">
        <v>42461</v>
      </c>
      <c r="AL10" s="9" t="n">
        <v>42491</v>
      </c>
      <c r="AM10" s="9" t="n">
        <v>42522</v>
      </c>
      <c r="AN10" s="9" t="n">
        <v>42552</v>
      </c>
      <c r="AO10" s="9" t="n">
        <v>42583</v>
      </c>
      <c r="AP10" s="9" t="n">
        <v>42614</v>
      </c>
      <c r="AQ10" s="9" t="n">
        <v>42644</v>
      </c>
      <c r="AR10" s="9" t="n">
        <v>42675</v>
      </c>
      <c r="AS10" s="9" t="n">
        <v>42705</v>
      </c>
      <c r="AT10" s="9" t="n">
        <v>42736</v>
      </c>
      <c r="AU10" s="9" t="n">
        <v>42767</v>
      </c>
      <c r="AV10" s="9" t="n">
        <v>42795</v>
      </c>
      <c r="AW10" s="9" t="n">
        <v>42826</v>
      </c>
      <c r="AX10" s="9" t="n">
        <v>42856</v>
      </c>
      <c r="AY10" s="9" t="n">
        <v>42887</v>
      </c>
      <c r="AZ10" s="9" t="n">
        <v>42917</v>
      </c>
      <c r="BA10" s="9" t="n">
        <v>42948</v>
      </c>
      <c r="BB10" s="9" t="n">
        <v>42979</v>
      </c>
      <c r="BC10" s="9" t="n">
        <v>43009</v>
      </c>
      <c r="BD10" s="9" t="n">
        <v>43040</v>
      </c>
      <c r="BE10" s="9" t="n">
        <v>43070</v>
      </c>
      <c r="BF10" s="9" t="n">
        <v>43101</v>
      </c>
      <c r="BG10" s="9" t="n">
        <v>43132</v>
      </c>
      <c r="BH10" s="9" t="n">
        <v>43160</v>
      </c>
      <c r="BI10" s="9" t="n">
        <v>43191</v>
      </c>
      <c r="BJ10" s="9" t="n">
        <v>43221</v>
      </c>
      <c r="BK10" s="9" t="n">
        <v>43252</v>
      </c>
      <c r="BL10" s="9" t="n">
        <v>43282</v>
      </c>
      <c r="BM10" s="9" t="n">
        <v>43313</v>
      </c>
      <c r="BN10" s="9" t="n">
        <v>43344</v>
      </c>
      <c r="BO10" s="9" t="n">
        <v>43374</v>
      </c>
      <c r="BP10" s="9" t="n">
        <v>43405</v>
      </c>
      <c r="BQ10" s="9" t="n">
        <v>43435</v>
      </c>
      <c r="BR10" s="9" t="n">
        <v>43466</v>
      </c>
      <c r="BS10" s="9" t="n">
        <v>43497</v>
      </c>
      <c r="BT10" s="9" t="n">
        <v>43525</v>
      </c>
      <c r="BU10" s="9" t="n">
        <v>43556</v>
      </c>
      <c r="BV10" s="9" t="n">
        <v>43586</v>
      </c>
      <c r="BW10" s="9" t="n">
        <v>43617</v>
      </c>
      <c r="BX10" s="9" t="n">
        <v>43647</v>
      </c>
      <c r="BY10" s="9" t="n">
        <v>43678</v>
      </c>
      <c r="BZ10" s="9" t="n">
        <v>43709</v>
      </c>
      <c r="CA10" s="9" t="n">
        <v>43739</v>
      </c>
      <c r="CB10" s="9" t="n">
        <v>43770</v>
      </c>
      <c r="CC10" s="9" t="n">
        <v>43800</v>
      </c>
      <c r="CD10" s="9" t="n">
        <v>43831</v>
      </c>
      <c r="CE10" s="9" t="n">
        <v>43862</v>
      </c>
      <c r="CF10" s="9" t="n">
        <v>43891</v>
      </c>
      <c r="CG10" s="9" t="n">
        <v>43922</v>
      </c>
      <c r="CH10" s="9" t="n">
        <v>43952</v>
      </c>
      <c r="CI10" s="9" t="n">
        <v>43983</v>
      </c>
      <c r="CJ10" s="9" t="n">
        <v>44013</v>
      </c>
      <c r="CK10" s="9" t="n">
        <v>44044</v>
      </c>
      <c r="CL10" s="9" t="n">
        <v>44075</v>
      </c>
      <c r="CM10" s="9" t="n">
        <v>44105</v>
      </c>
      <c r="CN10" s="9" t="n">
        <v>44136</v>
      </c>
      <c r="CO10" s="9" t="n">
        <v>44166</v>
      </c>
      <c r="CP10" s="9" t="n"/>
      <c r="CQ10" s="9" t="n"/>
      <c r="CR10" s="9" t="n"/>
      <c r="CS10" s="9" t="n"/>
      <c r="CT10" s="9" t="n"/>
      <c r="CU10" s="9" t="n"/>
      <c r="CV10" s="9" t="n"/>
      <c r="CW10" s="9" t="n"/>
      <c r="CX10" s="9" t="n"/>
      <c r="CY10" s="9" t="n"/>
      <c r="CZ10" s="9" t="n"/>
      <c r="DA10" s="9" t="n"/>
    </row>
    <row customHeight="1" ht="17.25" r="11" spans="1:105">
      <c r="A11" s="159" t="n">
        <v>43398</v>
      </c>
      <c r="B11" s="141" t="s">
        <v>35</v>
      </c>
      <c r="C11" s="15" t="s">
        <v>29</v>
      </c>
      <c r="D11" s="15" t="s">
        <v>34</v>
      </c>
      <c r="E11" s="142" t="n">
        <v>106.86</v>
      </c>
      <c r="F11" s="16">
        <f>$L$3+SUM($M$7:$M10)</f>
        <v/>
      </c>
      <c r="G11" s="132" t="n">
        <v>700</v>
      </c>
      <c r="H11" s="142" t="n"/>
      <c r="I11" s="142" t="n"/>
      <c r="J11" s="144" t="n">
        <v>107.6118285714286</v>
      </c>
      <c r="K11" s="124" t="n">
        <v>526.28</v>
      </c>
      <c r="L11" s="12">
        <f>IF(E11="","", IF(C11="Long", (((E11-H11)*G11)/F11), (((H11-E11)*G11)/F11)))</f>
        <v/>
      </c>
      <c r="M11" s="158">
        <f>IF(J11="", "", K11)</f>
        <v/>
      </c>
      <c r="N11" s="17">
        <f>IF(K11="", "", SUM(M11/F11))</f>
        <v/>
      </c>
      <c r="O11" s="18" t="s">
        <v>31</v>
      </c>
      <c r="AC11" s="14">
        <f>IF(M11&lt;0, M11/-F11, L11)</f>
        <v/>
      </c>
      <c r="AD11" s="14">
        <f>IF(M11="", "", IF(C11="Long", IF(M11&gt;0, M11/F11, ((G11*(I11-E11))/F11)), IF(M11&gt;0, M11/F11, ((G11*(E11-I11))/F11))))</f>
        <v/>
      </c>
      <c r="AE11" s="30">
        <f>IF(A11="", "", MONTH(A11))</f>
        <v/>
      </c>
      <c r="AF11" s="30">
        <f>IF(A11="", "", YEAR(A11))</f>
        <v/>
      </c>
      <c r="AG11" s="30">
        <f>IF(A11="", "", DAY(A11))</f>
        <v/>
      </c>
      <c r="AH11" s="160">
        <f>SUM(L3+AH8)</f>
        <v/>
      </c>
      <c r="AI11" s="160">
        <f>SUM(AH11+AI8)</f>
        <v/>
      </c>
      <c r="AJ11" s="160">
        <f>SUM(AI11+AJ8)</f>
        <v/>
      </c>
      <c r="AK11" s="160">
        <f>SUM(AJ11+AK8)</f>
        <v/>
      </c>
      <c r="AL11" s="160">
        <f>SUM(AK11+AL8)</f>
        <v/>
      </c>
      <c r="AM11" s="160">
        <f>SUM(AL11+AM8)</f>
        <v/>
      </c>
      <c r="AN11" s="160">
        <f>SUM(AM11+AN8)</f>
        <v/>
      </c>
      <c r="AO11" s="160">
        <f>SUM(AN11+AO8)</f>
        <v/>
      </c>
      <c r="AP11" s="160">
        <f>SUM(AO11+AP8)</f>
        <v/>
      </c>
      <c r="AQ11" s="160">
        <f>SUM(AP11+AQ8)</f>
        <v/>
      </c>
      <c r="AR11" s="160">
        <f>SUM(AQ11+AR8)</f>
        <v/>
      </c>
      <c r="AS11" s="160">
        <f>SUM(AR11+AS8)</f>
        <v/>
      </c>
      <c r="AT11" s="160">
        <f>SUM(AS11+AT8)</f>
        <v/>
      </c>
      <c r="AU11" s="160">
        <f>SUM(AT11+AU8)</f>
        <v/>
      </c>
      <c r="AV11" s="160">
        <f>SUM(AU11+AV8)</f>
        <v/>
      </c>
      <c r="AW11" s="160">
        <f>SUM(AV11+AW8)</f>
        <v/>
      </c>
      <c r="AX11" s="160">
        <f>SUM(AW11+AX8)</f>
        <v/>
      </c>
      <c r="AY11" s="160">
        <f>SUM(AX11+AY8)</f>
        <v/>
      </c>
      <c r="AZ11" s="160">
        <f>SUM(AY11+AZ8)</f>
        <v/>
      </c>
      <c r="BA11" s="160">
        <f>SUM(AZ11+BA8)</f>
        <v/>
      </c>
      <c r="BB11" s="160">
        <f>SUM(BA11+BB8)</f>
        <v/>
      </c>
      <c r="BC11" s="160">
        <f>SUM(BB11+BC8)</f>
        <v/>
      </c>
      <c r="BD11" s="160">
        <f>SUM(BC11+BD8)</f>
        <v/>
      </c>
      <c r="BE11" s="160">
        <f>SUM(BD11+BE8)</f>
        <v/>
      </c>
      <c r="BF11" s="160">
        <f>SUM(BE11+BF8)</f>
        <v/>
      </c>
      <c r="BG11" s="160">
        <f>SUM(BF11+BG8)</f>
        <v/>
      </c>
      <c r="BH11" s="160">
        <f>SUM(BG11+BH8)</f>
        <v/>
      </c>
      <c r="BI11" s="160">
        <f>SUM(BH11+BI8)</f>
        <v/>
      </c>
      <c r="BJ11" s="160">
        <f>SUM(BI11+BJ8)</f>
        <v/>
      </c>
      <c r="BK11" s="160">
        <f>SUM(BJ11+BK8)</f>
        <v/>
      </c>
      <c r="BL11" s="160">
        <f>SUM(BK11+BL8)</f>
        <v/>
      </c>
      <c r="BM11" s="160">
        <f>SUM(BL11+BM8)</f>
        <v/>
      </c>
      <c r="BN11" s="160">
        <f>SUM(BM11+BN8)</f>
        <v/>
      </c>
      <c r="BO11" s="160">
        <f>SUM(BN11+BO8)</f>
        <v/>
      </c>
      <c r="BP11" s="160">
        <f>SUM(BO11+BP8)</f>
        <v/>
      </c>
      <c r="BQ11" s="160">
        <f>SUM(BP11+BQ8)</f>
        <v/>
      </c>
      <c r="BR11" s="160">
        <f>SUM(BQ11+BR8)</f>
        <v/>
      </c>
      <c r="BS11" s="160">
        <f>SUM(BR11+BS8)</f>
        <v/>
      </c>
      <c r="BT11" s="160">
        <f>SUM(BS11+BT8)</f>
        <v/>
      </c>
      <c r="BU11" s="160">
        <f>SUM(BT11+BU8)</f>
        <v/>
      </c>
      <c r="BV11" s="160">
        <f>SUM(BU11+BV8)</f>
        <v/>
      </c>
      <c r="BW11" s="160">
        <f>SUM(BV11+BW8)</f>
        <v/>
      </c>
      <c r="BX11" s="160">
        <f>SUM(BW11+BX8)</f>
        <v/>
      </c>
      <c r="BY11" s="160">
        <f>SUM(BX11+BY8)</f>
        <v/>
      </c>
      <c r="BZ11" s="160">
        <f>SUM(BY11+BZ8)</f>
        <v/>
      </c>
      <c r="CA11" s="160">
        <f>SUM(BZ11+CA8)</f>
        <v/>
      </c>
      <c r="CB11" s="160">
        <f>SUM(CA11+CB8)</f>
        <v/>
      </c>
      <c r="CC11" s="160">
        <f>SUM(CB11+CC8)</f>
        <v/>
      </c>
      <c r="CD11" s="160">
        <f>SUM(CC11+CD8)</f>
        <v/>
      </c>
      <c r="CE11" s="160">
        <f>SUM(CD11+CE8)</f>
        <v/>
      </c>
      <c r="CF11" s="160">
        <f>SUM(CE11+CF8)</f>
        <v/>
      </c>
      <c r="CG11" s="160">
        <f>SUM(CF11+CG8)</f>
        <v/>
      </c>
      <c r="CH11" s="160">
        <f>SUM(CG11+CH8)</f>
        <v/>
      </c>
      <c r="CI11" s="160">
        <f>SUM(CH11+CI8)</f>
        <v/>
      </c>
      <c r="CJ11" s="160">
        <f>SUM(CI11+CJ8)</f>
        <v/>
      </c>
      <c r="CK11" s="160">
        <f>SUM(CJ11+CK8)</f>
        <v/>
      </c>
      <c r="CL11" s="160">
        <f>SUM(CK11+CL8)</f>
        <v/>
      </c>
      <c r="CM11" s="160">
        <f>SUM(CL11+CM8)</f>
        <v/>
      </c>
      <c r="CN11" s="160">
        <f>SUM(CM11+CN8)</f>
        <v/>
      </c>
      <c r="CO11" s="160">
        <f>SUM(CN11+CO8)</f>
        <v/>
      </c>
    </row>
    <row customHeight="1" ht="17.25" r="12" spans="1:105">
      <c r="A12" s="159" t="n">
        <v>43398</v>
      </c>
      <c r="B12" s="141" t="s">
        <v>36</v>
      </c>
      <c r="C12" s="10" t="s">
        <v>25</v>
      </c>
      <c r="D12" s="10" t="s">
        <v>37</v>
      </c>
      <c r="E12" s="137" t="n">
        <v>19.83</v>
      </c>
      <c r="F12" s="11">
        <f>$L$3+SUM($M$7:$M11)</f>
        <v/>
      </c>
      <c r="G12" s="131" t="n">
        <v>-300</v>
      </c>
      <c r="H12" s="137" t="n"/>
      <c r="I12" s="137" t="n"/>
      <c r="J12" s="138" t="n">
        <v>19.71</v>
      </c>
      <c r="K12" s="124" t="n">
        <v>36</v>
      </c>
      <c r="L12" s="12">
        <f>IF(E12="","", IF(C12="Long", (((E12-H12)*G12)/F12), (((H12-E12)*G12)/F12)))</f>
        <v/>
      </c>
      <c r="M12" s="158">
        <f>IF(J12="", "", K12)</f>
        <v/>
      </c>
      <c r="N12" s="17">
        <f>IF(K12="", "", SUM(M12/F12))</f>
        <v/>
      </c>
      <c r="O12" s="18" t="s">
        <v>31</v>
      </c>
      <c r="AC12" s="14">
        <f>IF(M12&lt;0, M12/-F12, L12)</f>
        <v/>
      </c>
      <c r="AD12" s="14">
        <f>IF(M12="", "", IF(C12="Long", IF(M12&gt;0, M12/F12, ((G12*(I12-E12))/F12)), IF(M12&gt;0, M12/F12, ((G12*(E12-I12))/F12))))</f>
        <v/>
      </c>
      <c r="AE12" s="30">
        <f>IF(A12="", "", MONTH(A12))</f>
        <v/>
      </c>
      <c r="AF12" s="30">
        <f>IF(A12="", "", YEAR(A12))</f>
        <v/>
      </c>
      <c r="AG12" s="30">
        <f>IF(A12="", "", DAY(A12))</f>
        <v/>
      </c>
    </row>
    <row customHeight="1" ht="17.25" r="13" spans="1:105">
      <c r="A13" s="159" t="n">
        <v>43398</v>
      </c>
      <c r="B13" s="141" t="s">
        <v>38</v>
      </c>
      <c r="C13" s="15" t="s">
        <v>29</v>
      </c>
      <c r="D13" s="15" t="s">
        <v>34</v>
      </c>
      <c r="E13" s="142" t="n">
        <v>108.34835</v>
      </c>
      <c r="F13" s="16">
        <f>$L$3+SUM($M$7:$M12)</f>
        <v/>
      </c>
      <c r="G13" s="132" t="n">
        <v>400</v>
      </c>
      <c r="H13" s="143" t="n"/>
      <c r="I13" s="142" t="n"/>
      <c r="J13" s="144" t="n">
        <v>108.1631</v>
      </c>
      <c r="K13" s="124" t="n">
        <v>-74.09999999999999</v>
      </c>
      <c r="L13" s="12">
        <f>IF(E13="","", IF(C13="Long", (((E13-H13)*G13)/F13), (((H13-E13)*G13)/F13)))</f>
        <v/>
      </c>
      <c r="M13" s="158">
        <f>IF(J13="", "", K13)</f>
        <v/>
      </c>
      <c r="N13" s="17">
        <f>IF(K13="", "", SUM(M13/F13))</f>
        <v/>
      </c>
      <c r="O13" s="18" t="s">
        <v>31</v>
      </c>
      <c r="AC13" s="14">
        <f>IF(M13&lt;0, M13/-F13, L13)</f>
        <v/>
      </c>
      <c r="AD13" s="14">
        <f>IF(M13="", "", IF(C13="Long", IF(M13&gt;0, M13/F13, ((G13*(I13-E13))/F13)), IF(M13&gt;0, M13/F13, ((G13*(E13-I13))/F13))))</f>
        <v/>
      </c>
      <c r="AE13" s="30">
        <f>IF(A13="", "", MONTH(A13))</f>
        <v/>
      </c>
      <c r="AF13" s="30">
        <f>IF(A13="", "", YEAR(A13))</f>
        <v/>
      </c>
      <c r="AG13" s="30">
        <f>IF(A13="", "", DAY(A13))</f>
        <v/>
      </c>
    </row>
    <row customHeight="1" ht="17.25" r="14" spans="1:105">
      <c r="A14" s="159" t="n">
        <v>43398</v>
      </c>
      <c r="B14" s="141" t="s">
        <v>39</v>
      </c>
      <c r="C14" s="15" t="s">
        <v>29</v>
      </c>
      <c r="D14" s="15" t="s">
        <v>34</v>
      </c>
      <c r="E14" s="142" t="n">
        <v>108.2697</v>
      </c>
      <c r="F14" s="16">
        <f>$L$3+SUM($M$7:$M13)</f>
        <v/>
      </c>
      <c r="G14" s="132" t="n">
        <v>400</v>
      </c>
      <c r="H14" s="142" t="n"/>
      <c r="I14" s="142" t="n"/>
      <c r="J14" s="144" t="n">
        <v>108.13</v>
      </c>
      <c r="K14" s="124" t="n">
        <v>-55.88</v>
      </c>
      <c r="L14" s="12">
        <f>IF(E14="","", IF(C14="Long", (((E14-H14)*G14)/F14), (((H14-E14)*G14)/F14)))</f>
        <v/>
      </c>
      <c r="M14" s="158">
        <f>IF(J14="", "", K14)</f>
        <v/>
      </c>
      <c r="N14" s="17">
        <f>IF(K14="", "", SUM(M14/F14))</f>
        <v/>
      </c>
      <c r="O14" s="18" t="s">
        <v>31</v>
      </c>
      <c r="AC14" s="14">
        <f>IF(M14&lt;0, M14/-F14, L14)</f>
        <v/>
      </c>
      <c r="AD14" s="14">
        <f>IF(M14="", "", IF(C14="Long", IF(M14&gt;0, M14/F14, ((G14*(I14-E14))/F14)), IF(M14&gt;0, M14/F14, ((G14*(E14-I14))/F14))))</f>
        <v/>
      </c>
      <c r="AE14" s="30">
        <f>IF(A14="", "", MONTH(A14))</f>
        <v/>
      </c>
      <c r="AF14" s="30">
        <f>IF(A14="", "", YEAR(A14))</f>
        <v/>
      </c>
      <c r="AG14" s="30">
        <f>IF(A14="", "", DAY(A14))</f>
        <v/>
      </c>
    </row>
    <row customHeight="1" ht="17.25" r="15" spans="1:105">
      <c r="A15" s="159" t="n">
        <v>43398</v>
      </c>
      <c r="B15" s="141" t="s">
        <v>40</v>
      </c>
      <c r="C15" s="15" t="s">
        <v>29</v>
      </c>
      <c r="D15" s="15" t="s">
        <v>34</v>
      </c>
      <c r="E15" s="142" t="n">
        <v>108.7254</v>
      </c>
      <c r="F15" s="16">
        <f>$L$3+SUM($M$7:$M14)</f>
        <v/>
      </c>
      <c r="G15" s="132" t="n">
        <v>400</v>
      </c>
      <c r="H15" s="142" t="n"/>
      <c r="I15" s="142" t="n"/>
      <c r="J15" s="144" t="n">
        <v>108.87</v>
      </c>
      <c r="K15" s="124" t="n">
        <v>57.84</v>
      </c>
      <c r="L15" s="12">
        <f>IF(E15="","", IF(C15="Long", (((E15-H15)*G15)/F15), (((H15-E15)*G15)/F15)))</f>
        <v/>
      </c>
      <c r="M15" s="158">
        <f>IF(J15="", "", K15)</f>
        <v/>
      </c>
      <c r="N15" s="17">
        <f>IF(K15="", "", SUM(M15/F15))</f>
        <v/>
      </c>
      <c r="O15" s="18" t="s">
        <v>31</v>
      </c>
      <c r="AC15" s="14">
        <f>IF(M15&lt;0, M15/-F15, L15)</f>
        <v/>
      </c>
      <c r="AD15" s="14">
        <f>IF(M15="", "", IF(C15="Long", IF(M15&gt;0, M15/F15, ((G15*(I15-E15))/F15)), IF(M15&gt;0, M15/F15, ((G15*(E15-I15))/F15))))</f>
        <v/>
      </c>
      <c r="AE15" s="30">
        <f>IF(A15="", "", MONTH(A15))</f>
        <v/>
      </c>
      <c r="AF15" s="30">
        <f>IF(A15="", "", YEAR(A15))</f>
        <v/>
      </c>
      <c r="AG15" s="30">
        <f>IF(A15="", "", DAY(A15))</f>
        <v/>
      </c>
    </row>
    <row customHeight="1" ht="17.25" r="16" spans="1:105">
      <c r="A16" s="159" t="n">
        <v>43398</v>
      </c>
      <c r="B16" s="141" t="s">
        <v>41</v>
      </c>
      <c r="C16" s="10" t="s">
        <v>25</v>
      </c>
      <c r="D16" s="10" t="s">
        <v>30</v>
      </c>
      <c r="E16" s="137" t="n">
        <v>11</v>
      </c>
      <c r="F16" s="11">
        <f>$L$3+SUM($M$7:$M15)</f>
        <v/>
      </c>
      <c r="G16" s="131" t="n">
        <v>-300</v>
      </c>
      <c r="H16" s="137" t="n"/>
      <c r="I16" s="137" t="n"/>
      <c r="J16" s="138" t="n">
        <v>11.26</v>
      </c>
      <c r="K16" s="124" t="n">
        <v>-78</v>
      </c>
      <c r="L16" s="12">
        <f>IF(E16="","", IF(C16="Long", (((E16-H16)*G16)/F16), (((H16-E16)*G16)/F16)))</f>
        <v/>
      </c>
      <c r="M16" s="158">
        <f>IF(J16="", "", K16)</f>
        <v/>
      </c>
      <c r="N16" s="17">
        <f>IF(K16="", "", SUM(M16/F16))</f>
        <v/>
      </c>
      <c r="O16" s="18" t="s">
        <v>31</v>
      </c>
      <c r="AC16" s="14">
        <f>IF(M16&lt;0, M16/-F16, L16)</f>
        <v/>
      </c>
      <c r="AD16" s="14">
        <f>IF(M16="", "", IF(C16="Long", IF(M16&gt;0, M16/F16, ((G16*(I16-E16))/F16)), IF(M16&gt;0, M16/F16, ((G16*(E16-I16))/F16))))</f>
        <v/>
      </c>
      <c r="AE16" s="30">
        <f>IF(A16="", "", MONTH(A16))</f>
        <v/>
      </c>
      <c r="AF16" s="30">
        <f>IF(A16="", "", YEAR(A16))</f>
        <v/>
      </c>
      <c r="AG16" s="30">
        <f>IF(A16="", "", DAY(A16))</f>
        <v/>
      </c>
    </row>
    <row customHeight="1" ht="17.25" r="17" spans="1:105">
      <c r="A17" s="159" t="n">
        <v>43398</v>
      </c>
      <c r="B17" s="141" t="s">
        <v>42</v>
      </c>
      <c r="C17" s="15" t="s">
        <v>25</v>
      </c>
      <c r="D17" s="15" t="s">
        <v>34</v>
      </c>
      <c r="E17" s="142" t="n">
        <v>108.71625</v>
      </c>
      <c r="F17" s="16">
        <f>$L$3+SUM($M$7:$M16)</f>
        <v/>
      </c>
      <c r="G17" s="132" t="n">
        <v>-400</v>
      </c>
      <c r="H17" s="143" t="n"/>
      <c r="I17" s="142" t="n"/>
      <c r="J17" s="144" t="n">
        <v>108.51</v>
      </c>
      <c r="K17" s="124" t="n">
        <v>82.5</v>
      </c>
      <c r="L17" s="12">
        <f>IF(E17="","", IF(C17="Long", (((E17-H17)*G17)/F17), (((H17-E17)*G17)/F17)))</f>
        <v/>
      </c>
      <c r="M17" s="158">
        <f>IF(J17="", "", K17)</f>
        <v/>
      </c>
      <c r="N17" s="17">
        <f>IF(K17="", "", SUM(M17/F17))</f>
        <v/>
      </c>
      <c r="O17" s="18" t="s">
        <v>31</v>
      </c>
      <c r="AC17" s="14">
        <f>IF(M17&lt;0, M17/-F17, L17)</f>
        <v/>
      </c>
      <c r="AD17" s="14">
        <f>IF(M17="", "", IF(C17="Long", IF(M17&gt;0, M17/F17, ((G17*(I17-E17))/F17)), IF(M17&gt;0, M17/F17, ((G17*(E17-I17))/F17))))</f>
        <v/>
      </c>
      <c r="AE17" s="30">
        <f>IF(A17="", "", MONTH(A17))</f>
        <v/>
      </c>
      <c r="AF17" s="30">
        <f>IF(A17="", "", YEAR(A17))</f>
        <v/>
      </c>
      <c r="AG17" s="30">
        <f>IF(A17="", "", DAY(A17))</f>
        <v/>
      </c>
    </row>
    <row customHeight="1" ht="17.25" r="18" spans="1:105">
      <c r="A18" s="159" t="n">
        <v>43402</v>
      </c>
      <c r="B18" s="141" t="s">
        <v>43</v>
      </c>
      <c r="C18" s="15" t="s">
        <v>25</v>
      </c>
      <c r="D18" s="15" t="s">
        <v>37</v>
      </c>
      <c r="E18" s="142" t="n">
        <v>17.51465555555556</v>
      </c>
      <c r="F18" s="16">
        <f>$L$3+SUM($M$7:$M17)</f>
        <v/>
      </c>
      <c r="G18" s="132" t="n">
        <v>-900</v>
      </c>
      <c r="H18" s="142" t="n">
        <v>18</v>
      </c>
      <c r="I18" s="142" t="n">
        <v>17</v>
      </c>
      <c r="J18" s="144" t="n">
        <v>17.5073</v>
      </c>
      <c r="K18" s="124" t="n">
        <v>6.62</v>
      </c>
      <c r="L18" s="12">
        <f>IF(E18="","", IF(C18="Long", (((E18-H18)*G18)/F18), (((H18-E18)*G18)/F18)))</f>
        <v/>
      </c>
      <c r="M18" s="158">
        <f>IF(J18="", "", K18)</f>
        <v/>
      </c>
      <c r="N18" s="17">
        <f>IF(K18="", "", SUM(M18/F18))</f>
        <v/>
      </c>
      <c r="O18" s="18" t="s">
        <v>44</v>
      </c>
      <c r="AC18" s="14">
        <f>IF(M18&lt;0, M18/-F18, L18)</f>
        <v/>
      </c>
      <c r="AD18" s="14">
        <f>IF(M18="", "", IF(C18="Long", IF(M18&gt;0, M18/F18, ((G18*(I18-E18))/F18)), IF(M18&gt;0, M18/F18, ((G18*(E18-I18))/F18))))</f>
        <v/>
      </c>
      <c r="AE18" s="30">
        <f>IF(A18="", "", MONTH(A18))</f>
        <v/>
      </c>
      <c r="AF18" s="30">
        <f>IF(A18="", "", YEAR(A18))</f>
        <v/>
      </c>
      <c r="AG18" s="30">
        <f>IF(A18="", "", DAY(A18))</f>
        <v/>
      </c>
    </row>
    <row customHeight="1" ht="17.25" r="19" spans="1:105">
      <c r="A19" s="159" t="n">
        <v>43402</v>
      </c>
      <c r="B19" s="141" t="s">
        <v>45</v>
      </c>
      <c r="C19" s="15" t="s">
        <v>29</v>
      </c>
      <c r="D19" s="15" t="s">
        <v>37</v>
      </c>
      <c r="E19" s="142" t="n">
        <v>16.9</v>
      </c>
      <c r="F19" s="16">
        <f>$L$3+SUM($M$7:$M18)</f>
        <v/>
      </c>
      <c r="G19" s="132" t="n">
        <v>2</v>
      </c>
      <c r="H19" s="142" t="n">
        <v>15</v>
      </c>
      <c r="I19" s="142" t="n">
        <v>19</v>
      </c>
      <c r="J19" s="144" t="n">
        <v>16.85</v>
      </c>
      <c r="K19" s="124" t="n">
        <v>-0.1</v>
      </c>
      <c r="L19" s="12">
        <f>IF(E19="","", IF(C19="Long", (((E19-H19)*G19)/F19), (((H19-E19)*G19)/F19)))</f>
        <v/>
      </c>
      <c r="M19" s="158">
        <f>IF(J19="", "", K19)</f>
        <v/>
      </c>
      <c r="N19" s="17">
        <f>IF(K19="", "", SUM(M19/F19))</f>
        <v/>
      </c>
      <c r="O19" s="18" t="s">
        <v>46</v>
      </c>
      <c r="AC19" s="14">
        <f>IF(M19&lt;0, M19/-F19, L19)</f>
        <v/>
      </c>
      <c r="AD19" s="14">
        <f>IF(M19="", "", IF(C19="Long", IF(M19&gt;0, M19/F19, ((G19*(I19-E19))/F19)), IF(M19&gt;0, M19/F19, ((G19*(E19-I19))/F19))))</f>
        <v/>
      </c>
      <c r="AE19" s="30">
        <f>IF(A19="", "", MONTH(A19))</f>
        <v/>
      </c>
      <c r="AF19" s="30">
        <f>IF(A19="", "", YEAR(A19))</f>
        <v/>
      </c>
      <c r="AG19" s="30">
        <f>IF(A19="", "", DAY(A19))</f>
        <v/>
      </c>
    </row>
    <row customHeight="1" ht="17.25" r="20" spans="1:105">
      <c r="A20" s="159" t="n">
        <v>43402</v>
      </c>
      <c r="B20" s="141" t="s">
        <v>47</v>
      </c>
      <c r="C20" s="10" t="s">
        <v>25</v>
      </c>
      <c r="D20" s="10" t="s">
        <v>37</v>
      </c>
      <c r="E20" s="137" t="n">
        <v>16.81</v>
      </c>
      <c r="F20" s="11">
        <f>$L$3+SUM($M$7:$M19)</f>
        <v/>
      </c>
      <c r="G20" s="131" t="n">
        <v>-326</v>
      </c>
      <c r="H20" s="137" t="n">
        <v>16.99</v>
      </c>
      <c r="I20" s="137" t="n">
        <v>16.4</v>
      </c>
      <c r="J20" s="138" t="n">
        <v>16.5</v>
      </c>
      <c r="K20" s="124" t="n">
        <v>101.06</v>
      </c>
      <c r="L20" s="12">
        <f>IF(E20="","", IF(C20="Long", (((E20-H20)*G20)/F20), (((H20-E20)*G20)/F20)))</f>
        <v/>
      </c>
      <c r="M20" s="158">
        <f>IF(J20="", "", K20)</f>
        <v/>
      </c>
      <c r="N20" s="17">
        <f>IF(K20="", "", SUM(M20/F20))</f>
        <v/>
      </c>
      <c r="O20" s="18" t="s">
        <v>48</v>
      </c>
      <c r="AC20" s="14">
        <f>IF(M20&lt;0, M20/-F20, L20)</f>
        <v/>
      </c>
      <c r="AD20" s="14">
        <f>IF(M20="", "", IF(C20="Long", IF(M20&gt;0, M20/F20, ((G20*(I20-E20))/F20)), IF(M20&gt;0, M20/F20, ((G20*(E20-I20))/F20))))</f>
        <v/>
      </c>
      <c r="AE20" s="30">
        <f>IF(A20="", "", MONTH(A20))</f>
        <v/>
      </c>
      <c r="AF20" s="30">
        <f>IF(A20="", "", YEAR(A20))</f>
        <v/>
      </c>
      <c r="AG20" s="30">
        <f>IF(A20="", "", DAY(A20))</f>
        <v/>
      </c>
    </row>
    <row customHeight="1" ht="17.25" r="21" spans="1:105">
      <c r="A21" s="159" t="n">
        <v>43402</v>
      </c>
      <c r="B21" s="141" t="s">
        <v>49</v>
      </c>
      <c r="C21" s="15" t="s">
        <v>25</v>
      </c>
      <c r="D21" s="15" t="s">
        <v>50</v>
      </c>
      <c r="E21" s="142" t="n">
        <v>34.18</v>
      </c>
      <c r="F21" s="16">
        <f>$L$3+SUM($M$7:$M20)</f>
        <v/>
      </c>
      <c r="G21" s="132" t="n">
        <v>-781</v>
      </c>
      <c r="H21" s="143" t="n">
        <v>34.3</v>
      </c>
      <c r="I21" s="142" t="n">
        <v>33.68</v>
      </c>
      <c r="J21" s="144" t="n">
        <v>34.20257362355954</v>
      </c>
      <c r="K21" s="124" t="n">
        <v>-17.63</v>
      </c>
      <c r="L21" s="12">
        <f>IF(E21="","", IF(C21="Long", (((E21-H21)*G21)/F21), (((H21-E21)*G21)/F21)))</f>
        <v/>
      </c>
      <c r="M21" s="158">
        <f>IF(J21="", "", K21)</f>
        <v/>
      </c>
      <c r="N21" s="17">
        <f>IF(K21="", "", SUM(M21/F21))</f>
        <v/>
      </c>
      <c r="O21" s="18" t="s">
        <v>51</v>
      </c>
      <c r="AC21" s="14">
        <f>IF(M21&lt;0, M21/-F21, L21)</f>
        <v/>
      </c>
      <c r="AD21" s="14">
        <f>IF(M21="", "", IF(C21="Long", IF(M21&gt;0, M21/F21, ((G21*(I21-E21))/F21)), IF(M21&gt;0, M21/F21, ((G21*(E21-I21))/F21))))</f>
        <v/>
      </c>
      <c r="AE21" s="30">
        <f>IF(A21="", "", MONTH(A21))</f>
        <v/>
      </c>
      <c r="AF21" s="30">
        <f>IF(A21="", "", YEAR(A21))</f>
        <v/>
      </c>
      <c r="AG21" s="30">
        <f>IF(A21="", "", DAY(A21))</f>
        <v/>
      </c>
    </row>
    <row customHeight="1" ht="17.25" r="22" spans="1:105">
      <c r="A22" s="159" t="n">
        <v>43402</v>
      </c>
      <c r="B22" s="141" t="s">
        <v>52</v>
      </c>
      <c r="C22" s="15" t="s">
        <v>29</v>
      </c>
      <c r="D22" s="15" t="s">
        <v>53</v>
      </c>
      <c r="E22" s="142" t="n">
        <v>66.69</v>
      </c>
      <c r="F22" s="16">
        <f>$L$3+SUM($M$7:$M21)</f>
        <v/>
      </c>
      <c r="G22" s="132" t="n">
        <v>304</v>
      </c>
      <c r="H22" s="142" t="n">
        <v>66.33</v>
      </c>
      <c r="I22" s="142" t="n">
        <v>67.7</v>
      </c>
      <c r="J22" s="144" t="n">
        <v>67.29000000000001</v>
      </c>
      <c r="K22" s="124" t="n">
        <v>182.4</v>
      </c>
      <c r="L22" s="12">
        <f>IF(E22="","", IF(C22="Long", (((E22-H22)*G22)/F22), (((H22-E22)*G22)/F22)))</f>
        <v/>
      </c>
      <c r="M22" s="158">
        <f>IF(J22="", "", K22)</f>
        <v/>
      </c>
      <c r="N22" s="17">
        <f>IF(K22="", "", SUM(M22/F22))</f>
        <v/>
      </c>
      <c r="O22" s="18" t="s">
        <v>54</v>
      </c>
      <c r="AC22" s="14">
        <f>IF(M22&lt;0, M22/-F22, L22)</f>
        <v/>
      </c>
      <c r="AD22" s="14">
        <f>IF(M22="", "", IF(C22="Long", IF(M22&gt;0, M22/F22, ((G22*(I22-E22))/F22)), IF(M22&gt;0, M22/F22, ((G22*(E22-I22))/F22))))</f>
        <v/>
      </c>
      <c r="AE22" s="30">
        <f>IF(A22="", "", MONTH(A22))</f>
        <v/>
      </c>
      <c r="AF22" s="30">
        <f>IF(A22="", "", YEAR(A22))</f>
        <v/>
      </c>
      <c r="AG22" s="30">
        <f>IF(A22="", "", DAY(A22))</f>
        <v/>
      </c>
    </row>
    <row customHeight="1" ht="17.25" r="23" spans="1:105">
      <c r="A23" s="159" t="n">
        <v>43402</v>
      </c>
      <c r="B23" s="141" t="s">
        <v>55</v>
      </c>
      <c r="C23" s="15" t="s">
        <v>29</v>
      </c>
      <c r="D23" s="15" t="s">
        <v>53</v>
      </c>
      <c r="E23" s="142" t="n">
        <v>67.47</v>
      </c>
      <c r="F23" s="16">
        <f>$L$3+SUM($M$7:$M22)</f>
        <v/>
      </c>
      <c r="G23" s="132" t="n">
        <v>462</v>
      </c>
      <c r="H23" s="142" t="n">
        <v>67.34</v>
      </c>
      <c r="I23" s="142" t="n">
        <v>67.84</v>
      </c>
      <c r="J23" s="144" t="n">
        <v>67.54000000000001</v>
      </c>
      <c r="K23" s="124" t="n">
        <v>32.34</v>
      </c>
      <c r="L23" s="12">
        <f>IF(E23="","", IF(C23="Long", (((E23-H23)*G23)/F23), (((H23-E23)*G23)/F23)))</f>
        <v/>
      </c>
      <c r="M23" s="158">
        <f>IF(J23="", "", K23)</f>
        <v/>
      </c>
      <c r="N23" s="17">
        <f>IF(K23="", "", SUM(M23/F23))</f>
        <v/>
      </c>
      <c r="O23" s="18" t="s">
        <v>56</v>
      </c>
      <c r="AC23" s="14">
        <f>IF(M23&lt;0, M23/-F23, L23)</f>
        <v/>
      </c>
      <c r="AD23" s="14">
        <f>IF(M23="", "", IF(C23="Long", IF(M23&gt;0, M23/F23, ((G23*(I23-E23))/F23)), IF(M23&gt;0, M23/F23, ((G23*(E23-I23))/F23))))</f>
        <v/>
      </c>
      <c r="AE23" s="30">
        <f>IF(A23="", "", MONTH(A23))</f>
        <v/>
      </c>
      <c r="AF23" s="30">
        <f>IF(A23="", "", YEAR(A23))</f>
        <v/>
      </c>
      <c r="AG23" s="30">
        <f>IF(A23="", "", DAY(A23))</f>
        <v/>
      </c>
    </row>
    <row customHeight="1" ht="17.25" r="24" spans="1:105">
      <c r="A24" s="159" t="n">
        <v>43403</v>
      </c>
      <c r="B24" s="141" t="s">
        <v>57</v>
      </c>
      <c r="C24" s="10" t="s">
        <v>29</v>
      </c>
      <c r="D24" s="10" t="s">
        <v>58</v>
      </c>
      <c r="E24" s="137" t="n">
        <v>22.61</v>
      </c>
      <c r="F24" s="11">
        <f>$L$3+SUM($M$7:$M23)</f>
        <v/>
      </c>
      <c r="G24" s="131" t="n">
        <v>406</v>
      </c>
      <c r="H24" s="137" t="n">
        <v>22.3</v>
      </c>
      <c r="I24" s="137" t="n">
        <v>22.8</v>
      </c>
      <c r="J24" s="138" t="n">
        <v>22.43</v>
      </c>
      <c r="K24" s="124" t="n">
        <v>-73.08</v>
      </c>
      <c r="L24" s="12">
        <f>IF(E24="","", IF(C24="Long", (((E24-H24)*G24)/F24), (((H24-E24)*G24)/F24)))</f>
        <v/>
      </c>
      <c r="M24" s="158">
        <f>IF(J24="", "", K24)</f>
        <v/>
      </c>
      <c r="N24" s="17">
        <f>IF(K24="", "", SUM(M24/F24))</f>
        <v/>
      </c>
      <c r="O24" s="18" t="s">
        <v>31</v>
      </c>
      <c r="AC24" s="14">
        <f>IF(M24&lt;0, M24/-F24, L24)</f>
        <v/>
      </c>
      <c r="AD24" s="14">
        <f>IF(M24="", "", IF(C24="Long", IF(M24&gt;0, M24/F24, ((G24*(I24-E24))/F24)), IF(M24&gt;0, M24/F24, ((G24*(E24-I24))/F24))))</f>
        <v/>
      </c>
      <c r="AE24" s="30">
        <f>IF(A24="", "", MONTH(A24))</f>
        <v/>
      </c>
      <c r="AF24" s="30">
        <f>IF(A24="", "", YEAR(A24))</f>
        <v/>
      </c>
      <c r="AG24" s="30">
        <f>IF(A24="", "", DAY(A24))</f>
        <v/>
      </c>
    </row>
    <row customHeight="1" ht="17.25" r="25" spans="1:105">
      <c r="A25" s="159" t="n">
        <v>43403</v>
      </c>
      <c r="B25" s="141" t="s">
        <v>59</v>
      </c>
      <c r="C25" s="15" t="s">
        <v>29</v>
      </c>
      <c r="D25" s="15" t="s">
        <v>60</v>
      </c>
      <c r="E25" s="142" t="n">
        <v>33.11</v>
      </c>
      <c r="F25" s="16">
        <f>$L$3+SUM($M$7:$M24)</f>
        <v/>
      </c>
      <c r="G25" s="132" t="n">
        <v>4</v>
      </c>
      <c r="H25" s="143" t="n">
        <v>32.98</v>
      </c>
      <c r="I25" s="142" t="n">
        <v>33.72</v>
      </c>
      <c r="J25" s="144" t="n">
        <v>33.08</v>
      </c>
      <c r="K25" s="124" t="n">
        <v>-0.12</v>
      </c>
      <c r="L25" s="12">
        <f>IF(E25="","", IF(C25="Long", (((E25-H25)*G25)/F25), (((H25-E25)*G25)/F25)))</f>
        <v/>
      </c>
      <c r="M25" s="158">
        <f>IF(J25="", "", K25)</f>
        <v/>
      </c>
      <c r="N25" s="17">
        <f>IF(K25="", "", SUM(M25/F25))</f>
        <v/>
      </c>
      <c r="O25" s="18" t="s">
        <v>61</v>
      </c>
      <c r="AC25" s="14">
        <f>IF(M25&lt;0, M25/-F25, L25)</f>
        <v/>
      </c>
      <c r="AD25" s="14">
        <f>IF(M25="", "", IF(C25="Long", IF(M25&gt;0, M25/F25, ((G25*(I25-E25))/F25)), IF(M25&gt;0, M25/F25, ((G25*(E25-I25))/F25))))</f>
        <v/>
      </c>
      <c r="AE25" s="30">
        <f>IF(A25="", "", MONTH(A25))</f>
        <v/>
      </c>
      <c r="AF25" s="30">
        <f>IF(A25="", "", YEAR(A25))</f>
        <v/>
      </c>
      <c r="AG25" s="30">
        <f>IF(A25="", "", DAY(A25))</f>
        <v/>
      </c>
    </row>
    <row customHeight="1" ht="17.25" r="26" spans="1:105">
      <c r="A26" s="159" t="n">
        <v>43403</v>
      </c>
      <c r="B26" s="141" t="s">
        <v>62</v>
      </c>
      <c r="C26" s="15" t="s">
        <v>29</v>
      </c>
      <c r="D26" s="15" t="s">
        <v>63</v>
      </c>
      <c r="E26" s="142" t="n">
        <v>11.07</v>
      </c>
      <c r="F26" s="16">
        <f>$L$3+SUM($M$7:$M25)</f>
        <v/>
      </c>
      <c r="G26" s="132" t="n">
        <v>928</v>
      </c>
      <c r="H26" s="142" t="n">
        <v>10.99</v>
      </c>
      <c r="I26" s="142" t="n">
        <v>11.2</v>
      </c>
      <c r="J26" s="144" t="n">
        <v>11.08</v>
      </c>
      <c r="K26" s="124" t="n">
        <v>9.279999999999999</v>
      </c>
      <c r="L26" s="12">
        <f>IF(E26="","", IF(C26="Long", (((E26-H26)*G26)/F26), (((H26-E26)*G26)/F26)))</f>
        <v/>
      </c>
      <c r="M26" s="158">
        <f>IF(J26="", "", K26)</f>
        <v/>
      </c>
      <c r="N26" s="17">
        <f>IF(K26="", "", SUM(M26/F26))</f>
        <v/>
      </c>
      <c r="O26" s="18" t="s">
        <v>31</v>
      </c>
      <c r="AC26" s="14">
        <f>IF(M26&lt;0, M26/-F26, L26)</f>
        <v/>
      </c>
      <c r="AD26" s="14">
        <f>IF(M26="", "", IF(C26="Long", IF(M26&gt;0, M26/F26, ((G26*(I26-E26))/F26)), IF(M26&gt;0, M26/F26, ((G26*(E26-I26))/F26))))</f>
        <v/>
      </c>
      <c r="AE26" s="30">
        <f>IF(A26="", "", MONTH(A26))</f>
        <v/>
      </c>
      <c r="AF26" s="30">
        <f>IF(A26="", "", YEAR(A26))</f>
        <v/>
      </c>
      <c r="AG26" s="30">
        <f>IF(A26="", "", DAY(A26))</f>
        <v/>
      </c>
    </row>
    <row customHeight="1" ht="17.25" r="27" spans="1:105">
      <c r="A27" s="159" t="n">
        <v>43403</v>
      </c>
      <c r="B27" s="141" t="s">
        <v>64</v>
      </c>
      <c r="C27" s="15" t="s">
        <v>29</v>
      </c>
      <c r="D27" s="15" t="s">
        <v>58</v>
      </c>
      <c r="E27" s="142" t="n">
        <v>22.3</v>
      </c>
      <c r="F27" s="16">
        <f>$L$3+SUM($M$7:$M26)</f>
        <v/>
      </c>
      <c r="G27" s="132" t="n">
        <v>941</v>
      </c>
      <c r="H27" s="142" t="n">
        <v>22.16</v>
      </c>
      <c r="I27" s="142" t="n">
        <v>22.52</v>
      </c>
      <c r="J27" s="144" t="n">
        <v>21.89</v>
      </c>
      <c r="K27" s="124" t="n">
        <v>-385.81</v>
      </c>
      <c r="L27" s="12">
        <f>IF(E27="","", IF(C27="Long", (((E27-H27)*G27)/F27), (((H27-E27)*G27)/F27)))</f>
        <v/>
      </c>
      <c r="M27" s="158">
        <f>IF(J27="", "", K27)</f>
        <v/>
      </c>
      <c r="N27" s="17">
        <f>IF(K27="", "", SUM(M27/F27))</f>
        <v/>
      </c>
      <c r="O27" s="18" t="s">
        <v>65</v>
      </c>
      <c r="AC27" s="14">
        <f>IF(M27&lt;0, M27/-F27, L27)</f>
        <v/>
      </c>
      <c r="AD27" s="14">
        <f>IF(M27="", "", IF(C27="Long", IF(M27&gt;0, M27/F27, ((G27*(I27-E27))/F27)), IF(M27&gt;0, M27/F27, ((G27*(E27-I27))/F27))))</f>
        <v/>
      </c>
      <c r="AE27" s="30">
        <f>IF(A27="", "", MONTH(A27))</f>
        <v/>
      </c>
      <c r="AF27" s="30">
        <f>IF(A27="", "", YEAR(A27))</f>
        <v/>
      </c>
      <c r="AG27" s="30">
        <f>IF(A27="", "", DAY(A27))</f>
        <v/>
      </c>
    </row>
    <row customHeight="1" ht="17.25" r="28" spans="1:105">
      <c r="A28" s="159" t="n">
        <v>43403</v>
      </c>
      <c r="B28" s="141" t="s">
        <v>66</v>
      </c>
      <c r="C28" s="10" t="s">
        <v>25</v>
      </c>
      <c r="D28" s="10" t="s">
        <v>58</v>
      </c>
      <c r="E28" s="137" t="n">
        <v>21.86</v>
      </c>
      <c r="F28" s="11">
        <f>$L$3+SUM($M$7:$M27)</f>
        <v/>
      </c>
      <c r="G28" s="131" t="n">
        <v>-800</v>
      </c>
      <c r="H28" s="137" t="n">
        <v>22.05</v>
      </c>
      <c r="I28" s="137" t="n">
        <v>21.21</v>
      </c>
      <c r="J28" s="138" t="n">
        <v>22.05</v>
      </c>
      <c r="K28" s="124" t="n">
        <v>-152</v>
      </c>
      <c r="L28" s="12">
        <f>IF(E28="","", IF(C28="Long", (((E28-H28)*G28)/F28), (((H28-E28)*G28)/F28)))</f>
        <v/>
      </c>
      <c r="M28" s="158">
        <f>IF(J28="", "", K28)</f>
        <v/>
      </c>
      <c r="N28" s="17">
        <f>IF(K28="", "", SUM(M28/F28))</f>
        <v/>
      </c>
      <c r="O28" s="18" t="s">
        <v>67</v>
      </c>
      <c r="AC28" s="14">
        <f>IF(M28&lt;0, M28/-F28, L28)</f>
        <v/>
      </c>
      <c r="AD28" s="14">
        <f>IF(M28="", "", IF(C28="Long", IF(M28&gt;0, M28/F28, ((G28*(I28-E28))/F28)), IF(M28&gt;0, M28/F28, ((G28*(E28-I28))/F28))))</f>
        <v/>
      </c>
      <c r="AE28" s="30">
        <f>IF(A28="", "", MONTH(A28))</f>
        <v/>
      </c>
      <c r="AF28" s="30">
        <f>IF(A28="", "", YEAR(A28))</f>
        <v/>
      </c>
      <c r="AG28" s="30">
        <f>IF(A28="", "", DAY(A28))</f>
        <v/>
      </c>
    </row>
    <row customHeight="1" ht="17.25" r="29" spans="1:105">
      <c r="A29" s="159" t="n">
        <v>43403</v>
      </c>
      <c r="B29" s="141" t="s">
        <v>68</v>
      </c>
      <c r="C29" s="15" t="s">
        <v>25</v>
      </c>
      <c r="D29" s="15" t="s">
        <v>37</v>
      </c>
      <c r="E29" s="142" t="n">
        <v>16.99</v>
      </c>
      <c r="F29" s="16">
        <f>$L$3+SUM($M$7:$M28)</f>
        <v/>
      </c>
      <c r="G29" s="132" t="n">
        <v>-1600</v>
      </c>
      <c r="H29" s="143" t="n">
        <v>17.06</v>
      </c>
      <c r="I29" s="142" t="n">
        <v>16.85</v>
      </c>
      <c r="J29" s="144" t="n">
        <v>17.09</v>
      </c>
      <c r="K29" s="124" t="n">
        <v>-160</v>
      </c>
      <c r="L29" s="12">
        <f>IF(E29="","", IF(C29="Long", (((E29-H29)*G29)/F29), (((H29-E29)*G29)/F29)))</f>
        <v/>
      </c>
      <c r="M29" s="158">
        <f>IF(J29="", "", K29)</f>
        <v/>
      </c>
      <c r="N29" s="17">
        <f>IF(K29="", "", SUM(M29/F29))</f>
        <v/>
      </c>
      <c r="O29" s="18" t="s">
        <v>69</v>
      </c>
      <c r="AC29" s="14">
        <f>IF(M29&lt;0, M29/-F29, L29)</f>
        <v/>
      </c>
      <c r="AD29" s="14">
        <f>IF(M29="", "", IF(C29="Long", IF(M29&gt;0, M29/F29, ((G29*(I29-E29))/F29)), IF(M29&gt;0, M29/F29, ((G29*(E29-I29))/F29))))</f>
        <v/>
      </c>
      <c r="AE29" s="30">
        <f>IF(A29="", "", MONTH(A29))</f>
        <v/>
      </c>
      <c r="AF29" s="30">
        <f>IF(A29="", "", YEAR(A29))</f>
        <v/>
      </c>
      <c r="AG29" s="30">
        <f>IF(A29="", "", DAY(A29))</f>
        <v/>
      </c>
    </row>
    <row customHeight="1" ht="17.25" r="30" spans="1:105">
      <c r="A30" s="159" t="n">
        <v>43403</v>
      </c>
      <c r="B30" s="141" t="s">
        <v>70</v>
      </c>
      <c r="C30" s="15" t="s">
        <v>25</v>
      </c>
      <c r="D30" s="15" t="s">
        <v>37</v>
      </c>
      <c r="E30" s="142" t="n">
        <v>17</v>
      </c>
      <c r="F30" s="16">
        <f>$L$3+SUM($M$7:$M29)</f>
        <v/>
      </c>
      <c r="G30" s="132" t="n">
        <v>-1600</v>
      </c>
      <c r="H30" s="142" t="n">
        <v>17.05</v>
      </c>
      <c r="I30" s="142" t="n">
        <v>16.86</v>
      </c>
      <c r="J30" s="144" t="n">
        <v>16.935</v>
      </c>
      <c r="K30" s="124" t="n">
        <v>104</v>
      </c>
      <c r="L30" s="12">
        <f>IF(E30="","", IF(C30="Long", (((E30-H30)*G30)/F30), (((H30-E30)*G30)/F30)))</f>
        <v/>
      </c>
      <c r="M30" s="158">
        <f>IF(J30="", "", K30)</f>
        <v/>
      </c>
      <c r="N30" s="17">
        <f>IF(K30="", "", SUM(M30/F30))</f>
        <v/>
      </c>
      <c r="O30" s="18" t="s">
        <v>71</v>
      </c>
      <c r="AC30" s="14">
        <f>IF(M30&lt;0, M30/-F30, L30)</f>
        <v/>
      </c>
      <c r="AD30" s="14">
        <f>IF(M30="", "", IF(C30="Long", IF(M30&gt;0, M30/F30, ((G30*(I30-E30))/F30)), IF(M30&gt;0, M30/F30, ((G30*(E30-I30))/F30))))</f>
        <v/>
      </c>
      <c r="AE30" s="30">
        <f>IF(A30="", "", MONTH(A30))</f>
        <v/>
      </c>
      <c r="AF30" s="30">
        <f>IF(A30="", "", YEAR(A30))</f>
        <v/>
      </c>
      <c r="AG30" s="30">
        <f>IF(A30="", "", DAY(A30))</f>
        <v/>
      </c>
    </row>
    <row customHeight="1" ht="17.25" r="31" spans="1:105">
      <c r="A31" s="159" t="n">
        <v>43403</v>
      </c>
      <c r="B31" s="141" t="s">
        <v>72</v>
      </c>
      <c r="C31" s="15" t="s">
        <v>25</v>
      </c>
      <c r="D31" s="15" t="s">
        <v>37</v>
      </c>
      <c r="E31" s="142" t="n">
        <v>16.87</v>
      </c>
      <c r="F31" s="16">
        <f>$L$3+SUM($M$7:$M30)</f>
        <v/>
      </c>
      <c r="G31" s="132" t="n">
        <v>-1000</v>
      </c>
      <c r="H31" s="142" t="n">
        <v>16.97</v>
      </c>
      <c r="I31" s="142" t="n">
        <v>16.76</v>
      </c>
      <c r="J31" s="144" t="n">
        <v>16.97</v>
      </c>
      <c r="K31" s="124" t="n">
        <v>-100</v>
      </c>
      <c r="L31" s="12">
        <f>IF(E31="","", IF(C31="Long", (((E31-H31)*G31)/F31), (((H31-E31)*G31)/F31)))</f>
        <v/>
      </c>
      <c r="M31" s="158">
        <f>IF(J31="", "", K31)</f>
        <v/>
      </c>
      <c r="N31" s="17">
        <f>IF(K31="", "", SUM(M31/F31))</f>
        <v/>
      </c>
      <c r="O31" s="18" t="s">
        <v>73</v>
      </c>
      <c r="AC31" s="14">
        <f>IF(M31&lt;0, M31/-F31, L31)</f>
        <v/>
      </c>
      <c r="AD31" s="14">
        <f>IF(M31="", "", IF(C31="Long", IF(M31&gt;0, M31/F31, ((G31*(I31-E31))/F31)), IF(M31&gt;0, M31/F31, ((G31*(E31-I31))/F31))))</f>
        <v/>
      </c>
      <c r="AE31" s="30">
        <f>IF(A31="", "", MONTH(A31))</f>
        <v/>
      </c>
      <c r="AF31" s="30">
        <f>IF(A31="", "", YEAR(A31))</f>
        <v/>
      </c>
      <c r="AG31" s="30">
        <f>IF(A31="", "", DAY(A31))</f>
        <v/>
      </c>
    </row>
    <row customHeight="1" ht="17.25" r="32" spans="1:105">
      <c r="A32" s="159" t="n">
        <v>43403</v>
      </c>
      <c r="B32" s="141" t="s">
        <v>74</v>
      </c>
      <c r="C32" s="10" t="s">
        <v>25</v>
      </c>
      <c r="D32" s="10" t="s">
        <v>37</v>
      </c>
      <c r="E32" s="137" t="n">
        <v>16.77</v>
      </c>
      <c r="F32" s="11">
        <f>$L$3+SUM($M$7:$M31)</f>
        <v/>
      </c>
      <c r="G32" s="131" t="n">
        <v>-1700</v>
      </c>
      <c r="H32" s="137" t="n">
        <v>16.86</v>
      </c>
      <c r="I32" s="137" t="n">
        <v>16.28</v>
      </c>
      <c r="J32" s="138" t="n">
        <v>16.55792941176471</v>
      </c>
      <c r="K32" s="124" t="n">
        <v>360.52</v>
      </c>
      <c r="L32" s="12">
        <f>IF(E32="","", IF(C32="Long", (((E32-H32)*G32)/F32), (((H32-E32)*G32)/F32)))</f>
        <v/>
      </c>
      <c r="M32" s="158">
        <f>IF(J32="", "", K32)</f>
        <v/>
      </c>
      <c r="N32" s="17">
        <f>IF(K32="", "", SUM(M32/F32))</f>
        <v/>
      </c>
      <c r="O32" s="18" t="s">
        <v>75</v>
      </c>
      <c r="AC32" s="14">
        <f>IF(M32&lt;0, M32/-F32, L32)</f>
        <v/>
      </c>
      <c r="AD32" s="14">
        <f>IF(M32="", "", IF(C32="Long", IF(M32&gt;0, M32/F32, ((G32*(I32-E32))/F32)), IF(M32&gt;0, M32/F32, ((G32*(E32-I32))/F32))))</f>
        <v/>
      </c>
      <c r="AE32" s="30">
        <f>IF(A32="", "", MONTH(A32))</f>
        <v/>
      </c>
      <c r="AF32" s="30">
        <f>IF(A32="", "", YEAR(A32))</f>
        <v/>
      </c>
      <c r="AG32" s="30">
        <f>IF(A32="", "", DAY(A32))</f>
        <v/>
      </c>
    </row>
    <row customHeight="1" ht="17.25" r="33" spans="1:105">
      <c r="A33" s="159" t="n">
        <v>43403</v>
      </c>
      <c r="B33" s="141" t="s">
        <v>76</v>
      </c>
      <c r="C33" s="15" t="s">
        <v>25</v>
      </c>
      <c r="D33" s="15" t="s">
        <v>37</v>
      </c>
      <c r="E33" s="142" t="n">
        <v>16.44</v>
      </c>
      <c r="F33" s="16">
        <f>$L$3+SUM($M$7:$M32)</f>
        <v/>
      </c>
      <c r="G33" s="132" t="n">
        <v>-1777</v>
      </c>
      <c r="H33" s="143" t="n">
        <v>16.55</v>
      </c>
      <c r="I33" s="142" t="n">
        <v>16.28</v>
      </c>
      <c r="J33" s="144" t="n">
        <v>16.55</v>
      </c>
      <c r="K33" s="124" t="n">
        <v>-195.47</v>
      </c>
      <c r="L33" s="12">
        <f>IF(E33="","", IF(C33="Long", (((E33-H33)*G33)/F33), (((H33-E33)*G33)/F33)))</f>
        <v/>
      </c>
      <c r="M33" s="158">
        <f>IF(J33="", "", K33)</f>
        <v/>
      </c>
      <c r="N33" s="17">
        <f>IF(K33="", "", SUM(M33/F33))</f>
        <v/>
      </c>
      <c r="O33" s="18" t="s">
        <v>77</v>
      </c>
      <c r="AC33" s="14">
        <f>IF(M33&lt;0, M33/-F33, L33)</f>
        <v/>
      </c>
      <c r="AD33" s="14">
        <f>IF(M33="", "", IF(C33="Long", IF(M33&gt;0, M33/F33, ((G33*(I33-E33))/F33)), IF(M33&gt;0, M33/F33, ((G33*(E33-I33))/F33))))</f>
        <v/>
      </c>
      <c r="AE33" s="30">
        <f>IF(A33="", "", MONTH(A33))</f>
        <v/>
      </c>
      <c r="AF33" s="30">
        <f>IF(A33="", "", YEAR(A33))</f>
        <v/>
      </c>
      <c r="AG33" s="30">
        <f>IF(A33="", "", DAY(A33))</f>
        <v/>
      </c>
    </row>
    <row customHeight="1" ht="17.25" r="34" spans="1:105">
      <c r="A34" s="159" t="n">
        <v>43403</v>
      </c>
      <c r="B34" s="141" t="s">
        <v>78</v>
      </c>
      <c r="C34" s="15" t="s">
        <v>29</v>
      </c>
      <c r="D34" s="15" t="s">
        <v>37</v>
      </c>
      <c r="E34" s="142" t="n">
        <v>16.53</v>
      </c>
      <c r="F34" s="16">
        <f>$L$3+SUM($M$7:$M33)</f>
        <v/>
      </c>
      <c r="G34" s="132" t="n">
        <v>1000</v>
      </c>
      <c r="H34" s="142" t="n">
        <v>16.49</v>
      </c>
      <c r="I34" s="142" t="n">
        <v>16.7</v>
      </c>
      <c r="J34" s="144" t="n">
        <v>16.665</v>
      </c>
      <c r="K34" s="124" t="n">
        <v>135</v>
      </c>
      <c r="L34" s="12">
        <f>IF(E34="","", IF(C34="Long", (((E34-H34)*G34)/F34), (((H34-E34)*G34)/F34)))</f>
        <v/>
      </c>
      <c r="M34" s="158">
        <f>IF(J34="", "", K34)</f>
        <v/>
      </c>
      <c r="N34" s="17">
        <f>IF(K34="", "", SUM(M34/F34))</f>
        <v/>
      </c>
      <c r="O34" s="18" t="s">
        <v>79</v>
      </c>
      <c r="AC34" s="14">
        <f>IF(M34&lt;0, M34/-F34, L34)</f>
        <v/>
      </c>
      <c r="AD34" s="14">
        <f>IF(M34="", "", IF(C34="Long", IF(M34&gt;0, M34/F34, ((G34*(I34-E34))/F34)), IF(M34&gt;0, M34/F34, ((G34*(E34-I34))/F34))))</f>
        <v/>
      </c>
      <c r="AE34" s="30">
        <f>IF(A34="", "", MONTH(A34))</f>
        <v/>
      </c>
      <c r="AF34" s="30">
        <f>IF(A34="", "", YEAR(A34))</f>
        <v/>
      </c>
      <c r="AG34" s="30">
        <f>IF(A34="", "", DAY(A34))</f>
        <v/>
      </c>
    </row>
    <row customHeight="1" ht="17.25" r="35" spans="1:105">
      <c r="A35" s="159" t="n">
        <v>43403</v>
      </c>
      <c r="B35" s="141" t="s">
        <v>80</v>
      </c>
      <c r="C35" s="15" t="s">
        <v>29</v>
      </c>
      <c r="D35" s="15" t="s">
        <v>53</v>
      </c>
      <c r="E35" s="142" t="n">
        <v>67.38</v>
      </c>
      <c r="F35" s="16">
        <f>$L$3+SUM($M$7:$M34)</f>
        <v/>
      </c>
      <c r="G35" s="132" t="n">
        <v>1333</v>
      </c>
      <c r="H35" s="142" t="n">
        <v>67.29000000000001</v>
      </c>
      <c r="I35" s="142" t="n">
        <v>67.76000000000001</v>
      </c>
      <c r="J35" s="144" t="n">
        <v>67.31999999999999</v>
      </c>
      <c r="K35" s="124" t="n">
        <v>-79.98</v>
      </c>
      <c r="L35" s="12">
        <f>IF(E35="","", IF(C35="Long", (((E35-H35)*G35)/F35), (((H35-E35)*G35)/F35)))</f>
        <v/>
      </c>
      <c r="M35" s="158">
        <f>IF(J35="", "", K35)</f>
        <v/>
      </c>
      <c r="N35" s="17">
        <f>IF(K35="", "", SUM(M35/F35))</f>
        <v/>
      </c>
      <c r="O35" s="18" t="s">
        <v>81</v>
      </c>
      <c r="AC35" s="14">
        <f>IF(M35&lt;0, M35/-F35, L35)</f>
        <v/>
      </c>
      <c r="AD35" s="14">
        <f>IF(M35="", "", IF(C35="Long", IF(M35&gt;0, M35/F35, ((G35*(I35-E35))/F35)), IF(M35&gt;0, M35/F35, ((G35*(E35-I35))/F35))))</f>
        <v/>
      </c>
      <c r="AE35" s="30">
        <f>IF(A35="", "", MONTH(A35))</f>
        <v/>
      </c>
      <c r="AF35" s="30">
        <f>IF(A35="", "", YEAR(A35))</f>
        <v/>
      </c>
      <c r="AG35" s="30">
        <f>IF(A35="", "", DAY(A35))</f>
        <v/>
      </c>
    </row>
    <row customHeight="1" ht="17.25" r="36" spans="1:105">
      <c r="A36" s="159" t="n">
        <v>43403</v>
      </c>
      <c r="B36" s="141" t="s">
        <v>82</v>
      </c>
      <c r="C36" s="10" t="s">
        <v>29</v>
      </c>
      <c r="D36" s="10" t="s">
        <v>53</v>
      </c>
      <c r="E36" s="137" t="n">
        <v>67.45</v>
      </c>
      <c r="F36" s="11">
        <f>$L$3+SUM($M$7:$M35)</f>
        <v/>
      </c>
      <c r="G36" s="131" t="n">
        <v>1776</v>
      </c>
      <c r="H36" s="137" t="n">
        <v>67.3</v>
      </c>
      <c r="I36" s="137" t="n">
        <v>68</v>
      </c>
      <c r="J36" s="138" t="n">
        <v>67.61</v>
      </c>
      <c r="K36" s="124" t="n">
        <v>284.16</v>
      </c>
      <c r="L36" s="12">
        <f>IF(E36="","", IF(C36="Long", (((E36-H36)*G36)/F36), (((H36-E36)*G36)/F36)))</f>
        <v/>
      </c>
      <c r="M36" s="158">
        <f>IF(J36="", "", K36)</f>
        <v/>
      </c>
      <c r="N36" s="17">
        <f>IF(K36="", "", SUM(M36/F36))</f>
        <v/>
      </c>
      <c r="O36" s="18" t="s">
        <v>31</v>
      </c>
      <c r="AC36" s="14">
        <f>IF(M36&lt;0, M36/-F36, L36)</f>
        <v/>
      </c>
      <c r="AD36" s="14">
        <f>IF(M36="", "", IF(C36="Long", IF(M36&gt;0, M36/F36, ((G36*(I36-E36))/F36)), IF(M36&gt;0, M36/F36, ((G36*(E36-I36))/F36))))</f>
        <v/>
      </c>
      <c r="AE36" s="30">
        <f>IF(A36="", "", MONTH(A36))</f>
        <v/>
      </c>
      <c r="AF36" s="30">
        <f>IF(A36="", "", YEAR(A36))</f>
        <v/>
      </c>
      <c r="AG36" s="30">
        <f>IF(A36="", "", DAY(A36))</f>
        <v/>
      </c>
    </row>
    <row customHeight="1" ht="17.25" r="37" spans="1:105">
      <c r="A37" s="159" t="n">
        <v>43403</v>
      </c>
      <c r="B37" s="141" t="s">
        <v>83</v>
      </c>
      <c r="C37" s="15" t="s">
        <v>29</v>
      </c>
      <c r="D37" s="15" t="s">
        <v>53</v>
      </c>
      <c r="E37" s="142" t="n">
        <v>67.55</v>
      </c>
      <c r="F37" s="16">
        <f>$L$3+SUM($M$7:$M36)</f>
        <v/>
      </c>
      <c r="G37" s="132" t="n">
        <v>2400</v>
      </c>
      <c r="H37" s="143" t="n">
        <v>67.28</v>
      </c>
      <c r="I37" s="142" t="n">
        <v>67.91</v>
      </c>
      <c r="J37" s="144" t="n">
        <v>67.755</v>
      </c>
      <c r="K37" s="124" t="n">
        <v>492</v>
      </c>
      <c r="L37" s="12">
        <f>IF(E37="","", IF(C37="Long", (((E37-H37)*G37)/F37), (((H37-E37)*G37)/F37)))</f>
        <v/>
      </c>
      <c r="M37" s="158">
        <f>IF(J37="", "", K37)</f>
        <v/>
      </c>
      <c r="N37" s="17">
        <f>IF(K37="", "", SUM(M37/F37))</f>
        <v/>
      </c>
      <c r="O37" s="18" t="s">
        <v>84</v>
      </c>
      <c r="AC37" s="14">
        <f>IF(M37&lt;0, M37/-F37, L37)</f>
        <v/>
      </c>
      <c r="AD37" s="14">
        <f>IF(M37="", "", IF(C37="Long", IF(M37&gt;0, M37/F37, ((G37*(I37-E37))/F37)), IF(M37&gt;0, M37/F37, ((G37*(E37-I37))/F37))))</f>
        <v/>
      </c>
      <c r="AE37" s="30">
        <f>IF(A37="", "", MONTH(A37))</f>
        <v/>
      </c>
      <c r="AF37" s="30">
        <f>IF(A37="", "", YEAR(A37))</f>
        <v/>
      </c>
      <c r="AG37" s="30">
        <f>IF(A37="", "", DAY(A37))</f>
        <v/>
      </c>
    </row>
    <row customHeight="1" ht="17.25" r="38" spans="1:105">
      <c r="A38" s="159" t="n">
        <v>43404</v>
      </c>
      <c r="B38" s="141" t="s">
        <v>85</v>
      </c>
      <c r="C38" s="15" t="s">
        <v>29</v>
      </c>
      <c r="D38" s="15" t="s">
        <v>37</v>
      </c>
      <c r="E38" s="142" t="n"/>
      <c r="F38" s="16">
        <f>$L$3+SUM($M$7:$M37)</f>
        <v/>
      </c>
      <c r="G38" s="132" t="n">
        <v>0</v>
      </c>
      <c r="H38" s="142" t="n">
        <v>1</v>
      </c>
      <c r="I38" s="142" t="n">
        <v>1</v>
      </c>
      <c r="J38" s="144" t="n">
        <v>0</v>
      </c>
      <c r="K38" s="124" t="n">
        <v>112.5</v>
      </c>
      <c r="L38" s="12">
        <f>IF(E38="","", IF(C38="Long", (((E38-H38)*G38)/F38), (((H38-E38)*G38)/F38)))</f>
        <v/>
      </c>
      <c r="M38" s="158">
        <f>IF(J38="", "", K38)</f>
        <v/>
      </c>
      <c r="N38" s="17">
        <f>IF(K38="", "", SUM(M38/F38))</f>
        <v/>
      </c>
      <c r="O38" s="18" t="s">
        <v>86</v>
      </c>
      <c r="AC38" s="14">
        <f>IF(M38&lt;0, M38/-F38, L38)</f>
        <v/>
      </c>
      <c r="AD38" s="14">
        <f>IF(M38="", "", IF(C38="Long", IF(M38&gt;0, M38/F38, ((G38*(I38-E38))/F38)), IF(M38&gt;0, M38/F38, ((G38*(E38-I38))/F38))))</f>
        <v/>
      </c>
      <c r="AE38" s="30">
        <f>IF(A38="", "", MONTH(A38))</f>
        <v/>
      </c>
      <c r="AF38" s="30">
        <f>IF(A38="", "", YEAR(A38))</f>
        <v/>
      </c>
      <c r="AG38" s="30">
        <f>IF(A38="", "", DAY(A38))</f>
        <v/>
      </c>
    </row>
    <row customHeight="1" ht="17.25" r="39" spans="1:105">
      <c r="A39" s="159" t="n">
        <v>43404</v>
      </c>
      <c r="B39" s="141" t="s">
        <v>87</v>
      </c>
      <c r="C39" s="15" t="s">
        <v>29</v>
      </c>
      <c r="D39" s="15" t="s">
        <v>53</v>
      </c>
      <c r="E39" s="142" t="n">
        <v>71.98</v>
      </c>
      <c r="F39" s="16">
        <f>$L$3+SUM($M$7:$M38)</f>
        <v/>
      </c>
      <c r="G39" s="132" t="n">
        <v>1000</v>
      </c>
      <c r="H39" s="142" t="n">
        <v>71.8</v>
      </c>
      <c r="I39" s="142" t="n">
        <v>72.5</v>
      </c>
      <c r="J39" s="144" t="n">
        <v>71.5</v>
      </c>
      <c r="K39" s="124" t="n">
        <v>-480</v>
      </c>
      <c r="L39" s="12">
        <f>IF(E39="","", IF(C39="Long", (((E39-H39)*G39)/F39), (((H39-E39)*G39)/F39)))</f>
        <v/>
      </c>
      <c r="M39" s="158">
        <f>IF(J39="", "", K39)</f>
        <v/>
      </c>
      <c r="N39" s="17">
        <f>IF(K39="", "", SUM(M39/F39))</f>
        <v/>
      </c>
      <c r="O39" s="18" t="s">
        <v>88</v>
      </c>
      <c r="AC39" s="14">
        <f>IF(M39&lt;0, M39/-F39, L39)</f>
        <v/>
      </c>
      <c r="AD39" s="14">
        <f>IF(M39="", "", IF(C39="Long", IF(M39&gt;0, M39/F39, ((G39*(I39-E39))/F39)), IF(M39&gt;0, M39/F39, ((G39*(E39-I39))/F39))))</f>
        <v/>
      </c>
      <c r="AE39" s="30">
        <f>IF(A39="", "", MONTH(A39))</f>
        <v/>
      </c>
      <c r="AF39" s="30">
        <f>IF(A39="", "", YEAR(A39))</f>
        <v/>
      </c>
      <c r="AG39" s="30">
        <f>IF(A39="", "", DAY(A39))</f>
        <v/>
      </c>
    </row>
    <row customHeight="1" ht="17.25" r="40" spans="1:105">
      <c r="A40" s="159" t="n">
        <v>43404</v>
      </c>
      <c r="B40" s="141" t="s">
        <v>89</v>
      </c>
      <c r="C40" s="10" t="s">
        <v>29</v>
      </c>
      <c r="D40" s="10" t="s">
        <v>53</v>
      </c>
      <c r="E40" s="137" t="n">
        <v>71.98</v>
      </c>
      <c r="F40" s="11">
        <f>$L$3+SUM($M$7:$M39)</f>
        <v/>
      </c>
      <c r="G40" s="131" t="n">
        <v>500</v>
      </c>
      <c r="H40" s="137" t="n">
        <v>71.75</v>
      </c>
      <c r="I40" s="137" t="n">
        <v>72.5</v>
      </c>
      <c r="J40" s="138" t="n">
        <v>71.84999999999999</v>
      </c>
      <c r="K40" s="124" t="n">
        <v>-65</v>
      </c>
      <c r="L40" s="12">
        <f>IF(E40="","", IF(C40="Long", (((E40-H40)*G40)/F40), (((H40-E40)*G40)/F40)))</f>
        <v/>
      </c>
      <c r="M40" s="158">
        <f>IF(J40="", "", K40)</f>
        <v/>
      </c>
      <c r="N40" s="17">
        <f>IF(K40="", "", SUM(M40/F40))</f>
        <v/>
      </c>
      <c r="O40" s="18" t="s">
        <v>31</v>
      </c>
      <c r="AC40" s="14">
        <f>IF(M40&lt;0, M40/-F40, L40)</f>
        <v/>
      </c>
      <c r="AD40" s="14">
        <f>IF(M40="", "", IF(C40="Long", IF(M40&gt;0, M40/F40, ((G40*(I40-E40))/F40)), IF(M40&gt;0, M40/F40, ((G40*(E40-I40))/F40))))</f>
        <v/>
      </c>
      <c r="AE40" s="30">
        <f>IF(A40="", "", MONTH(A40))</f>
        <v/>
      </c>
      <c r="AF40" s="30">
        <f>IF(A40="", "", YEAR(A40))</f>
        <v/>
      </c>
      <c r="AG40" s="30">
        <f>IF(A40="", "", DAY(A40))</f>
        <v/>
      </c>
    </row>
    <row customHeight="1" ht="17.25" r="41" spans="1:105">
      <c r="A41" s="159" t="n">
        <v>43404</v>
      </c>
      <c r="B41" s="141" t="s">
        <v>90</v>
      </c>
      <c r="C41" s="15" t="s">
        <v>29</v>
      </c>
      <c r="D41" s="15" t="s">
        <v>53</v>
      </c>
      <c r="E41" s="142" t="n">
        <v>72.26000000000001</v>
      </c>
      <c r="F41" s="16">
        <f>$L$3+SUM($M$7:$M40)</f>
        <v/>
      </c>
      <c r="G41" s="132" t="n">
        <v>468</v>
      </c>
      <c r="H41" s="143" t="n">
        <v>72</v>
      </c>
      <c r="I41" s="142" t="n">
        <v>72.75</v>
      </c>
      <c r="J41" s="144" t="n">
        <v>71.62</v>
      </c>
      <c r="K41" s="124" t="n">
        <v>-299.52</v>
      </c>
      <c r="L41" s="12">
        <f>IF(E41="","", IF(C41="Long", (((E41-H41)*G41)/F41), (((H41-E41)*G41)/F41)))</f>
        <v/>
      </c>
      <c r="M41" s="158">
        <f>IF(J41="", "", K41)</f>
        <v/>
      </c>
      <c r="N41" s="17">
        <f>IF(K41="", "", SUM(M41/F41))</f>
        <v/>
      </c>
      <c r="O41" s="18" t="s">
        <v>69</v>
      </c>
      <c r="AC41" s="14">
        <f>IF(M41&lt;0, M41/-F41, L41)</f>
        <v/>
      </c>
      <c r="AD41" s="14">
        <f>IF(M41="", "", IF(C41="Long", IF(M41&gt;0, M41/F41, ((G41*(I41-E41))/F41)), IF(M41&gt;0, M41/F41, ((G41*(E41-I41))/F41))))</f>
        <v/>
      </c>
      <c r="AE41" s="30">
        <f>IF(A41="", "", MONTH(A41))</f>
        <v/>
      </c>
      <c r="AF41" s="30">
        <f>IF(A41="", "", YEAR(A41))</f>
        <v/>
      </c>
      <c r="AG41" s="30">
        <f>IF(A41="", "", DAY(A41))</f>
        <v/>
      </c>
    </row>
    <row customHeight="1" ht="17.25" r="42" spans="1:105">
      <c r="A42" s="159" t="n">
        <v>43404</v>
      </c>
      <c r="B42" s="141" t="s">
        <v>91</v>
      </c>
      <c r="C42" s="15" t="s">
        <v>25</v>
      </c>
      <c r="D42" s="15" t="s">
        <v>37</v>
      </c>
      <c r="E42" s="142" t="n">
        <v>17.42</v>
      </c>
      <c r="F42" s="16">
        <f>$L$3+SUM($M$7:$M41)</f>
        <v/>
      </c>
      <c r="G42" s="132" t="n">
        <v>-3125</v>
      </c>
      <c r="H42" s="142" t="n">
        <v>17.51</v>
      </c>
      <c r="I42" s="142" t="n">
        <v>17.25</v>
      </c>
      <c r="J42" s="144" t="n">
        <v>17.53</v>
      </c>
      <c r="K42" s="124" t="n">
        <v>-343.75</v>
      </c>
      <c r="L42" s="12">
        <f>IF(E42="","", IF(C42="Long", (((E42-H42)*G42)/F42), (((H42-E42)*G42)/F42)))</f>
        <v/>
      </c>
      <c r="M42" s="158">
        <f>IF(J42="", "", K42)</f>
        <v/>
      </c>
      <c r="N42" s="17">
        <f>IF(K42="", "", SUM(M42/F42))</f>
        <v/>
      </c>
      <c r="O42" s="18" t="s">
        <v>92</v>
      </c>
      <c r="AC42" s="14">
        <f>IF(M42&lt;0, M42/-F42, L42)</f>
        <v/>
      </c>
      <c r="AD42" s="14">
        <f>IF(M42="", "", IF(C42="Long", IF(M42&gt;0, M42/F42, ((G42*(I42-E42))/F42)), IF(M42&gt;0, M42/F42, ((G42*(E42-I42))/F42))))</f>
        <v/>
      </c>
      <c r="AE42" s="30">
        <f>IF(A42="", "", MONTH(A42))</f>
        <v/>
      </c>
      <c r="AF42" s="30">
        <f>IF(A42="", "", YEAR(A42))</f>
        <v/>
      </c>
      <c r="AG42" s="30">
        <f>IF(A42="", "", DAY(A42))</f>
        <v/>
      </c>
    </row>
    <row customHeight="1" ht="17.25" r="43" spans="1:105">
      <c r="A43" s="159" t="n">
        <v>43404</v>
      </c>
      <c r="B43" s="141" t="s">
        <v>93</v>
      </c>
      <c r="C43" s="15" t="s">
        <v>25</v>
      </c>
      <c r="D43" s="15" t="s">
        <v>53</v>
      </c>
      <c r="E43" s="142" t="n">
        <v>71.54000000000001</v>
      </c>
      <c r="F43" s="16">
        <f>$L$3+SUM($M$7:$M42)</f>
        <v/>
      </c>
      <c r="G43" s="132" t="n">
        <v>-789</v>
      </c>
      <c r="H43" s="142" t="n">
        <v>71.78</v>
      </c>
      <c r="I43" s="142" t="n">
        <v>71.12</v>
      </c>
      <c r="J43" s="144" t="n">
        <v>71.53</v>
      </c>
      <c r="K43" s="124" t="n">
        <v>7.89</v>
      </c>
      <c r="L43" s="12">
        <f>IF(E43="","", IF(C43="Long", (((E43-H43)*G43)/F43), (((H43-E43)*G43)/F43)))</f>
        <v/>
      </c>
      <c r="M43" s="158">
        <f>IF(J43="", "", K43)</f>
        <v/>
      </c>
      <c r="N43" s="17">
        <f>IF(K43="", "", SUM(M43/F43))</f>
        <v/>
      </c>
      <c r="O43" s="18" t="s">
        <v>31</v>
      </c>
      <c r="AC43" s="14">
        <f>IF(M43&lt;0, M43/-F43, L43)</f>
        <v/>
      </c>
      <c r="AD43" s="14">
        <f>IF(M43="", "", IF(C43="Long", IF(M43&gt;0, M43/F43, ((G43*(I43-E43))/F43)), IF(M43&gt;0, M43/F43, ((G43*(E43-I43))/F43))))</f>
        <v/>
      </c>
      <c r="AE43" s="30">
        <f>IF(A43="", "", MONTH(A43))</f>
        <v/>
      </c>
      <c r="AF43" s="30">
        <f>IF(A43="", "", YEAR(A43))</f>
        <v/>
      </c>
      <c r="AG43" s="30">
        <f>IF(A43="", "", DAY(A43))</f>
        <v/>
      </c>
    </row>
    <row customHeight="1" ht="17.25" r="44" spans="1:105">
      <c r="A44" s="159" t="n">
        <v>43404</v>
      </c>
      <c r="B44" s="141" t="s">
        <v>94</v>
      </c>
      <c r="C44" s="10" t="s">
        <v>29</v>
      </c>
      <c r="D44" s="10" t="s">
        <v>53</v>
      </c>
      <c r="E44" s="137" t="n">
        <v>72.05</v>
      </c>
      <c r="F44" s="11">
        <f>$L$3+SUM($M$7:$M43)</f>
        <v/>
      </c>
      <c r="G44" s="131" t="n">
        <v>1110</v>
      </c>
      <c r="H44" s="137" t="n">
        <v>71.7</v>
      </c>
      <c r="I44" s="137" t="n">
        <v>73.58</v>
      </c>
      <c r="J44" s="138" t="n">
        <v>73.24738738738739</v>
      </c>
      <c r="K44" s="124" t="n">
        <v>1417.9</v>
      </c>
      <c r="L44" s="12">
        <f>IF(E44="","", IF(C44="Long", (((E44-H44)*G44)/F44), (((H44-E44)*G44)/F44)))</f>
        <v/>
      </c>
      <c r="M44" s="158">
        <f>IF(J44="", "", K44)</f>
        <v/>
      </c>
      <c r="N44" s="17">
        <f>IF(K44="", "", SUM(M44/F44))</f>
        <v/>
      </c>
      <c r="O44" s="18" t="s">
        <v>95</v>
      </c>
      <c r="AC44" s="14">
        <f>IF(M44&lt;0, M44/-F44, L44)</f>
        <v/>
      </c>
      <c r="AD44" s="14">
        <f>IF(M44="", "", IF(C44="Long", IF(M44&gt;0, M44/F44, ((G44*(I44-E44))/F44)), IF(M44&gt;0, M44/F44, ((G44*(E44-I44))/F44))))</f>
        <v/>
      </c>
      <c r="AE44" s="30">
        <f>IF(A44="", "", MONTH(A44))</f>
        <v/>
      </c>
      <c r="AF44" s="30">
        <f>IF(A44="", "", YEAR(A44))</f>
        <v/>
      </c>
      <c r="AG44" s="30">
        <f>IF(A44="", "", DAY(A44))</f>
        <v/>
      </c>
    </row>
    <row customHeight="1" ht="17.25" r="45" spans="1:105">
      <c r="A45" s="159" t="n">
        <v>43404</v>
      </c>
      <c r="B45" s="141" t="s">
        <v>96</v>
      </c>
      <c r="C45" s="15" t="s">
        <v>29</v>
      </c>
      <c r="D45" s="15" t="s">
        <v>53</v>
      </c>
      <c r="E45" s="142" t="n">
        <v>74.23</v>
      </c>
      <c r="F45" s="16">
        <f>$L$3+SUM($M$7:$M44)</f>
        <v/>
      </c>
      <c r="G45" s="132" t="n">
        <v>681</v>
      </c>
      <c r="H45" s="143" t="n">
        <v>74.09999999999999</v>
      </c>
      <c r="I45" s="142" t="n">
        <v>74.48</v>
      </c>
      <c r="J45" s="144" t="n">
        <v>73.98</v>
      </c>
      <c r="K45" s="124" t="n">
        <v>-170.25</v>
      </c>
      <c r="L45" s="12">
        <f>IF(E45="","", IF(C45="Long", (((E45-H45)*G45)/F45), (((H45-E45)*G45)/F45)))</f>
        <v/>
      </c>
      <c r="M45" s="158">
        <f>IF(J45="", "", K45)</f>
        <v/>
      </c>
      <c r="N45" s="17">
        <f>IF(K45="", "", SUM(M45/F45))</f>
        <v/>
      </c>
      <c r="O45" s="18" t="s">
        <v>69</v>
      </c>
      <c r="AC45" s="14">
        <f>IF(M45&lt;0, M45/-F45, L45)</f>
        <v/>
      </c>
      <c r="AD45" s="14">
        <f>IF(M45="", "", IF(C45="Long", IF(M45&gt;0, M45/F45, ((G45*(I45-E45))/F45)), IF(M45&gt;0, M45/F45, ((G45*(E45-I45))/F45))))</f>
        <v/>
      </c>
      <c r="AE45" s="30">
        <f>IF(A45="", "", MONTH(A45))</f>
        <v/>
      </c>
      <c r="AF45" s="30">
        <f>IF(A45="", "", YEAR(A45))</f>
        <v/>
      </c>
      <c r="AG45" s="30">
        <f>IF(A45="", "", DAY(A45))</f>
        <v/>
      </c>
    </row>
    <row customHeight="1" ht="17.25" r="46" spans="1:105">
      <c r="A46" s="159" t="n">
        <v>43404</v>
      </c>
      <c r="B46" s="141" t="s">
        <v>97</v>
      </c>
      <c r="C46" s="15" t="s">
        <v>29</v>
      </c>
      <c r="D46" s="15" t="s">
        <v>53</v>
      </c>
      <c r="E46" s="142" t="n">
        <v>74.11</v>
      </c>
      <c r="F46" s="16">
        <f>$L$3+SUM($M$7:$M45)</f>
        <v/>
      </c>
      <c r="G46" s="132" t="n">
        <v>974</v>
      </c>
      <c r="H46" s="142" t="n">
        <v>73.94</v>
      </c>
      <c r="I46" s="142" t="n">
        <v>74.31</v>
      </c>
      <c r="J46" s="144" t="n">
        <v>73.84</v>
      </c>
      <c r="K46" s="124" t="n">
        <v>-262.98</v>
      </c>
      <c r="L46" s="12">
        <f>IF(E46="","", IF(C46="Long", (((E46-H46)*G46)/F46), (((H46-E46)*G46)/F46)))</f>
        <v/>
      </c>
      <c r="M46" s="158">
        <f>IF(J46="", "", K46)</f>
        <v/>
      </c>
      <c r="N46" s="17">
        <f>IF(K46="", "", SUM(M46/F46))</f>
        <v/>
      </c>
      <c r="O46" s="18" t="s">
        <v>69</v>
      </c>
      <c r="AC46" s="14">
        <f>IF(M46&lt;0, M46/-F46, L46)</f>
        <v/>
      </c>
      <c r="AD46" s="14">
        <f>IF(M46="", "", IF(C46="Long", IF(M46&gt;0, M46/F46, ((G46*(I46-E46))/F46)), IF(M46&gt;0, M46/F46, ((G46*(E46-I46))/F46))))</f>
        <v/>
      </c>
      <c r="AE46" s="30">
        <f>IF(A46="", "", MONTH(A46))</f>
        <v/>
      </c>
      <c r="AF46" s="30">
        <f>IF(A46="", "", YEAR(A46))</f>
        <v/>
      </c>
      <c r="AG46" s="30">
        <f>IF(A46="", "", DAY(A46))</f>
        <v/>
      </c>
    </row>
    <row customHeight="1" ht="17.25" r="47" spans="1:105">
      <c r="A47" s="159" t="n">
        <v>43404</v>
      </c>
      <c r="B47" s="141" t="s">
        <v>98</v>
      </c>
      <c r="C47" s="15" t="s">
        <v>25</v>
      </c>
      <c r="D47" s="15" t="s">
        <v>53</v>
      </c>
      <c r="E47" s="142" t="n">
        <v>73.84999999999999</v>
      </c>
      <c r="F47" s="16">
        <f>$L$3+SUM($M$7:$M46)</f>
        <v/>
      </c>
      <c r="G47" s="132" t="n">
        <v>-1500</v>
      </c>
      <c r="H47" s="142" t="n">
        <v>74.15000000000001</v>
      </c>
      <c r="I47" s="142" t="n">
        <v>73.59999999999999</v>
      </c>
      <c r="J47" s="144" t="n">
        <v>73.75066666666666</v>
      </c>
      <c r="K47" s="124" t="n">
        <v>420.32</v>
      </c>
      <c r="L47" s="12">
        <f>IF(E47="","", IF(C47="Long", (((E47-H47)*G47)/F47), (((H47-E47)*G47)/F47)))</f>
        <v/>
      </c>
      <c r="M47" s="158">
        <f>IF(J47="", "", K47)</f>
        <v/>
      </c>
      <c r="N47" s="17">
        <f>IF(K47="", "", SUM(M47/F47))</f>
        <v/>
      </c>
      <c r="O47" s="18" t="s">
        <v>31</v>
      </c>
      <c r="AC47" s="14">
        <f>IF(M47&lt;0, M47/-F47, L47)</f>
        <v/>
      </c>
      <c r="AD47" s="14">
        <f>IF(M47="", "", IF(C47="Long", IF(M47&gt;0, M47/F47, ((G47*(I47-E47))/F47)), IF(M47&gt;0, M47/F47, ((G47*(E47-I47))/F47))))</f>
        <v/>
      </c>
      <c r="AE47" s="30">
        <f>IF(A47="", "", MONTH(A47))</f>
        <v/>
      </c>
      <c r="AF47" s="30">
        <f>IF(A47="", "", YEAR(A47))</f>
        <v/>
      </c>
      <c r="AG47" s="30">
        <f>IF(A47="", "", DAY(A47))</f>
        <v/>
      </c>
    </row>
    <row customHeight="1" ht="17.25" r="48" spans="1:105">
      <c r="A48" s="159" t="n">
        <v>43404</v>
      </c>
      <c r="B48" s="141" t="s">
        <v>99</v>
      </c>
      <c r="C48" s="10" t="s">
        <v>25</v>
      </c>
      <c r="D48" s="10" t="s">
        <v>53</v>
      </c>
      <c r="E48" s="137" t="n">
        <v>73.61</v>
      </c>
      <c r="F48" s="11">
        <f>$L$3+SUM($M$7:$M47)</f>
        <v/>
      </c>
      <c r="G48" s="131" t="n">
        <v>-1600</v>
      </c>
      <c r="H48" s="137" t="n">
        <v>73.76000000000001</v>
      </c>
      <c r="I48" s="137" t="n">
        <v>73.34999999999999</v>
      </c>
      <c r="J48" s="138" t="n">
        <v>73.37</v>
      </c>
      <c r="K48" s="124" t="n">
        <v>384</v>
      </c>
      <c r="L48" s="12">
        <f>IF(E48="","", IF(C48="Long", (((E48-H48)*G48)/F48), (((H48-E48)*G48)/F48)))</f>
        <v/>
      </c>
      <c r="M48" s="158">
        <f>IF(J48="", "", K48)</f>
        <v/>
      </c>
      <c r="N48" s="17">
        <f>IF(K48="", "", SUM(M48/F48))</f>
        <v/>
      </c>
      <c r="O48" s="18" t="s">
        <v>100</v>
      </c>
      <c r="AC48" s="14">
        <f>IF(M48&lt;0, M48/-F48, L48)</f>
        <v/>
      </c>
      <c r="AD48" s="14">
        <f>IF(M48="", "", IF(C48="Long", IF(M48&gt;0, M48/F48, ((G48*(I48-E48))/F48)), IF(M48&gt;0, M48/F48, ((G48*(E48-I48))/F48))))</f>
        <v/>
      </c>
      <c r="AE48" s="30">
        <f>IF(A48="", "", MONTH(A48))</f>
        <v/>
      </c>
      <c r="AF48" s="30">
        <f>IF(A48="", "", YEAR(A48))</f>
        <v/>
      </c>
      <c r="AG48" s="30">
        <f>IF(A48="", "", DAY(A48))</f>
        <v/>
      </c>
    </row>
    <row customHeight="1" ht="17.25" r="49" spans="1:105">
      <c r="A49" s="159" t="n">
        <v>43405</v>
      </c>
      <c r="B49" s="141" t="s">
        <v>101</v>
      </c>
      <c r="C49" s="15" t="s">
        <v>25</v>
      </c>
      <c r="D49" s="15" t="s">
        <v>102</v>
      </c>
      <c r="E49" s="142" t="n">
        <v>22.58</v>
      </c>
      <c r="F49" s="16">
        <f>$L$3+SUM($M$7:$M48)</f>
        <v/>
      </c>
      <c r="G49" s="132" t="n">
        <v>-1000</v>
      </c>
      <c r="H49" s="143" t="n">
        <v>22.74</v>
      </c>
      <c r="I49" s="142" t="n">
        <v>22.29</v>
      </c>
      <c r="J49" s="144" t="n">
        <v>22.74</v>
      </c>
      <c r="K49" s="124" t="n">
        <v>-160</v>
      </c>
      <c r="L49" s="12">
        <f>IF(E49="","", IF(C49="Long", (((E49-H49)*G49)/F49), (((H49-E49)*G49)/F49)))</f>
        <v/>
      </c>
      <c r="M49" s="158">
        <f>IF(J49="", "", K49)</f>
        <v/>
      </c>
      <c r="N49" s="17">
        <f>IF(K49="", "", SUM(M49/F49))</f>
        <v/>
      </c>
      <c r="O49" s="18" t="s">
        <v>103</v>
      </c>
      <c r="AC49" s="14">
        <f>IF(M49&lt;0, M49/-F49, L49)</f>
        <v/>
      </c>
      <c r="AD49" s="14">
        <f>IF(M49="", "", IF(C49="Long", IF(M49&gt;0, M49/F49, ((G49*(I49-E49))/F49)), IF(M49&gt;0, M49/F49, ((G49*(E49-I49))/F49))))</f>
        <v/>
      </c>
      <c r="AE49" s="30">
        <f>IF(A49="", "", MONTH(A49))</f>
        <v/>
      </c>
      <c r="AF49" s="30">
        <f>IF(A49="", "", YEAR(A49))</f>
        <v/>
      </c>
      <c r="AG49" s="30">
        <f>IF(A49="", "", DAY(A49))</f>
        <v/>
      </c>
    </row>
    <row customHeight="1" ht="17.25" r="50" spans="1:105">
      <c r="A50" s="159" t="n">
        <v>43405</v>
      </c>
      <c r="B50" s="141" t="s">
        <v>104</v>
      </c>
      <c r="C50" s="15" t="s">
        <v>29</v>
      </c>
      <c r="D50" s="15" t="s">
        <v>102</v>
      </c>
      <c r="E50" s="142" t="n">
        <v>23.02</v>
      </c>
      <c r="F50" s="16">
        <f>$L$3+SUM($M$7:$M49)</f>
        <v/>
      </c>
      <c r="G50" s="132" t="n">
        <v>868</v>
      </c>
      <c r="H50" s="142" t="n">
        <v>22.81</v>
      </c>
      <c r="I50" s="142" t="n">
        <v>23.16</v>
      </c>
      <c r="J50" s="144" t="n">
        <v>22.65</v>
      </c>
      <c r="K50" s="124" t="n">
        <v>-212.66</v>
      </c>
      <c r="L50" s="12">
        <f>IF(E50="","", IF(C50="Long", (((E50-H50)*G50)/F50), (((H50-E50)*G50)/F50)))</f>
        <v/>
      </c>
      <c r="M50" s="158">
        <f>IF(J50="", "", K50)</f>
        <v/>
      </c>
      <c r="N50" s="17">
        <f>IF(K50="", "", SUM(M50/F50))</f>
        <v/>
      </c>
      <c r="O50" s="18" t="s">
        <v>105</v>
      </c>
      <c r="AC50" s="14">
        <f>IF(M50&lt;0, M50/-F50, L50)</f>
        <v/>
      </c>
      <c r="AD50" s="14">
        <f>IF(M50="", "", IF(C50="Long", IF(M50&gt;0, M50/F50, ((G50*(I50-E50))/F50)), IF(M50&gt;0, M50/F50, ((G50*(E50-I50))/F50))))</f>
        <v/>
      </c>
      <c r="AE50" s="30">
        <f>IF(A50="", "", MONTH(A50))</f>
        <v/>
      </c>
      <c r="AF50" s="30">
        <f>IF(A50="", "", YEAR(A50))</f>
        <v/>
      </c>
      <c r="AG50" s="30">
        <f>IF(A50="", "", DAY(A50))</f>
        <v/>
      </c>
    </row>
    <row customHeight="1" ht="17.25" r="51" spans="1:105">
      <c r="A51" s="159" t="n">
        <v>43405</v>
      </c>
      <c r="B51" s="141" t="s">
        <v>106</v>
      </c>
      <c r="C51" s="15" t="s">
        <v>25</v>
      </c>
      <c r="D51" s="15" t="s">
        <v>107</v>
      </c>
      <c r="E51" s="142" t="n">
        <v>137.3</v>
      </c>
      <c r="F51" s="16">
        <f>$L$3+SUM($M$7:$M50)</f>
        <v/>
      </c>
      <c r="G51" s="132" t="n">
        <v>-208</v>
      </c>
      <c r="H51" s="142" t="n">
        <v>137.95</v>
      </c>
      <c r="I51" s="142" t="n">
        <v>136.28</v>
      </c>
      <c r="J51" s="144" t="n">
        <v>135.7401923076923</v>
      </c>
      <c r="K51" s="124" t="n">
        <v>317.16</v>
      </c>
      <c r="L51" s="12">
        <f>IF(E51="","", IF(C51="Long", (((E51-H51)*G51)/F51), (((H51-E51)*G51)/F51)))</f>
        <v/>
      </c>
      <c r="M51" s="158">
        <f>IF(J51="", "", K51)</f>
        <v/>
      </c>
      <c r="N51" s="17">
        <f>IF(K51="", "", SUM(M51/F51))</f>
        <v/>
      </c>
      <c r="O51" s="18" t="s">
        <v>108</v>
      </c>
      <c r="AC51" s="14">
        <f>IF(M51&lt;0, M51/-F51, L51)</f>
        <v/>
      </c>
      <c r="AD51" s="14">
        <f>IF(M51="", "", IF(C51="Long", IF(M51&gt;0, M51/F51, ((G51*(I51-E51))/F51)), IF(M51&gt;0, M51/F51, ((G51*(E51-I51))/F51))))</f>
        <v/>
      </c>
      <c r="AE51" s="30">
        <f>IF(A51="", "", MONTH(A51))</f>
        <v/>
      </c>
      <c r="AF51" s="30">
        <f>IF(A51="", "", YEAR(A51))</f>
        <v/>
      </c>
      <c r="AG51" s="30">
        <f>IF(A51="", "", DAY(A51))</f>
        <v/>
      </c>
    </row>
    <row customHeight="1" ht="17.25" r="52" spans="1:105">
      <c r="A52" s="159" t="n">
        <v>43405</v>
      </c>
      <c r="B52" s="141" t="s">
        <v>109</v>
      </c>
      <c r="C52" s="10" t="s">
        <v>25</v>
      </c>
      <c r="D52" s="10" t="s">
        <v>110</v>
      </c>
      <c r="E52" s="137" t="n">
        <v>21.49</v>
      </c>
      <c r="F52" s="11">
        <f>$L$3+SUM($M$7:$M51)</f>
        <v/>
      </c>
      <c r="G52" s="131" t="n">
        <v>-3570</v>
      </c>
      <c r="H52" s="137" t="n">
        <v>21.64</v>
      </c>
      <c r="I52" s="137" t="n">
        <v>21.01</v>
      </c>
      <c r="J52" s="138" t="n">
        <v>22.13</v>
      </c>
      <c r="K52" s="124" t="n">
        <v>-1178.1</v>
      </c>
      <c r="L52" s="12">
        <f>IF(E52="","", IF(C52="Long", (((E52-H52)*G52)/F52), (((H52-E52)*G52)/F52)))</f>
        <v/>
      </c>
      <c r="M52" s="158">
        <f>IF(J52="", "", K52)</f>
        <v/>
      </c>
      <c r="N52" s="17">
        <f>IF(K52="", "", SUM(M52/F52))</f>
        <v/>
      </c>
      <c r="O52" s="18" t="s">
        <v>111</v>
      </c>
      <c r="AC52" s="14">
        <f>IF(M52&lt;0, M52/-F52, L52)</f>
        <v/>
      </c>
      <c r="AD52" s="14">
        <f>IF(M52="", "", IF(C52="Long", IF(M52&gt;0, M52/F52, ((G52*(I52-E52))/F52)), IF(M52&gt;0, M52/F52, ((G52*(E52-I52))/F52))))</f>
        <v/>
      </c>
      <c r="AE52" s="30">
        <f>IF(A52="", "", MONTH(A52))</f>
        <v/>
      </c>
      <c r="AF52" s="30">
        <f>IF(A52="", "", YEAR(A52))</f>
        <v/>
      </c>
      <c r="AG52" s="30">
        <f>IF(A52="", "", DAY(A52))</f>
        <v/>
      </c>
    </row>
    <row customHeight="1" ht="17.25" r="53" spans="1:105">
      <c r="A53" s="159" t="n">
        <v>43405</v>
      </c>
      <c r="B53" s="141" t="s">
        <v>112</v>
      </c>
      <c r="C53" s="15" t="s">
        <v>29</v>
      </c>
      <c r="D53" s="15" t="s">
        <v>53</v>
      </c>
      <c r="E53" s="142" t="n">
        <v>74.31</v>
      </c>
      <c r="F53" s="16">
        <f>$L$3+SUM($M$7:$M52)</f>
        <v/>
      </c>
      <c r="G53" s="132" t="n">
        <v>383</v>
      </c>
      <c r="H53" s="143" t="n">
        <v>74.18000000000001</v>
      </c>
      <c r="I53" s="142" t="n">
        <v>74.53</v>
      </c>
      <c r="J53" s="144" t="n">
        <v>74.01000000000001</v>
      </c>
      <c r="K53" s="124" t="n">
        <v>-114.9</v>
      </c>
      <c r="L53" s="12">
        <f>IF(E53="","", IF(C53="Long", (((E53-H53)*G53)/F53), (((H53-E53)*G53)/F53)))</f>
        <v/>
      </c>
      <c r="M53" s="158">
        <f>IF(J53="", "", K53)</f>
        <v/>
      </c>
      <c r="N53" s="17">
        <f>IF(K53="", "", SUM(M53/F53))</f>
        <v/>
      </c>
      <c r="O53" s="18" t="s">
        <v>113</v>
      </c>
      <c r="AC53" s="14">
        <f>IF(M53&lt;0, M53/-F53, L53)</f>
        <v/>
      </c>
      <c r="AD53" s="14">
        <f>IF(M53="", "", IF(C53="Long", IF(M53&gt;0, M53/F53, ((G53*(I53-E53))/F53)), IF(M53&gt;0, M53/F53, ((G53*(E53-I53))/F53))))</f>
        <v/>
      </c>
      <c r="AE53" s="30">
        <f>IF(A53="", "", MONTH(A53))</f>
        <v/>
      </c>
      <c r="AF53" s="30">
        <f>IF(A53="", "", YEAR(A53))</f>
        <v/>
      </c>
      <c r="AG53" s="30">
        <f>IF(A53="", "", DAY(A53))</f>
        <v/>
      </c>
    </row>
    <row customHeight="1" ht="17.25" r="54" spans="1:105">
      <c r="A54" s="159" t="n">
        <v>43405</v>
      </c>
      <c r="B54" s="141" t="s">
        <v>114</v>
      </c>
      <c r="C54" s="15" t="s">
        <v>29</v>
      </c>
      <c r="D54" s="15" t="s">
        <v>110</v>
      </c>
      <c r="E54" s="142" t="n">
        <v>22.19</v>
      </c>
      <c r="F54" s="16">
        <f>$L$3+SUM($M$7:$M53)</f>
        <v/>
      </c>
      <c r="G54" s="132" t="n">
        <v>2300</v>
      </c>
      <c r="H54" s="142" t="n">
        <v>21.9</v>
      </c>
      <c r="I54" s="142" t="n">
        <v>12</v>
      </c>
      <c r="J54" s="144" t="n">
        <v>22.65</v>
      </c>
      <c r="K54" s="124" t="n">
        <v>1058</v>
      </c>
      <c r="L54" s="12">
        <f>IF(E54="","", IF(C54="Long", (((E54-H54)*G54)/F54), (((H54-E54)*G54)/F54)))</f>
        <v/>
      </c>
      <c r="M54" s="158">
        <f>IF(J54="", "", K54)</f>
        <v/>
      </c>
      <c r="N54" s="17">
        <f>IF(K54="", "", SUM(M54/F54))</f>
        <v/>
      </c>
      <c r="O54" s="18" t="s">
        <v>31</v>
      </c>
      <c r="AC54" s="14">
        <f>IF(M54&lt;0, M54/-F54, L54)</f>
        <v/>
      </c>
      <c r="AD54" s="14">
        <f>IF(M54="", "", IF(C54="Long", IF(M54&gt;0, M54/F54, ((G54*(I54-E54))/F54)), IF(M54&gt;0, M54/F54, ((G54*(E54-I54))/F54))))</f>
        <v/>
      </c>
      <c r="AE54" s="30">
        <f>IF(A54="", "", MONTH(A54))</f>
        <v/>
      </c>
      <c r="AF54" s="30">
        <f>IF(A54="", "", YEAR(A54))</f>
        <v/>
      </c>
      <c r="AG54" s="30">
        <f>IF(A54="", "", DAY(A54))</f>
        <v/>
      </c>
    </row>
    <row customHeight="1" ht="17.25" r="55" spans="1:105">
      <c r="A55" s="159" t="n">
        <v>43405</v>
      </c>
      <c r="B55" s="141" t="s">
        <v>115</v>
      </c>
      <c r="C55" s="15" t="s">
        <v>29</v>
      </c>
      <c r="D55" s="15" t="s">
        <v>110</v>
      </c>
      <c r="E55" s="142" t="n">
        <v>22.67</v>
      </c>
      <c r="F55" s="16">
        <f>$L$3+SUM($M$7:$M54)</f>
        <v/>
      </c>
      <c r="G55" s="132" t="n">
        <v>1020</v>
      </c>
      <c r="H55" s="142" t="n">
        <v>22.56</v>
      </c>
      <c r="I55" s="142" t="n">
        <v>22.87</v>
      </c>
      <c r="J55" s="144" t="n">
        <v>22.73</v>
      </c>
      <c r="K55" s="124" t="n">
        <v>61.2</v>
      </c>
      <c r="L55" s="12">
        <f>IF(E55="","", IF(C55="Long", (((E55-H55)*G55)/F55), (((H55-E55)*G55)/F55)))</f>
        <v/>
      </c>
      <c r="M55" s="158">
        <f>IF(J55="", "", K55)</f>
        <v/>
      </c>
      <c r="N55" s="17">
        <f>IF(K55="", "", SUM(M55/F55))</f>
        <v/>
      </c>
      <c r="O55" s="18" t="s">
        <v>116</v>
      </c>
      <c r="AC55" s="14">
        <f>IF(M55&lt;0, M55/-F55, L55)</f>
        <v/>
      </c>
      <c r="AD55" s="14">
        <f>IF(M55="", "", IF(C55="Long", IF(M55&gt;0, M55/F55, ((G55*(I55-E55))/F55)), IF(M55&gt;0, M55/F55, ((G55*(E55-I55))/F55))))</f>
        <v/>
      </c>
      <c r="AE55" s="30">
        <f>IF(A55="", "", MONTH(A55))</f>
        <v/>
      </c>
      <c r="AF55" s="30">
        <f>IF(A55="", "", YEAR(A55))</f>
        <v/>
      </c>
      <c r="AG55" s="30">
        <f>IF(A55="", "", DAY(A55))</f>
        <v/>
      </c>
    </row>
    <row customHeight="1" ht="17.25" r="56" spans="1:105">
      <c r="A56" s="159" t="n">
        <v>43405</v>
      </c>
      <c r="B56" s="141" t="s">
        <v>117</v>
      </c>
      <c r="C56" s="10" t="s">
        <v>25</v>
      </c>
      <c r="D56" s="10" t="s">
        <v>53</v>
      </c>
      <c r="E56" s="137" t="n">
        <v>76.38</v>
      </c>
      <c r="F56" s="11">
        <f>$L$3+SUM($M$7:$M55)</f>
        <v/>
      </c>
      <c r="G56" s="131" t="n">
        <v>-768</v>
      </c>
      <c r="H56" s="137" t="n">
        <v>76.59</v>
      </c>
      <c r="I56" s="137" t="n">
        <v>76</v>
      </c>
      <c r="J56" s="138" t="n">
        <v>76.18114583333333</v>
      </c>
      <c r="K56" s="124" t="n">
        <v>290.96</v>
      </c>
      <c r="L56" s="12">
        <f>IF(E56="","", IF(C56="Long", (((E56-H56)*G56)/F56), (((H56-E56)*G56)/F56)))</f>
        <v/>
      </c>
      <c r="M56" s="158">
        <f>IF(J56="", "", K56)</f>
        <v/>
      </c>
      <c r="N56" s="17">
        <f>IF(K56="", "", SUM(M56/F56))</f>
        <v/>
      </c>
      <c r="O56" s="18" t="s">
        <v>118</v>
      </c>
      <c r="AC56" s="14">
        <f>IF(M56&lt;0, M56/-F56, L56)</f>
        <v/>
      </c>
      <c r="AD56" s="14">
        <f>IF(M56="", "", IF(C56="Long", IF(M56&gt;0, M56/F56, ((G56*(I56-E56))/F56)), IF(M56&gt;0, M56/F56, ((G56*(E56-I56))/F56))))</f>
        <v/>
      </c>
      <c r="AE56" s="30">
        <f>IF(A56="", "", MONTH(A56))</f>
        <v/>
      </c>
      <c r="AF56" s="30">
        <f>IF(A56="", "", YEAR(A56))</f>
        <v/>
      </c>
      <c r="AG56" s="30">
        <f>IF(A56="", "", DAY(A56))</f>
        <v/>
      </c>
    </row>
    <row customHeight="1" ht="17.25" r="57" spans="1:105">
      <c r="A57" s="159" t="n">
        <v>43405</v>
      </c>
      <c r="B57" s="141" t="s">
        <v>119</v>
      </c>
      <c r="C57" s="15" t="s">
        <v>25</v>
      </c>
      <c r="D57" s="15" t="s">
        <v>120</v>
      </c>
      <c r="E57" s="142" t="n">
        <v>214.3</v>
      </c>
      <c r="F57" s="16">
        <f>$L$3+SUM($M$7:$M56)</f>
        <v/>
      </c>
      <c r="G57" s="132" t="n">
        <v>-25</v>
      </c>
      <c r="H57" s="143" t="n">
        <v>217</v>
      </c>
      <c r="I57" s="142" t="n">
        <v>210</v>
      </c>
      <c r="J57" s="144" t="n">
        <v>214</v>
      </c>
      <c r="K57" s="124" t="n">
        <v>7.5</v>
      </c>
      <c r="L57" s="12">
        <f>IF(E57="","", IF(C57="Long", (((E57-H57)*G57)/F57), (((H57-E57)*G57)/F57)))</f>
        <v/>
      </c>
      <c r="M57" s="158">
        <f>IF(J57="", "", K57)</f>
        <v/>
      </c>
      <c r="N57" s="17">
        <f>IF(K57="", "", SUM(M57/F57))</f>
        <v/>
      </c>
      <c r="O57" s="18" t="s">
        <v>31</v>
      </c>
      <c r="AC57" s="14">
        <f>IF(M57&lt;0, M57/-F57, L57)</f>
        <v/>
      </c>
      <c r="AD57" s="14">
        <f>IF(M57="", "", IF(C57="Long", IF(M57&gt;0, M57/F57, ((G57*(I57-E57))/F57)), IF(M57&gt;0, M57/F57, ((G57*(E57-I57))/F57))))</f>
        <v/>
      </c>
      <c r="AE57" s="30">
        <f>IF(A57="", "", MONTH(A57))</f>
        <v/>
      </c>
      <c r="AF57" s="30">
        <f>IF(A57="", "", YEAR(A57))</f>
        <v/>
      </c>
      <c r="AG57" s="30">
        <f>IF(A57="", "", DAY(A57))</f>
        <v/>
      </c>
    </row>
    <row customHeight="1" ht="17.25" r="58" spans="1:105">
      <c r="A58" s="159" t="n">
        <v>43406</v>
      </c>
      <c r="B58" s="141" t="s">
        <v>121</v>
      </c>
      <c r="C58" s="15" t="s">
        <v>29</v>
      </c>
      <c r="D58" s="15" t="s">
        <v>120</v>
      </c>
      <c r="E58" s="142" t="n">
        <v>211.55</v>
      </c>
      <c r="F58" s="16">
        <f>$L$3+SUM($M$7:$M57)</f>
        <v/>
      </c>
      <c r="G58" s="132" t="n">
        <v>100</v>
      </c>
      <c r="H58" s="142" t="n">
        <v>208</v>
      </c>
      <c r="I58" s="142" t="n">
        <v>218</v>
      </c>
      <c r="J58" s="144" t="n">
        <v>213.16</v>
      </c>
      <c r="K58" s="124" t="n">
        <v>161</v>
      </c>
      <c r="L58" s="12">
        <f>IF(E58="","", IF(C58="Long", (((E58-H58)*G58)/F58), (((H58-E58)*G58)/F58)))</f>
        <v/>
      </c>
      <c r="M58" s="158">
        <f>IF(J58="", "", K58)</f>
        <v/>
      </c>
      <c r="N58" s="17">
        <f>IF(K58="", "", SUM(M58/F58))</f>
        <v/>
      </c>
      <c r="O58" s="18" t="s">
        <v>31</v>
      </c>
      <c r="AC58" s="14">
        <f>IF(M58&lt;0, M58/-F58, L58)</f>
        <v/>
      </c>
      <c r="AD58" s="14">
        <f>IF(M58="", "", IF(C58="Long", IF(M58&gt;0, M58/F58, ((G58*(I58-E58))/F58)), IF(M58&gt;0, M58/F58, ((G58*(E58-I58))/F58))))</f>
        <v/>
      </c>
      <c r="AE58" s="30">
        <f>IF(A58="", "", MONTH(A58))</f>
        <v/>
      </c>
      <c r="AF58" s="30">
        <f>IF(A58="", "", YEAR(A58))</f>
        <v/>
      </c>
      <c r="AG58" s="30">
        <f>IF(A58="", "", DAY(A58))</f>
        <v/>
      </c>
    </row>
    <row customHeight="1" ht="17.25" r="59" spans="1:105">
      <c r="A59" s="159" t="n">
        <v>43406</v>
      </c>
      <c r="B59" s="141" t="s">
        <v>122</v>
      </c>
      <c r="C59" s="15" t="s">
        <v>29</v>
      </c>
      <c r="D59" s="15" t="s">
        <v>37</v>
      </c>
      <c r="E59" s="142" t="n">
        <v>20.87</v>
      </c>
      <c r="F59" s="16">
        <f>$L$3+SUM($M$7:$M58)</f>
        <v/>
      </c>
      <c r="G59" s="132" t="n">
        <v>557</v>
      </c>
      <c r="H59" s="142" t="n">
        <v>20.75</v>
      </c>
      <c r="I59" s="142" t="n">
        <v>21.16</v>
      </c>
      <c r="J59" s="144" t="n">
        <v>20.74</v>
      </c>
      <c r="K59" s="124" t="n">
        <v>-50.41</v>
      </c>
      <c r="L59" s="12">
        <f>IF(E59="","", IF(C59="Long", (((E59-H59)*G59)/F59), (((H59-E59)*G59)/F59)))</f>
        <v/>
      </c>
      <c r="M59" s="158">
        <f>IF(J59="", "", K59)</f>
        <v/>
      </c>
      <c r="N59" s="17">
        <f>IF(K59="", "", SUM(M59/F59))</f>
        <v/>
      </c>
      <c r="O59" s="18" t="s">
        <v>31</v>
      </c>
      <c r="AC59" s="14">
        <f>IF(M59&lt;0, M59/-F59, L59)</f>
        <v/>
      </c>
      <c r="AD59" s="14">
        <f>IF(M59="", "", IF(C59="Long", IF(M59&gt;0, M59/F59, ((G59*(I59-E59))/F59)), IF(M59&gt;0, M59/F59, ((G59*(E59-I59))/F59))))</f>
        <v/>
      </c>
      <c r="AE59" s="30">
        <f>IF(A59="", "", MONTH(A59))</f>
        <v/>
      </c>
      <c r="AF59" s="30">
        <f>IF(A59="", "", YEAR(A59))</f>
        <v/>
      </c>
      <c r="AG59" s="30">
        <f>IF(A59="", "", DAY(A59))</f>
        <v/>
      </c>
    </row>
    <row customHeight="1" ht="17.25" r="60" spans="1:105">
      <c r="A60" s="159" t="n">
        <v>43406</v>
      </c>
      <c r="B60" s="141" t="s">
        <v>123</v>
      </c>
      <c r="C60" s="10" t="s">
        <v>25</v>
      </c>
      <c r="D60" s="10" t="s">
        <v>37</v>
      </c>
      <c r="E60" s="137" t="n">
        <v>20.62</v>
      </c>
      <c r="F60" s="11">
        <f>$L$3+SUM($M$7:$M59)</f>
        <v/>
      </c>
      <c r="G60" s="131" t="n">
        <v>-769</v>
      </c>
      <c r="H60" s="137" t="n">
        <v>20.22</v>
      </c>
      <c r="I60" s="137" t="n">
        <v>20.75</v>
      </c>
      <c r="J60" s="138" t="n">
        <v>20.59253576072822</v>
      </c>
      <c r="K60" s="124" t="n">
        <v>21.12</v>
      </c>
      <c r="L60" s="12">
        <f>IF(E60="","", IF(C60="Long", (((E60-H60)*G60)/F60), (((H60-E60)*G60)/F60)))</f>
        <v/>
      </c>
      <c r="M60" s="158">
        <f>IF(J60="", "", K60)</f>
        <v/>
      </c>
      <c r="N60" s="17">
        <f>IF(K60="", "", SUM(M60/F60))</f>
        <v/>
      </c>
      <c r="O60" s="18" t="s">
        <v>31</v>
      </c>
      <c r="AC60" s="14">
        <f>IF(M60&lt;0, M60/-F60, L60)</f>
        <v/>
      </c>
      <c r="AD60" s="14">
        <f>IF(M60="", "", IF(C60="Long", IF(M60&gt;0, M60/F60, ((G60*(I60-E60))/F60)), IF(M60&gt;0, M60/F60, ((G60*(E60-I60))/F60))))</f>
        <v/>
      </c>
      <c r="AE60" s="30">
        <f>IF(A60="", "", MONTH(A60))</f>
        <v/>
      </c>
      <c r="AF60" s="30">
        <f>IF(A60="", "", YEAR(A60))</f>
        <v/>
      </c>
      <c r="AG60" s="30">
        <f>IF(A60="", "", DAY(A60))</f>
        <v/>
      </c>
    </row>
    <row customHeight="1" ht="17.25" r="61" spans="1:105">
      <c r="A61" s="159" t="n">
        <v>43406</v>
      </c>
      <c r="B61" s="141" t="s">
        <v>66</v>
      </c>
      <c r="C61" s="15" t="s">
        <v>25</v>
      </c>
      <c r="D61" s="15" t="s">
        <v>37</v>
      </c>
      <c r="E61" s="142" t="n">
        <v>20.55</v>
      </c>
      <c r="F61" s="16">
        <f>$L$3+SUM($M$7:$M60)</f>
        <v/>
      </c>
      <c r="G61" s="132" t="n">
        <v>-800</v>
      </c>
      <c r="H61" s="143" t="n">
        <v>20.33</v>
      </c>
      <c r="I61" s="142" t="n">
        <v>20.72</v>
      </c>
      <c r="J61" s="144" t="n">
        <v>20.2720082815735</v>
      </c>
      <c r="K61" s="124" t="n">
        <v>226.54</v>
      </c>
      <c r="L61" s="12">
        <f>IF(E61="","", IF(C61="Long", (((E61-H61)*G61)/F61), (((H61-E61)*G61)/F61)))</f>
        <v/>
      </c>
      <c r="M61" s="158">
        <f>IF(J61="", "", K61)</f>
        <v/>
      </c>
      <c r="N61" s="17">
        <f>IF(K61="", "", SUM(M61/F61))</f>
        <v/>
      </c>
      <c r="O61" s="18" t="s">
        <v>31</v>
      </c>
      <c r="AC61" s="14">
        <f>IF(M61&lt;0, M61/-F61, L61)</f>
        <v/>
      </c>
      <c r="AD61" s="14">
        <f>IF(M61="", "", IF(C61="Long", IF(M61&gt;0, M61/F61, ((G61*(I61-E61))/F61)), IF(M61&gt;0, M61/F61, ((G61*(E61-I61))/F61))))</f>
        <v/>
      </c>
      <c r="AE61" s="30">
        <f>IF(A61="", "", MONTH(A61))</f>
        <v/>
      </c>
      <c r="AF61" s="30">
        <f>IF(A61="", "", YEAR(A61))</f>
        <v/>
      </c>
      <c r="AG61" s="30">
        <f>IF(A61="", "", DAY(A61))</f>
        <v/>
      </c>
    </row>
    <row customHeight="1" ht="17.25" r="62" spans="1:105">
      <c r="A62" s="159" t="n">
        <v>43406</v>
      </c>
      <c r="B62" s="141" t="s">
        <v>124</v>
      </c>
      <c r="C62" s="15" t="s">
        <v>29</v>
      </c>
      <c r="D62" s="15" t="s">
        <v>125</v>
      </c>
      <c r="E62" s="142" t="n">
        <v>64.04000000000001</v>
      </c>
      <c r="F62" s="16">
        <f>$L$3+SUM($M$7:$M61)</f>
        <v/>
      </c>
      <c r="G62" s="132" t="n">
        <v>258</v>
      </c>
      <c r="H62" s="142" t="n">
        <v>63.8</v>
      </c>
      <c r="I62" s="142" t="n">
        <v>64.39</v>
      </c>
      <c r="J62" s="144" t="n">
        <v>63.92</v>
      </c>
      <c r="K62" s="124" t="n">
        <v>-30.96</v>
      </c>
      <c r="L62" s="12">
        <f>IF(E62="","", IF(C62="Long", (((E62-H62)*G62)/F62), (((H62-E62)*G62)/F62)))</f>
        <v/>
      </c>
      <c r="M62" s="158">
        <f>IF(J62="", "", K62)</f>
        <v/>
      </c>
      <c r="N62" s="17">
        <f>IF(K62="", "", SUM(M62/F62))</f>
        <v/>
      </c>
      <c r="O62" s="18" t="s">
        <v>31</v>
      </c>
      <c r="AC62" s="14">
        <f>IF(M62&lt;0, M62/-F62, L62)</f>
        <v/>
      </c>
      <c r="AD62" s="14">
        <f>IF(M62="", "", IF(C62="Long", IF(M62&gt;0, M62/F62, ((G62*(I62-E62))/F62)), IF(M62&gt;0, M62/F62, ((G62*(E62-I62))/F62))))</f>
        <v/>
      </c>
      <c r="AE62" s="30">
        <f>IF(A62="", "", MONTH(A62))</f>
        <v/>
      </c>
      <c r="AF62" s="30">
        <f>IF(A62="", "", YEAR(A62))</f>
        <v/>
      </c>
      <c r="AG62" s="30">
        <f>IF(A62="", "", DAY(A62))</f>
        <v/>
      </c>
    </row>
    <row customHeight="1" ht="17.25" r="63" spans="1:105">
      <c r="A63" s="159" t="n">
        <v>43406</v>
      </c>
      <c r="B63" s="141" t="s">
        <v>126</v>
      </c>
      <c r="C63" s="15" t="s">
        <v>29</v>
      </c>
      <c r="D63" s="15" t="s">
        <v>53</v>
      </c>
      <c r="E63" s="142" t="n">
        <v>77.56999999999999</v>
      </c>
      <c r="F63" s="16">
        <f>$L$3+SUM($M$7:$M62)</f>
        <v/>
      </c>
      <c r="G63" s="132" t="n">
        <v>694</v>
      </c>
      <c r="H63" s="142" t="n">
        <v>77.37</v>
      </c>
      <c r="I63" s="142" t="n">
        <v>77.81999999999999</v>
      </c>
      <c r="J63" s="144" t="n">
        <v>77.56</v>
      </c>
      <c r="K63" s="124" t="n">
        <v>-6.94</v>
      </c>
      <c r="L63" s="12">
        <f>IF(E63="","", IF(C63="Long", (((E63-H63)*G63)/F63), (((H63-E63)*G63)/F63)))</f>
        <v/>
      </c>
      <c r="M63" s="158">
        <f>IF(J63="", "", K63)</f>
        <v/>
      </c>
      <c r="N63" s="17">
        <f>IF(K63="", "", SUM(M63/F63))</f>
        <v/>
      </c>
      <c r="O63" s="18" t="s">
        <v>31</v>
      </c>
      <c r="AC63" s="14">
        <f>IF(M63&lt;0, M63/-F63, L63)</f>
        <v/>
      </c>
      <c r="AD63" s="14">
        <f>IF(M63="", "", IF(C63="Long", IF(M63&gt;0, M63/F63, ((G63*(I63-E63))/F63)), IF(M63&gt;0, M63/F63, ((G63*(E63-I63))/F63))))</f>
        <v/>
      </c>
      <c r="AE63" s="30">
        <f>IF(A63="", "", MONTH(A63))</f>
        <v/>
      </c>
      <c r="AF63" s="30">
        <f>IF(A63="", "", YEAR(A63))</f>
        <v/>
      </c>
      <c r="AG63" s="30">
        <f>IF(A63="", "", DAY(A63))</f>
        <v/>
      </c>
    </row>
    <row customHeight="1" ht="17.25" r="64" spans="1:105">
      <c r="A64" s="159" t="n">
        <v>43406</v>
      </c>
      <c r="B64" s="141" t="s">
        <v>127</v>
      </c>
      <c r="C64" s="10" t="s">
        <v>29</v>
      </c>
      <c r="D64" s="10" t="s">
        <v>53</v>
      </c>
      <c r="E64" s="137" t="n">
        <v>77.87</v>
      </c>
      <c r="F64" s="11">
        <f>$L$3+SUM($M$7:$M63)</f>
        <v/>
      </c>
      <c r="G64" s="131" t="n">
        <v>650</v>
      </c>
      <c r="H64" s="137" t="n">
        <v>77.58</v>
      </c>
      <c r="I64" s="137" t="n">
        <v>78.16</v>
      </c>
      <c r="J64" s="138" t="n">
        <v>77.58</v>
      </c>
      <c r="K64" s="124" t="n">
        <v>-188.5</v>
      </c>
      <c r="L64" s="12">
        <f>IF(E64="","", IF(C64="Long", (((E64-H64)*G64)/F64), (((H64-E64)*G64)/F64)))</f>
        <v/>
      </c>
      <c r="M64" s="158">
        <f>IF(J64="", "", K64)</f>
        <v/>
      </c>
      <c r="N64" s="17">
        <f>IF(K64="", "", SUM(M64/F64))</f>
        <v/>
      </c>
      <c r="O64" s="18" t="s">
        <v>31</v>
      </c>
      <c r="AC64" s="14">
        <f>IF(M64&lt;0, M64/-F64, L64)</f>
        <v/>
      </c>
      <c r="AD64" s="14">
        <f>IF(M64="", "", IF(C64="Long", IF(M64&gt;0, M64/F64, ((G64*(I64-E64))/F64)), IF(M64&gt;0, M64/F64, ((G64*(E64-I64))/F64))))</f>
        <v/>
      </c>
      <c r="AE64" s="30">
        <f>IF(A64="", "", MONTH(A64))</f>
        <v/>
      </c>
      <c r="AF64" s="30">
        <f>IF(A64="", "", YEAR(A64))</f>
        <v/>
      </c>
      <c r="AG64" s="30">
        <f>IF(A64="", "", DAY(A64))</f>
        <v/>
      </c>
    </row>
    <row customHeight="1" ht="17.25" r="65" spans="1:105">
      <c r="A65" s="159" t="n">
        <v>43406</v>
      </c>
      <c r="B65" s="141" t="s">
        <v>128</v>
      </c>
      <c r="C65" s="15" t="s">
        <v>25</v>
      </c>
      <c r="D65" s="15" t="s">
        <v>53</v>
      </c>
      <c r="E65" s="142" t="n">
        <v>77.26000000000001</v>
      </c>
      <c r="F65" s="16">
        <f>$L$3+SUM($M$7:$M64)</f>
        <v/>
      </c>
      <c r="G65" s="132" t="n">
        <v>-454</v>
      </c>
      <c r="H65" s="143" t="n">
        <v>77.48999999999999</v>
      </c>
      <c r="I65" s="142" t="n">
        <v>76.75</v>
      </c>
      <c r="J65" s="144" t="n">
        <v>77.23999999999999</v>
      </c>
      <c r="K65" s="124" t="n">
        <v>9.08</v>
      </c>
      <c r="L65" s="12">
        <f>IF(E65="","", IF(C65="Long", (((E65-H65)*G65)/F65), (((H65-E65)*G65)/F65)))</f>
        <v/>
      </c>
      <c r="M65" s="158">
        <f>IF(J65="", "", K65)</f>
        <v/>
      </c>
      <c r="N65" s="17">
        <f>IF(K65="", "", SUM(M65/F65))</f>
        <v/>
      </c>
      <c r="O65" s="18" t="s">
        <v>31</v>
      </c>
      <c r="AC65" s="14">
        <f>IF(M65&lt;0, M65/-F65, L65)</f>
        <v/>
      </c>
      <c r="AD65" s="14">
        <f>IF(M65="", "", IF(C65="Long", IF(M65&gt;0, M65/F65, ((G65*(I65-E65))/F65)), IF(M65&gt;0, M65/F65, ((G65*(E65-I65))/F65))))</f>
        <v/>
      </c>
      <c r="AE65" s="30">
        <f>IF(A65="", "", MONTH(A65))</f>
        <v/>
      </c>
      <c r="AF65" s="30">
        <f>IF(A65="", "", YEAR(A65))</f>
        <v/>
      </c>
      <c r="AG65" s="30">
        <f>IF(A65="", "", DAY(A65))</f>
        <v/>
      </c>
    </row>
    <row customHeight="1" ht="17.25" r="66" spans="1:105">
      <c r="A66" s="159" t="n">
        <v>43406</v>
      </c>
      <c r="B66" s="141" t="s">
        <v>129</v>
      </c>
      <c r="C66" s="15" t="s">
        <v>25</v>
      </c>
      <c r="D66" s="15" t="s">
        <v>53</v>
      </c>
      <c r="E66" s="142" t="n">
        <v>76.65000000000001</v>
      </c>
      <c r="F66" s="16">
        <f>$L$3+SUM($M$7:$M65)</f>
        <v/>
      </c>
      <c r="G66" s="132" t="n">
        <v>-588</v>
      </c>
      <c r="H66" s="142" t="n">
        <v>76.84</v>
      </c>
      <c r="I66" s="142" t="n">
        <v>76.36</v>
      </c>
      <c r="J66" s="144" t="n">
        <v>77.12</v>
      </c>
      <c r="K66" s="124" t="n">
        <v>-276.36</v>
      </c>
      <c r="L66" s="12">
        <f>IF(E66="","", IF(C66="Long", (((E66-H66)*G66)/F66), (((H66-E66)*G66)/F66)))</f>
        <v/>
      </c>
      <c r="M66" s="158">
        <f>IF(J66="", "", K66)</f>
        <v/>
      </c>
      <c r="N66" s="17">
        <f>IF(K66="", "", SUM(M66/F66))</f>
        <v/>
      </c>
      <c r="O66" s="18" t="s">
        <v>130</v>
      </c>
      <c r="AC66" s="14">
        <f>IF(M66&lt;0, M66/-F66, L66)</f>
        <v/>
      </c>
      <c r="AD66" s="14">
        <f>IF(M66="", "", IF(C66="Long", IF(M66&gt;0, M66/F66, ((G66*(I66-E66))/F66)), IF(M66&gt;0, M66/F66, ((G66*(E66-I66))/F66))))</f>
        <v/>
      </c>
      <c r="AE66" s="30">
        <f>IF(A66="", "", MONTH(A66))</f>
        <v/>
      </c>
      <c r="AF66" s="30">
        <f>IF(A66="", "", YEAR(A66))</f>
        <v/>
      </c>
      <c r="AG66" s="30">
        <f>IF(A66="", "", DAY(A66))</f>
        <v/>
      </c>
    </row>
    <row customHeight="1" ht="17.25" r="67" spans="1:105">
      <c r="A67" s="159" t="n">
        <v>43406</v>
      </c>
      <c r="B67" s="141" t="s">
        <v>131</v>
      </c>
      <c r="C67" s="15" t="s">
        <v>29</v>
      </c>
      <c r="D67" s="15" t="s">
        <v>53</v>
      </c>
      <c r="E67" s="142" t="n">
        <v>77.19</v>
      </c>
      <c r="F67" s="16">
        <f>$L$3+SUM($M$7:$M66)</f>
        <v/>
      </c>
      <c r="G67" s="132" t="n">
        <v>661</v>
      </c>
      <c r="H67" s="142" t="n">
        <v>76.97</v>
      </c>
      <c r="I67" s="142" t="n">
        <v>77.8</v>
      </c>
      <c r="J67" s="144" t="n">
        <v>77.78</v>
      </c>
      <c r="K67" s="124" t="n">
        <v>262.39</v>
      </c>
      <c r="L67" s="12">
        <f>IF(E67="","", IF(C67="Long", (((E67-H67)*G67)/F67), (((H67-E67)*G67)/F67)))</f>
        <v/>
      </c>
      <c r="M67" s="158">
        <f>IF(J67="", "", K67)</f>
        <v/>
      </c>
      <c r="N67" s="17">
        <f>IF(K67="", "", SUM(M67/F67))</f>
        <v/>
      </c>
      <c r="O67" s="18" t="s">
        <v>31</v>
      </c>
      <c r="AC67" s="14">
        <f>IF(M67&lt;0, M67/-F67, L67)</f>
        <v/>
      </c>
      <c r="AD67" s="14">
        <f>IF(M67="", "", IF(C67="Long", IF(M67&gt;0, M67/F67, ((G67*(I67-E67))/F67)), IF(M67&gt;0, M67/F67, ((G67*(E67-I67))/F67))))</f>
        <v/>
      </c>
      <c r="AE67" s="30">
        <f>IF(A67="", "", MONTH(A67))</f>
        <v/>
      </c>
      <c r="AF67" s="30">
        <f>IF(A67="", "", YEAR(A67))</f>
        <v/>
      </c>
      <c r="AG67" s="30">
        <f>IF(A67="", "", DAY(A67))</f>
        <v/>
      </c>
    </row>
    <row customHeight="1" ht="17.25" r="68" spans="1:105">
      <c r="A68" s="159" t="n">
        <v>43406</v>
      </c>
      <c r="B68" s="141" t="s">
        <v>132</v>
      </c>
      <c r="C68" s="10" t="s">
        <v>25</v>
      </c>
      <c r="D68" s="10" t="s">
        <v>53</v>
      </c>
      <c r="E68" s="137" t="n">
        <v>77.78</v>
      </c>
      <c r="F68" s="11">
        <f>$L$3+SUM($M$7:$M67)</f>
        <v/>
      </c>
      <c r="G68" s="131" t="n">
        <v>-712</v>
      </c>
      <c r="H68" s="137" t="n">
        <v>77.91</v>
      </c>
      <c r="I68" s="137" t="n">
        <v>77.45</v>
      </c>
      <c r="J68" s="138" t="n">
        <v>77.51939606741573</v>
      </c>
      <c r="K68" s="124" t="n">
        <v>185.55</v>
      </c>
      <c r="L68" s="12">
        <f>IF(E68="","", IF(C68="Long", (((E68-H68)*G68)/F68), (((H68-E68)*G68)/F68)))</f>
        <v/>
      </c>
      <c r="M68" s="158">
        <f>IF(J68="", "", K68)</f>
        <v/>
      </c>
      <c r="N68" s="17">
        <f>IF(K68="", "", SUM(M68/F68))</f>
        <v/>
      </c>
      <c r="O68" s="18" t="s">
        <v>31</v>
      </c>
      <c r="AC68" s="14">
        <f>IF(M68&lt;0, M68/-F68, L68)</f>
        <v/>
      </c>
      <c r="AD68" s="14">
        <f>IF(M68="", "", IF(C68="Long", IF(M68&gt;0, M68/F68, ((G68*(I68-E68))/F68)), IF(M68&gt;0, M68/F68, ((G68*(E68-I68))/F68))))</f>
        <v/>
      </c>
      <c r="AE68" s="30">
        <f>IF(A68="", "", MONTH(A68))</f>
        <v/>
      </c>
      <c r="AF68" s="30">
        <f>IF(A68="", "", YEAR(A68))</f>
        <v/>
      </c>
      <c r="AG68" s="30">
        <f>IF(A68="", "", DAY(A68))</f>
        <v/>
      </c>
    </row>
    <row customHeight="1" ht="17.25" r="69" spans="1:105">
      <c r="A69" s="159" t="n">
        <v>43409</v>
      </c>
      <c r="B69" s="141" t="s">
        <v>133</v>
      </c>
      <c r="C69" s="15" t="s">
        <v>25</v>
      </c>
      <c r="D69" s="15" t="s">
        <v>134</v>
      </c>
      <c r="E69" s="142" t="n">
        <v>2.55</v>
      </c>
      <c r="F69" s="16">
        <f>$L$3+SUM($M$7:$M68)</f>
        <v/>
      </c>
      <c r="G69" s="132" t="n">
        <v>-1000</v>
      </c>
      <c r="H69" s="143" t="n">
        <v>2.6</v>
      </c>
      <c r="I69" s="142" t="n">
        <v>2.5</v>
      </c>
      <c r="J69" s="144" t="n">
        <v>2.62</v>
      </c>
      <c r="K69" s="124" t="n">
        <v>-55</v>
      </c>
      <c r="L69" s="12">
        <f>IF(E69="","", IF(C69="Long", (((E69-H69)*G69)/F69), (((H69-E69)*G69)/F69)))</f>
        <v/>
      </c>
      <c r="M69" s="158">
        <f>IF(J69="", "", K69)</f>
        <v/>
      </c>
      <c r="N69" s="17">
        <f>IF(K69="", "", SUM(M69/F69))</f>
        <v/>
      </c>
      <c r="O69" s="18" t="s">
        <v>135</v>
      </c>
      <c r="AC69" s="14">
        <f>IF(M69&lt;0, M69/-F69, L69)</f>
        <v/>
      </c>
      <c r="AD69" s="14">
        <f>IF(M69="", "", IF(C69="Long", IF(M69&gt;0, M69/F69, ((G69*(I69-E69))/F69)), IF(M69&gt;0, M69/F69, ((G69*(E69-I69))/F69))))</f>
        <v/>
      </c>
      <c r="AE69" s="30">
        <f>IF(A69="", "", MONTH(A69))</f>
        <v/>
      </c>
      <c r="AF69" s="30">
        <f>IF(A69="", "", YEAR(A69))</f>
        <v/>
      </c>
      <c r="AG69" s="30">
        <f>IF(A69="", "", DAY(A69))</f>
        <v/>
      </c>
    </row>
    <row customHeight="1" ht="17.25" r="70" spans="1:105">
      <c r="A70" s="159" t="n">
        <v>43409</v>
      </c>
      <c r="B70" s="141" t="s">
        <v>136</v>
      </c>
      <c r="C70" s="15" t="s">
        <v>25</v>
      </c>
      <c r="D70" s="15" t="s">
        <v>37</v>
      </c>
      <c r="E70" s="142" t="n">
        <v>20.12</v>
      </c>
      <c r="F70" s="16">
        <f>$L$3+SUM($M$7:$M69)</f>
        <v/>
      </c>
      <c r="G70" s="132" t="n">
        <v>-556</v>
      </c>
      <c r="H70" s="142" t="n">
        <v>20.2</v>
      </c>
      <c r="I70" s="142" t="n">
        <v>20</v>
      </c>
      <c r="J70" s="144" t="n">
        <v>19.72002400960384</v>
      </c>
      <c r="K70" s="124" t="n">
        <v>249.78</v>
      </c>
      <c r="L70" s="12">
        <f>IF(E70="","", IF(C70="Long", (((E70-H70)*G70)/F70), (((H70-E70)*G70)/F70)))</f>
        <v/>
      </c>
      <c r="M70" s="158">
        <f>IF(J70="", "", K70)</f>
        <v/>
      </c>
      <c r="N70" s="17">
        <f>IF(K70="", "", SUM(M70/F70))</f>
        <v/>
      </c>
      <c r="O70" s="18" t="s">
        <v>137</v>
      </c>
      <c r="AC70" s="14">
        <f>IF(M70&lt;0, M70/-F70, L70)</f>
        <v/>
      </c>
      <c r="AD70" s="14">
        <f>IF(M70="", "", IF(C70="Long", IF(M70&gt;0, M70/F70, ((G70*(I70-E70))/F70)), IF(M70&gt;0, M70/F70, ((G70*(E70-I70))/F70))))</f>
        <v/>
      </c>
      <c r="AE70" s="30">
        <f>IF(A70="", "", MONTH(A70))</f>
        <v/>
      </c>
      <c r="AF70" s="30">
        <f>IF(A70="", "", YEAR(A70))</f>
        <v/>
      </c>
      <c r="AG70" s="30">
        <f>IF(A70="", "", DAY(A70))</f>
        <v/>
      </c>
    </row>
    <row customHeight="1" ht="17.25" r="71" spans="1:105">
      <c r="A71" s="159" t="n">
        <v>43409</v>
      </c>
      <c r="B71" s="141" t="s">
        <v>138</v>
      </c>
      <c r="C71" s="15" t="s">
        <v>29</v>
      </c>
      <c r="D71" s="15" t="s">
        <v>53</v>
      </c>
      <c r="E71" s="142" t="n">
        <v>73.05</v>
      </c>
      <c r="F71" s="16">
        <f>$L$3+SUM($M$7:$M70)</f>
        <v/>
      </c>
      <c r="G71" s="132" t="n">
        <v>227</v>
      </c>
      <c r="H71" s="142" t="n">
        <v>72.53</v>
      </c>
      <c r="I71" s="142" t="n">
        <v>73.91</v>
      </c>
      <c r="J71" s="144" t="n">
        <v>73.73290748898678</v>
      </c>
      <c r="K71" s="124" t="n">
        <v>155.02</v>
      </c>
      <c r="L71" s="12">
        <f>IF(E71="","", IF(C71="Long", (((E71-H71)*G71)/F71), (((H71-E71)*G71)/F71)))</f>
        <v/>
      </c>
      <c r="M71" s="158">
        <f>IF(J71="", "", K71)</f>
        <v/>
      </c>
      <c r="N71" s="17">
        <f>IF(K71="", "", SUM(M71/F71))</f>
        <v/>
      </c>
      <c r="O71" s="18" t="s">
        <v>139</v>
      </c>
      <c r="AC71" s="14">
        <f>IF(M71&lt;0, M71/-F71, L71)</f>
        <v/>
      </c>
      <c r="AD71" s="14">
        <f>IF(M71="", "", IF(C71="Long", IF(M71&gt;0, M71/F71, ((G71*(I71-E71))/F71)), IF(M71&gt;0, M71/F71, ((G71*(E71-I71))/F71))))</f>
        <v/>
      </c>
      <c r="AE71" s="30">
        <f>IF(A71="", "", MONTH(A71))</f>
        <v/>
      </c>
      <c r="AF71" s="30">
        <f>IF(A71="", "", YEAR(A71))</f>
        <v/>
      </c>
      <c r="AG71" s="30">
        <f>IF(A71="", "", DAY(A71))</f>
        <v/>
      </c>
    </row>
    <row customHeight="1" ht="17.25" r="72" spans="1:105">
      <c r="A72" s="159" t="n">
        <v>43409</v>
      </c>
      <c r="B72" s="141" t="s">
        <v>140</v>
      </c>
      <c r="C72" s="15" t="s">
        <v>29</v>
      </c>
      <c r="D72" s="15" t="s">
        <v>120</v>
      </c>
      <c r="E72" s="142" t="n">
        <v>201.2674</v>
      </c>
      <c r="F72" s="16">
        <f>$L$3+SUM($M$7:$M71)</f>
        <v/>
      </c>
      <c r="G72" s="132" t="n">
        <v>127</v>
      </c>
      <c r="H72" s="142" t="n">
        <v>200.7</v>
      </c>
      <c r="I72" s="142" t="n">
        <v>202.5</v>
      </c>
      <c r="J72" s="144" t="n">
        <v>200.5331</v>
      </c>
      <c r="K72" s="124" t="n">
        <v>-93.26000000000001</v>
      </c>
      <c r="L72" s="12">
        <f>IF(E72="","", IF(C72="Long", (((E72-H72)*G72)/F72), (((H72-E72)*G72)/F72)))</f>
        <v/>
      </c>
      <c r="M72" s="158">
        <f>IF(J72="", "", K72)</f>
        <v/>
      </c>
      <c r="N72" s="17">
        <f>IF(K72="", "", SUM(M72/F72))</f>
        <v/>
      </c>
      <c r="O72" s="18" t="s">
        <v>141</v>
      </c>
      <c r="AC72" s="14">
        <f>IF(M72&lt;0, M72/-F72, L72)</f>
        <v/>
      </c>
      <c r="AD72" s="14">
        <f>IF(M72="", "", IF(C72="Long", IF(M72&gt;0, M72/F72, ((G72*(I72-E72))/F72)), IF(M72&gt;0, M72/F72, ((G72*(E72-I72))/F72))))</f>
        <v/>
      </c>
      <c r="AE72" s="30">
        <f>IF(A72="", "", MONTH(A72))</f>
        <v/>
      </c>
      <c r="AF72" s="30">
        <f>IF(A72="", "", YEAR(A72))</f>
        <v/>
      </c>
      <c r="AG72" s="30">
        <f>IF(A72="", "", DAY(A72))</f>
        <v/>
      </c>
    </row>
    <row customHeight="1" ht="17.25" r="73" spans="1:105">
      <c r="A73" s="159" t="n">
        <v>43409</v>
      </c>
      <c r="B73" s="141" t="s">
        <v>142</v>
      </c>
      <c r="C73" s="15" t="s">
        <v>25</v>
      </c>
      <c r="D73" s="15" t="s">
        <v>120</v>
      </c>
      <c r="E73" s="142" t="n">
        <v>200.7425</v>
      </c>
      <c r="F73" s="16">
        <f>$L$3+SUM($M$7:$M72)</f>
        <v/>
      </c>
      <c r="G73" s="132" t="n">
        <v>-200</v>
      </c>
      <c r="H73" s="142" t="n">
        <v>201.25</v>
      </c>
      <c r="I73" s="142" t="n">
        <v>200.2</v>
      </c>
      <c r="J73" s="144" t="n">
        <v>201.265</v>
      </c>
      <c r="K73" s="124" t="n">
        <v>-104.5</v>
      </c>
      <c r="L73" s="12">
        <f>IF(E73="","", IF(C73="Long", (((E73-H73)*G73)/F73), (((H73-E73)*G73)/F73)))</f>
        <v/>
      </c>
      <c r="M73" s="158">
        <f>IF(J73="", "", K73)</f>
        <v/>
      </c>
      <c r="N73" s="17">
        <f>IF(K73="", "", SUM(M73/F73))</f>
        <v/>
      </c>
      <c r="O73" s="18" t="s">
        <v>143</v>
      </c>
      <c r="AC73" s="14">
        <f>IF(M73&lt;0, M73/-F73, L73)</f>
        <v/>
      </c>
      <c r="AD73" s="14">
        <f>IF(M73="", "", IF(C73="Long", IF(M73&gt;0, M73/F73, ((G73*(I73-E73))/F73)), IF(M73&gt;0, M73/F73, ((G73*(E73-I73))/F73))))</f>
        <v/>
      </c>
      <c r="AE73" s="30">
        <f>IF(A73="", "", MONTH(A73))</f>
        <v/>
      </c>
      <c r="AF73" s="30">
        <f>IF(A73="", "", YEAR(A73))</f>
        <v/>
      </c>
      <c r="AG73" s="30">
        <f>IF(A73="", "", DAY(A73))</f>
        <v/>
      </c>
    </row>
    <row customHeight="1" ht="17.25" r="74" spans="1:105">
      <c r="A74" s="159" t="n">
        <v>43409</v>
      </c>
      <c r="B74" s="141" t="s">
        <v>144</v>
      </c>
      <c r="C74" s="15" t="s">
        <v>29</v>
      </c>
      <c r="D74" s="15" t="s">
        <v>37</v>
      </c>
      <c r="E74" s="142" t="n">
        <v>19.3599</v>
      </c>
      <c r="F74" s="16">
        <f>$L$3+SUM($M$7:$M73)</f>
        <v/>
      </c>
      <c r="G74" s="132" t="n">
        <v>312</v>
      </c>
      <c r="H74" s="142" t="n">
        <v>19.22</v>
      </c>
      <c r="I74" s="142" t="n">
        <v>19.5</v>
      </c>
      <c r="J74" s="144" t="n">
        <v>19.3615</v>
      </c>
      <c r="K74" s="124" t="n">
        <v>0.5</v>
      </c>
      <c r="L74" s="12">
        <f>IF(E74="","", IF(C74="Long", (((E74-H74)*G74)/F74), (((H74-E74)*G74)/F74)))</f>
        <v/>
      </c>
      <c r="M74" s="158">
        <f>IF(J74="", "", K74)</f>
        <v/>
      </c>
      <c r="N74" s="17">
        <f>IF(K74="", "", SUM(M74/F74))</f>
        <v/>
      </c>
      <c r="O74" s="18" t="s">
        <v>145</v>
      </c>
      <c r="AC74" s="14">
        <f>IF(M74&lt;0, M74/-F74, L74)</f>
        <v/>
      </c>
      <c r="AD74" s="14">
        <f>IF(M74="", "", IF(C74="Long", IF(M74&gt;0, M74/F74, ((G74*(I74-E74))/F74)), IF(M74&gt;0, M74/F74, ((G74*(E74-I74))/F74))))</f>
        <v/>
      </c>
      <c r="AE74" s="30">
        <f>IF(A74="", "", MONTH(A74))</f>
        <v/>
      </c>
      <c r="AF74" s="30">
        <f>IF(A74="", "", YEAR(A74))</f>
        <v/>
      </c>
      <c r="AG74" s="30">
        <f>IF(A74="", "", DAY(A74))</f>
        <v/>
      </c>
    </row>
    <row customHeight="1" ht="17.25" r="75" spans="1:105">
      <c r="A75" s="159" t="n">
        <v>43409</v>
      </c>
      <c r="B75" s="141" t="s">
        <v>146</v>
      </c>
      <c r="C75" s="15" t="s">
        <v>29</v>
      </c>
      <c r="D75" s="15" t="s">
        <v>37</v>
      </c>
      <c r="E75" s="142" t="n">
        <v>19.83</v>
      </c>
      <c r="F75" s="16">
        <f>$L$3+SUM($M$7:$M74)</f>
        <v/>
      </c>
      <c r="G75" s="132" t="n">
        <v>400</v>
      </c>
      <c r="H75" s="142" t="n">
        <v>19.66</v>
      </c>
      <c r="I75" s="142" t="n">
        <v>20</v>
      </c>
      <c r="J75" s="144" t="n">
        <v>19.7316</v>
      </c>
      <c r="K75" s="124" t="n">
        <v>-39.36</v>
      </c>
      <c r="L75" s="12">
        <f>IF(E75="","", IF(C75="Long", (((E75-H75)*G75)/F75), (((H75-E75)*G75)/F75)))</f>
        <v/>
      </c>
      <c r="M75" s="158">
        <f>IF(J75="", "", K75)</f>
        <v/>
      </c>
      <c r="N75" s="17">
        <f>IF(K75="", "", SUM(M75/F75))</f>
        <v/>
      </c>
      <c r="O75" s="18" t="s">
        <v>31</v>
      </c>
      <c r="AC75" s="14">
        <f>IF(M75&lt;0, M75/-F75, L75)</f>
        <v/>
      </c>
      <c r="AD75" s="14">
        <f>IF(M75="", "", IF(C75="Long", IF(M75&gt;0, M75/F75, ((G75*(I75-E75))/F75)), IF(M75&gt;0, M75/F75, ((G75*(E75-I75))/F75))))</f>
        <v/>
      </c>
      <c r="AE75" s="30">
        <f>IF(A75="", "", MONTH(A75))</f>
        <v/>
      </c>
      <c r="AF75" s="30">
        <f>IF(A75="", "", YEAR(A75))</f>
        <v/>
      </c>
      <c r="AG75" s="30">
        <f>IF(A75="", "", DAY(A75))</f>
        <v/>
      </c>
    </row>
    <row customHeight="1" ht="17.25" r="76" spans="1:105">
      <c r="A76" s="159" t="n">
        <v>43410</v>
      </c>
      <c r="B76" s="141" t="s">
        <v>147</v>
      </c>
      <c r="C76" s="15" t="s">
        <v>25</v>
      </c>
      <c r="D76" s="15" t="s">
        <v>37</v>
      </c>
      <c r="E76" s="142" t="n">
        <v>19.79463333333333</v>
      </c>
      <c r="F76" s="16">
        <f>$L$3+SUM($M$7:$M75)</f>
        <v/>
      </c>
      <c r="G76" s="132" t="n">
        <v>-600</v>
      </c>
      <c r="H76" s="142" t="n">
        <v>20</v>
      </c>
      <c r="I76" s="142" t="n">
        <v>19.6</v>
      </c>
      <c r="J76" s="144" t="n">
        <v>19.665</v>
      </c>
      <c r="K76" s="124" t="n">
        <v>77.78</v>
      </c>
      <c r="L76" s="12">
        <f>IF(E76="","", IF(C76="Long", (((E76-H76)*G76)/F76), (((H76-E76)*G76)/F76)))</f>
        <v/>
      </c>
      <c r="M76" s="158">
        <f>IF(J76="", "", K76)</f>
        <v/>
      </c>
      <c r="N76" s="17">
        <f>IF(K76="", "", SUM(M76/F76))</f>
        <v/>
      </c>
      <c r="O76" s="18" t="s">
        <v>31</v>
      </c>
      <c r="AC76" s="14">
        <f>IF(M76&lt;0, M76/-F76, L76)</f>
        <v/>
      </c>
      <c r="AD76" s="14">
        <f>IF(M76="", "", IF(C76="Long", IF(M76&gt;0, M76/F76, ((G76*(I76-E76))/F76)), IF(M76&gt;0, M76/F76, ((G76*(E76-I76))/F76))))</f>
        <v/>
      </c>
      <c r="AE76" s="30">
        <f>IF(A76="", "", MONTH(A76))</f>
        <v/>
      </c>
      <c r="AF76" s="30">
        <f>IF(A76="", "", YEAR(A76))</f>
        <v/>
      </c>
      <c r="AG76" s="30">
        <f>IF(A76="", "", DAY(A76))</f>
        <v/>
      </c>
    </row>
    <row customHeight="1" ht="17.25" r="77" spans="1:105">
      <c r="A77" s="159" t="n">
        <v>43410</v>
      </c>
      <c r="B77" s="141" t="s">
        <v>148</v>
      </c>
      <c r="C77" s="15" t="s">
        <v>29</v>
      </c>
      <c r="D77" s="15" t="s">
        <v>37</v>
      </c>
      <c r="E77" s="142" t="n">
        <v>20.1785</v>
      </c>
      <c r="F77" s="16">
        <f>$L$3+SUM($M$7:$M76)</f>
        <v/>
      </c>
      <c r="G77" s="132" t="n">
        <v>333</v>
      </c>
      <c r="H77" s="142" t="n">
        <v>19.9</v>
      </c>
      <c r="I77" s="142" t="n">
        <v>21.07</v>
      </c>
      <c r="J77" s="144" t="n">
        <v>19.9727</v>
      </c>
      <c r="K77" s="124" t="n">
        <v>-68.53</v>
      </c>
      <c r="L77" s="12">
        <f>IF(E77="","", IF(C77="Long", (((E77-H77)*G77)/F77), (((H77-E77)*G77)/F77)))</f>
        <v/>
      </c>
      <c r="M77" s="158">
        <f>IF(J77="", "", K77)</f>
        <v/>
      </c>
      <c r="N77" s="17">
        <f>IF(K77="", "", SUM(M77/F77))</f>
        <v/>
      </c>
      <c r="O77" s="18" t="s">
        <v>149</v>
      </c>
      <c r="AC77" s="14">
        <f>IF(M77&lt;0, M77/-F77, L77)</f>
        <v/>
      </c>
      <c r="AD77" s="14">
        <f>IF(M77="", "", IF(C77="Long", IF(M77&gt;0, M77/F77, ((G77*(I77-E77))/F77)), IF(M77&gt;0, M77/F77, ((G77*(E77-I77))/F77))))</f>
        <v/>
      </c>
      <c r="AE77" s="30">
        <f>IF(A77="", "", MONTH(A77))</f>
        <v/>
      </c>
      <c r="AF77" s="30">
        <f>IF(A77="", "", YEAR(A77))</f>
        <v/>
      </c>
      <c r="AG77" s="30">
        <f>IF(A77="", "", DAY(A77))</f>
        <v/>
      </c>
    </row>
    <row customHeight="1" ht="17.25" r="78" spans="1:105">
      <c r="A78" s="159" t="n">
        <v>43410</v>
      </c>
      <c r="B78" s="141" t="s">
        <v>150</v>
      </c>
      <c r="C78" s="15" t="s">
        <v>25</v>
      </c>
      <c r="D78" s="15" t="s">
        <v>151</v>
      </c>
      <c r="E78" s="142" t="n">
        <v>35.0492</v>
      </c>
      <c r="F78" s="16">
        <f>$L$3+SUM($M$7:$M77)</f>
        <v/>
      </c>
      <c r="G78" s="132" t="n">
        <v>-185</v>
      </c>
      <c r="H78" s="142" t="n">
        <v>35.2</v>
      </c>
      <c r="I78" s="142" t="n">
        <v>34.68</v>
      </c>
      <c r="J78" s="144" t="n">
        <v>35.2019</v>
      </c>
      <c r="K78" s="124" t="n">
        <v>-28.25</v>
      </c>
      <c r="L78" s="12">
        <f>IF(E78="","", IF(C78="Long", (((E78-H78)*G78)/F78), (((H78-E78)*G78)/F78)))</f>
        <v/>
      </c>
      <c r="M78" s="158">
        <f>IF(J78="", "", K78)</f>
        <v/>
      </c>
      <c r="N78" s="17">
        <f>IF(K78="", "", SUM(M78/F78))</f>
        <v/>
      </c>
      <c r="O78" s="18" t="s">
        <v>152</v>
      </c>
      <c r="AC78" s="14">
        <f>IF(M78&lt;0, M78/-F78, L78)</f>
        <v/>
      </c>
      <c r="AD78" s="14">
        <f>IF(M78="", "", IF(C78="Long", IF(M78&gt;0, M78/F78, ((G78*(I78-E78))/F78)), IF(M78&gt;0, M78/F78, ((G78*(E78-I78))/F78))))</f>
        <v/>
      </c>
      <c r="AE78" s="30">
        <f>IF(A78="", "", MONTH(A78))</f>
        <v/>
      </c>
      <c r="AF78" s="30">
        <f>IF(A78="", "", YEAR(A78))</f>
        <v/>
      </c>
      <c r="AG78" s="30">
        <f>IF(A78="", "", DAY(A78))</f>
        <v/>
      </c>
    </row>
    <row customHeight="1" ht="17.25" r="79" spans="1:105">
      <c r="A79" s="159" t="n">
        <v>43410</v>
      </c>
      <c r="B79" s="141" t="s">
        <v>153</v>
      </c>
      <c r="C79" s="15" t="s">
        <v>29</v>
      </c>
      <c r="D79" s="15" t="s">
        <v>154</v>
      </c>
      <c r="E79" s="142" t="n">
        <v>16.5</v>
      </c>
      <c r="F79" s="16">
        <f>$L$3+SUM($M$7:$M78)</f>
        <v/>
      </c>
      <c r="G79" s="132" t="n">
        <v>312</v>
      </c>
      <c r="H79" s="142" t="n">
        <v>16.34</v>
      </c>
      <c r="I79" s="142" t="n">
        <v>17</v>
      </c>
      <c r="J79" s="144" t="n">
        <v>16.35</v>
      </c>
      <c r="K79" s="124" t="n">
        <v>-46.8</v>
      </c>
      <c r="L79" s="12">
        <f>IF(E79="","", IF(C79="Long", (((E79-H79)*G79)/F79), (((H79-E79)*G79)/F79)))</f>
        <v/>
      </c>
      <c r="M79" s="158">
        <f>IF(J79="", "", K79)</f>
        <v/>
      </c>
      <c r="N79" s="17">
        <f>IF(K79="", "", SUM(M79/F79))</f>
        <v/>
      </c>
      <c r="O79" s="18" t="s">
        <v>155</v>
      </c>
      <c r="AC79" s="14">
        <f>IF(M79&lt;0, M79/-F79, L79)</f>
        <v/>
      </c>
      <c r="AD79" s="14">
        <f>IF(M79="", "", IF(C79="Long", IF(M79&gt;0, M79/F79, ((G79*(I79-E79))/F79)), IF(M79&gt;0, M79/F79, ((G79*(E79-I79))/F79))))</f>
        <v/>
      </c>
      <c r="AE79" s="30">
        <f>IF(A79="", "", MONTH(A79))</f>
        <v/>
      </c>
      <c r="AF79" s="30">
        <f>IF(A79="", "", YEAR(A79))</f>
        <v/>
      </c>
      <c r="AG79" s="30">
        <f>IF(A79="", "", DAY(A79))</f>
        <v/>
      </c>
    </row>
    <row customHeight="1" ht="17.25" r="80" spans="1:105">
      <c r="A80" s="159" t="n">
        <v>43410</v>
      </c>
      <c r="B80" s="141" t="s">
        <v>156</v>
      </c>
      <c r="C80" s="15" t="s">
        <v>25</v>
      </c>
      <c r="D80" s="15" t="s">
        <v>151</v>
      </c>
      <c r="E80" s="142" t="n">
        <v>35.33</v>
      </c>
      <c r="F80" s="16">
        <f>$L$3+SUM($M$7:$M79)</f>
        <v/>
      </c>
      <c r="G80" s="132" t="n">
        <v>-700</v>
      </c>
      <c r="H80" s="142" t="n">
        <v>35.58</v>
      </c>
      <c r="I80" s="142" t="n">
        <v>35.1</v>
      </c>
      <c r="J80" s="144" t="n">
        <v>35.89382857142857</v>
      </c>
      <c r="K80" s="124" t="n">
        <v>-359.4</v>
      </c>
      <c r="L80" s="12">
        <f>IF(E80="","", IF(C80="Long", (((E80-H80)*G80)/F80), (((H80-E80)*G80)/F80)))</f>
        <v/>
      </c>
      <c r="M80" s="158">
        <f>IF(J80="", "", K80)</f>
        <v/>
      </c>
      <c r="N80" s="17">
        <f>IF(K80="", "", SUM(M80/F80))</f>
        <v/>
      </c>
      <c r="O80" s="18" t="s">
        <v>157</v>
      </c>
      <c r="AC80" s="14">
        <f>IF(M80&lt;0, M80/-F80, L80)</f>
        <v/>
      </c>
      <c r="AD80" s="14">
        <f>IF(M80="", "", IF(C80="Long", IF(M80&gt;0, M80/F80, ((G80*(I80-E80))/F80)), IF(M80&gt;0, M80/F80, ((G80*(E80-I80))/F80))))</f>
        <v/>
      </c>
      <c r="AE80" s="30">
        <f>IF(A80="", "", MONTH(A80))</f>
        <v/>
      </c>
      <c r="AF80" s="30">
        <f>IF(A80="", "", YEAR(A80))</f>
        <v/>
      </c>
      <c r="AG80" s="30">
        <f>IF(A80="", "", DAY(A80))</f>
        <v/>
      </c>
    </row>
    <row customHeight="1" ht="17.25" r="81" spans="1:105">
      <c r="A81" s="159" t="n">
        <v>43410</v>
      </c>
      <c r="B81" s="141" t="s">
        <v>158</v>
      </c>
      <c r="C81" s="15" t="s">
        <v>29</v>
      </c>
      <c r="D81" s="15" t="s">
        <v>37</v>
      </c>
      <c r="E81" s="142" t="n">
        <v>20.27</v>
      </c>
      <c r="F81" s="16">
        <f>$L$3+SUM($M$7:$M80)</f>
        <v/>
      </c>
      <c r="G81" s="132" t="n">
        <v>1250</v>
      </c>
      <c r="H81" s="142" t="n">
        <v>20.1</v>
      </c>
      <c r="I81" s="142" t="n">
        <v>20.5</v>
      </c>
      <c r="J81" s="144" t="n">
        <v>20.28</v>
      </c>
      <c r="K81" s="124" t="n">
        <v>12.5</v>
      </c>
      <c r="L81" s="12">
        <f>IF(E81="","", IF(C81="Long", (((E81-H81)*G81)/F81), (((H81-E81)*G81)/F81)))</f>
        <v/>
      </c>
      <c r="M81" s="158">
        <f>IF(J81="", "", K81)</f>
        <v/>
      </c>
      <c r="N81" s="17">
        <f>IF(K81="", "", SUM(M81/F81))</f>
        <v/>
      </c>
      <c r="O81" s="18" t="s">
        <v>31</v>
      </c>
      <c r="AC81" s="14">
        <f>IF(M81&lt;0, M81/-F81, L81)</f>
        <v/>
      </c>
      <c r="AD81" s="14">
        <f>IF(M81="", "", IF(C81="Long", IF(M81&gt;0, M81/F81, ((G81*(I81-E81))/F81)), IF(M81&gt;0, M81/F81, ((G81*(E81-I81))/F81))))</f>
        <v/>
      </c>
      <c r="AE81" s="30">
        <f>IF(A81="", "", MONTH(A81))</f>
        <v/>
      </c>
      <c r="AF81" s="30">
        <f>IF(A81="", "", YEAR(A81))</f>
        <v/>
      </c>
      <c r="AG81" s="30">
        <f>IF(A81="", "", DAY(A81))</f>
        <v/>
      </c>
    </row>
    <row customHeight="1" ht="17.25" r="82" spans="1:105">
      <c r="A82" s="159" t="n">
        <v>43410</v>
      </c>
      <c r="B82" s="141" t="s">
        <v>159</v>
      </c>
      <c r="C82" s="15" t="s">
        <v>29</v>
      </c>
      <c r="D82" s="15" t="s">
        <v>120</v>
      </c>
      <c r="E82" s="142" t="n">
        <v>203.15</v>
      </c>
      <c r="F82" s="16">
        <f>$L$3+SUM($M$7:$M81)</f>
        <v/>
      </c>
      <c r="G82" s="132" t="n">
        <v>246</v>
      </c>
      <c r="H82" s="142" t="n">
        <v>202.95</v>
      </c>
      <c r="I82" s="142" t="n">
        <v>203.5</v>
      </c>
      <c r="J82" s="144" t="n">
        <v>203.5193495934959</v>
      </c>
      <c r="K82" s="124" t="n">
        <v>90.86</v>
      </c>
      <c r="L82" s="12">
        <f>IF(E82="","", IF(C82="Long", (((E82-H82)*G82)/F82), (((H82-E82)*G82)/F82)))</f>
        <v/>
      </c>
      <c r="M82" s="158">
        <f>IF(J82="", "", K82)</f>
        <v/>
      </c>
      <c r="N82" s="17">
        <f>IF(K82="", "", SUM(M82/F82))</f>
        <v/>
      </c>
      <c r="O82" s="18" t="s">
        <v>31</v>
      </c>
      <c r="AC82" s="14">
        <f>IF(M82&lt;0, M82/-F82, L82)</f>
        <v/>
      </c>
      <c r="AD82" s="14">
        <f>IF(M82="", "", IF(C82="Long", IF(M82&gt;0, M82/F82, ((G82*(I82-E82))/F82)), IF(M82&gt;0, M82/F82, ((G82*(E82-I82))/F82))))</f>
        <v/>
      </c>
      <c r="AE82" s="30">
        <f>IF(A82="", "", MONTH(A82))</f>
        <v/>
      </c>
      <c r="AF82" s="30">
        <f>IF(A82="", "", YEAR(A82))</f>
        <v/>
      </c>
      <c r="AG82" s="30">
        <f>IF(A82="", "", DAY(A82))</f>
        <v/>
      </c>
    </row>
    <row customHeight="1" ht="17.25" r="83" spans="1:105">
      <c r="A83" s="159" t="n">
        <v>43410</v>
      </c>
      <c r="B83" s="141" t="s">
        <v>160</v>
      </c>
      <c r="C83" s="15" t="s">
        <v>29</v>
      </c>
      <c r="D83" s="15" t="s">
        <v>120</v>
      </c>
      <c r="E83" s="142" t="n">
        <v>203.54</v>
      </c>
      <c r="F83" s="16">
        <f>$L$3+SUM($M$7:$M82)</f>
        <v/>
      </c>
      <c r="G83" s="132" t="n">
        <v>250</v>
      </c>
      <c r="H83" s="142" t="n">
        <v>203.4</v>
      </c>
      <c r="I83" s="142" t="n">
        <v>204.38</v>
      </c>
      <c r="J83" s="144" t="n">
        <v>203.43</v>
      </c>
      <c r="K83" s="124" t="n">
        <v>-27.5</v>
      </c>
      <c r="L83" s="12">
        <f>IF(E83="","", IF(C83="Long", (((E83-H83)*G83)/F83), (((H83-E83)*G83)/F83)))</f>
        <v/>
      </c>
      <c r="M83" s="158">
        <f>IF(J83="", "", K83)</f>
        <v/>
      </c>
      <c r="N83" s="17">
        <f>IF(K83="", "", SUM(M83/F83))</f>
        <v/>
      </c>
      <c r="O83" s="18" t="s">
        <v>31</v>
      </c>
      <c r="AC83" s="14">
        <f>IF(M83&lt;0, M83/-F83, L83)</f>
        <v/>
      </c>
      <c r="AD83" s="14">
        <f>IF(M83="", "", IF(C83="Long", IF(M83&gt;0, M83/F83, ((G83*(I83-E83))/F83)), IF(M83&gt;0, M83/F83, ((G83*(E83-I83))/F83))))</f>
        <v/>
      </c>
      <c r="AE83" s="30">
        <f>IF(A83="", "", MONTH(A83))</f>
        <v/>
      </c>
      <c r="AF83" s="30">
        <f>IF(A83="", "", YEAR(A83))</f>
        <v/>
      </c>
      <c r="AG83" s="30">
        <f>IF(A83="", "", DAY(A83))</f>
        <v/>
      </c>
    </row>
    <row customHeight="1" ht="17.25" r="84" spans="1:105">
      <c r="A84" s="159" t="n">
        <v>43410</v>
      </c>
      <c r="B84" s="141" t="s">
        <v>161</v>
      </c>
      <c r="C84" s="15" t="s">
        <v>29</v>
      </c>
      <c r="D84" s="15" t="s">
        <v>53</v>
      </c>
      <c r="E84" s="142" t="n">
        <v>77.62</v>
      </c>
      <c r="F84" s="16">
        <f>$L$3+SUM($M$7:$M83)</f>
        <v/>
      </c>
      <c r="G84" s="132" t="n">
        <v>630</v>
      </c>
      <c r="H84" s="142" t="n">
        <v>77.2</v>
      </c>
      <c r="I84" s="142" t="n">
        <v>78.87</v>
      </c>
      <c r="J84" s="144" t="n">
        <v>77.8763492063492</v>
      </c>
      <c r="K84" s="124" t="n">
        <v>195.68</v>
      </c>
      <c r="L84" s="12">
        <f>IF(E84="","", IF(C84="Long", (((E84-H84)*G84)/F84), (((H84-E84)*G84)/F84)))</f>
        <v/>
      </c>
      <c r="M84" s="158">
        <f>IF(J84="", "", K84)</f>
        <v/>
      </c>
      <c r="N84" s="17">
        <f>IF(K84="", "", SUM(M84/F84))</f>
        <v/>
      </c>
      <c r="O84" s="18" t="s">
        <v>31</v>
      </c>
      <c r="AC84" s="14">
        <f>IF(M84&lt;0, M84/-F84, L84)</f>
        <v/>
      </c>
      <c r="AD84" s="14">
        <f>IF(M84="", "", IF(C84="Long", IF(M84&gt;0, M84/F84, ((G84*(I84-E84))/F84)), IF(M84&gt;0, M84/F84, ((G84*(E84-I84))/F84))))</f>
        <v/>
      </c>
      <c r="AE84" s="30">
        <f>IF(A84="", "", MONTH(A84))</f>
        <v/>
      </c>
      <c r="AF84" s="30">
        <f>IF(A84="", "", YEAR(A84))</f>
        <v/>
      </c>
      <c r="AG84" s="30">
        <f>IF(A84="", "", DAY(A84))</f>
        <v/>
      </c>
    </row>
    <row customHeight="1" ht="17.25" r="85" spans="1:105">
      <c r="A85" s="159" t="n">
        <v>43410</v>
      </c>
      <c r="B85" s="141" t="s">
        <v>162</v>
      </c>
      <c r="C85" s="15" t="s">
        <v>25</v>
      </c>
      <c r="D85" s="15" t="s">
        <v>151</v>
      </c>
      <c r="E85" s="142" t="n">
        <v>36.15</v>
      </c>
      <c r="F85" s="16">
        <f>$L$3+SUM($M$7:$M84)</f>
        <v/>
      </c>
      <c r="G85" s="132" t="n">
        <v>-241</v>
      </c>
      <c r="H85" s="142" t="n">
        <v>36.3</v>
      </c>
      <c r="I85" s="142" t="n">
        <v>36</v>
      </c>
      <c r="J85" s="144" t="n">
        <v>36.67</v>
      </c>
      <c r="K85" s="124" t="n">
        <v>-125.32</v>
      </c>
      <c r="L85" s="12">
        <f>IF(E85="","", IF(C85="Long", (((E85-H85)*G85)/F85), (((H85-E85)*G85)/F85)))</f>
        <v/>
      </c>
      <c r="M85" s="158">
        <f>IF(J85="", "", K85)</f>
        <v/>
      </c>
      <c r="N85" s="17">
        <f>IF(K85="", "", SUM(M85/F85))</f>
        <v/>
      </c>
      <c r="O85" s="18" t="s">
        <v>69</v>
      </c>
      <c r="AC85" s="14">
        <f>IF(M85&lt;0, M85/-F85, L85)</f>
        <v/>
      </c>
      <c r="AD85" s="14">
        <f>IF(M85="", "", IF(C85="Long", IF(M85&gt;0, M85/F85, ((G85*(I85-E85))/F85)), IF(M85&gt;0, M85/F85, ((G85*(E85-I85))/F85))))</f>
        <v/>
      </c>
      <c r="AE85" s="30">
        <f>IF(A85="", "", MONTH(A85))</f>
        <v/>
      </c>
      <c r="AF85" s="30">
        <f>IF(A85="", "", YEAR(A85))</f>
        <v/>
      </c>
      <c r="AG85" s="30">
        <f>IF(A85="", "", DAY(A85))</f>
        <v/>
      </c>
    </row>
    <row customHeight="1" ht="17.25" r="86" spans="1:105">
      <c r="A86" s="159" t="n">
        <v>43410</v>
      </c>
      <c r="B86" s="141" t="s">
        <v>163</v>
      </c>
      <c r="C86" s="15" t="s">
        <v>29</v>
      </c>
      <c r="D86" s="15" t="s">
        <v>53</v>
      </c>
      <c r="E86" s="142" t="n">
        <v>78.95999999999999</v>
      </c>
      <c r="F86" s="16">
        <f>$L$3+SUM($M$7:$M85)</f>
        <v/>
      </c>
      <c r="G86" s="132" t="n">
        <v>185</v>
      </c>
      <c r="H86" s="142" t="n">
        <v>78.7</v>
      </c>
      <c r="I86" s="142" t="n">
        <v>79.40000000000001</v>
      </c>
      <c r="J86" s="144" t="n">
        <v>78.63</v>
      </c>
      <c r="K86" s="124" t="n">
        <v>-61.05</v>
      </c>
      <c r="L86" s="12">
        <f>IF(E86="","", IF(C86="Long", (((E86-H86)*G86)/F86), (((H86-E86)*G86)/F86)))</f>
        <v/>
      </c>
      <c r="M86" s="158">
        <f>IF(J86="", "", K86)</f>
        <v/>
      </c>
      <c r="N86" s="17">
        <f>IF(K86="", "", SUM(M86/F86))</f>
        <v/>
      </c>
      <c r="O86" s="18" t="s">
        <v>69</v>
      </c>
      <c r="AC86" s="14">
        <f>IF(M86&lt;0, M86/-F86, L86)</f>
        <v/>
      </c>
      <c r="AD86" s="14">
        <f>IF(M86="", "", IF(C86="Long", IF(M86&gt;0, M86/F86, ((G86*(I86-E86))/F86)), IF(M86&gt;0, M86/F86, ((G86*(E86-I86))/F86))))</f>
        <v/>
      </c>
      <c r="AE86" s="30">
        <f>IF(A86="", "", MONTH(A86))</f>
        <v/>
      </c>
      <c r="AF86" s="30">
        <f>IF(A86="", "", YEAR(A86))</f>
        <v/>
      </c>
      <c r="AG86" s="30">
        <f>IF(A86="", "", DAY(A86))</f>
        <v/>
      </c>
    </row>
    <row customHeight="1" ht="17.25" r="87" spans="1:105">
      <c r="A87" s="159" t="n">
        <v>43410</v>
      </c>
      <c r="B87" s="141" t="s">
        <v>164</v>
      </c>
      <c r="C87" s="15" t="s">
        <v>29</v>
      </c>
      <c r="D87" s="15" t="s">
        <v>37</v>
      </c>
      <c r="E87" s="142" t="n">
        <v>21.21</v>
      </c>
      <c r="F87" s="16">
        <f>$L$3+SUM($M$7:$M86)</f>
        <v/>
      </c>
      <c r="G87" s="132" t="n">
        <v>312</v>
      </c>
      <c r="H87" s="142" t="n">
        <v>21.03</v>
      </c>
      <c r="I87" s="142" t="n">
        <v>21.41</v>
      </c>
      <c r="J87" s="144" t="n">
        <v>21.18</v>
      </c>
      <c r="K87" s="124" t="n">
        <v>-9.359999999999999</v>
      </c>
      <c r="L87" s="12">
        <f>IF(E87="","", IF(C87="Long", (((E87-H87)*G87)/F87), (((H87-E87)*G87)/F87)))</f>
        <v/>
      </c>
      <c r="M87" s="158">
        <f>IF(J87="", "", K87)</f>
        <v/>
      </c>
      <c r="N87" s="17">
        <f>IF(K87="", "", SUM(M87/F87))</f>
        <v/>
      </c>
      <c r="O87" s="18" t="s">
        <v>31</v>
      </c>
      <c r="AC87" s="14">
        <f>IF(M87&lt;0, M87/-F87, L87)</f>
        <v/>
      </c>
      <c r="AD87" s="14">
        <f>IF(M87="", "", IF(C87="Long", IF(M87&gt;0, M87/F87, ((G87*(I87-E87))/F87)), IF(M87&gt;0, M87/F87, ((G87*(E87-I87))/F87))))</f>
        <v/>
      </c>
      <c r="AE87" s="30">
        <f>IF(A87="", "", MONTH(A87))</f>
        <v/>
      </c>
      <c r="AF87" s="30">
        <f>IF(A87="", "", YEAR(A87))</f>
        <v/>
      </c>
      <c r="AG87" s="30">
        <f>IF(A87="", "", DAY(A87))</f>
        <v/>
      </c>
    </row>
    <row customHeight="1" ht="17.25" r="88" spans="1:105">
      <c r="A88" s="159" t="n">
        <v>43410</v>
      </c>
      <c r="B88" s="141" t="s">
        <v>165</v>
      </c>
      <c r="C88" s="15" t="s">
        <v>29</v>
      </c>
      <c r="D88" s="15" t="s">
        <v>37</v>
      </c>
      <c r="E88" s="142" t="n">
        <v>21.12</v>
      </c>
      <c r="F88" s="16">
        <f>$L$3+SUM($M$7:$M87)</f>
        <v/>
      </c>
      <c r="G88" s="132" t="n">
        <v>300</v>
      </c>
      <c r="H88" s="142" t="n">
        <v>21</v>
      </c>
      <c r="I88" s="142" t="n">
        <v>21.41</v>
      </c>
      <c r="J88" s="144" t="n">
        <v>21.05</v>
      </c>
      <c r="K88" s="124" t="n">
        <v>-21</v>
      </c>
      <c r="L88" s="12">
        <f>IF(E88="","", IF(C88="Long", (((E88-H88)*G88)/F88), (((H88-E88)*G88)/F88)))</f>
        <v/>
      </c>
      <c r="M88" s="158">
        <f>IF(J88="", "", K88)</f>
        <v/>
      </c>
      <c r="N88" s="17">
        <f>IF(K88="", "", SUM(M88/F88))</f>
        <v/>
      </c>
      <c r="O88" s="18" t="s">
        <v>31</v>
      </c>
      <c r="AC88" s="14">
        <f>IF(M88&lt;0, M88/-F88, L88)</f>
        <v/>
      </c>
      <c r="AD88" s="14">
        <f>IF(M88="", "", IF(C88="Long", IF(M88&gt;0, M88/F88, ((G88*(I88-E88))/F88)), IF(M88&gt;0, M88/F88, ((G88*(E88-I88))/F88))))</f>
        <v/>
      </c>
      <c r="AE88" s="30">
        <f>IF(A88="", "", MONTH(A88))</f>
        <v/>
      </c>
      <c r="AF88" s="30">
        <f>IF(A88="", "", YEAR(A88))</f>
        <v/>
      </c>
      <c r="AG88" s="30">
        <f>IF(A88="", "", DAY(A88))</f>
        <v/>
      </c>
    </row>
    <row customHeight="1" ht="17.25" r="89" spans="1:105">
      <c r="A89" s="159" t="n">
        <v>43410</v>
      </c>
      <c r="B89" s="141" t="s">
        <v>166</v>
      </c>
      <c r="C89" s="15" t="s">
        <v>29</v>
      </c>
      <c r="D89" s="15" t="s">
        <v>37</v>
      </c>
      <c r="E89" s="142" t="n">
        <v>21.06</v>
      </c>
      <c r="F89" s="16">
        <f>$L$3+SUM($M$7:$M88)</f>
        <v/>
      </c>
      <c r="G89" s="132" t="n">
        <v>300</v>
      </c>
      <c r="H89" s="142" t="n">
        <v>20.95</v>
      </c>
      <c r="I89" s="142" t="n">
        <v>21.41</v>
      </c>
      <c r="J89" s="144" t="n">
        <v>21.08</v>
      </c>
      <c r="K89" s="124" t="n">
        <v>6</v>
      </c>
      <c r="L89" s="12">
        <f>IF(E89="","", IF(C89="Long", (((E89-H89)*G89)/F89), (((H89-E89)*G89)/F89)))</f>
        <v/>
      </c>
      <c r="M89" s="158">
        <f>IF(J89="", "", K89)</f>
        <v/>
      </c>
      <c r="N89" s="17">
        <f>IF(K89="", "", SUM(M89/F89))</f>
        <v/>
      </c>
      <c r="O89" s="18" t="s">
        <v>31</v>
      </c>
      <c r="AC89" s="14">
        <f>IF(M89&lt;0, M89/-F89, L89)</f>
        <v/>
      </c>
      <c r="AD89" s="14">
        <f>IF(M89="", "", IF(C89="Long", IF(M89&gt;0, M89/F89, ((G89*(I89-E89))/F89)), IF(M89&gt;0, M89/F89, ((G89*(E89-I89))/F89))))</f>
        <v/>
      </c>
      <c r="AE89" s="30">
        <f>IF(A89="", "", MONTH(A89))</f>
        <v/>
      </c>
      <c r="AF89" s="30">
        <f>IF(A89="", "", YEAR(A89))</f>
        <v/>
      </c>
      <c r="AG89" s="30">
        <f>IF(A89="", "", DAY(A89))</f>
        <v/>
      </c>
    </row>
    <row customHeight="1" ht="17.25" r="90" spans="1:105">
      <c r="A90" s="159" t="n">
        <v>43411</v>
      </c>
      <c r="B90" s="141" t="s">
        <v>167</v>
      </c>
      <c r="C90" s="15" t="s">
        <v>25</v>
      </c>
      <c r="D90" s="15" t="s">
        <v>168</v>
      </c>
      <c r="E90" s="142" t="n">
        <v>85.7924</v>
      </c>
      <c r="F90" s="16">
        <f>$L$3+SUM($M$7:$M89)</f>
        <v/>
      </c>
      <c r="G90" s="132" t="n">
        <v>-172</v>
      </c>
      <c r="H90" s="142" t="n">
        <v>87.09</v>
      </c>
      <c r="I90" s="142" t="n">
        <v>85.2</v>
      </c>
      <c r="J90" s="144" t="n">
        <v>86.33822325581396</v>
      </c>
      <c r="K90" s="124" t="n">
        <v>-93.88</v>
      </c>
      <c r="L90" s="12">
        <f>IF(E90="","", IF(C90="Long", (((E90-H90)*G90)/F90), (((H90-E90)*G90)/F90)))</f>
        <v/>
      </c>
      <c r="M90" s="158">
        <f>IF(J90="", "", K90)</f>
        <v/>
      </c>
      <c r="N90" s="17">
        <f>IF(K90="", "", SUM(M90/F90))</f>
        <v/>
      </c>
      <c r="O90" s="18" t="s">
        <v>169</v>
      </c>
      <c r="AC90" s="14">
        <f>IF(M90&lt;0, M90/-F90, L90)</f>
        <v/>
      </c>
      <c r="AD90" s="14">
        <f>IF(M90="", "", IF(C90="Long", IF(M90&gt;0, M90/F90, ((G90*(I90-E90))/F90)), IF(M90&gt;0, M90/F90, ((G90*(E90-I90))/F90))))</f>
        <v/>
      </c>
      <c r="AE90" s="30">
        <f>IF(A90="", "", MONTH(A90))</f>
        <v/>
      </c>
      <c r="AF90" s="30">
        <f>IF(A90="", "", YEAR(A90))</f>
        <v/>
      </c>
      <c r="AG90" s="30">
        <f>IF(A90="", "", DAY(A90))</f>
        <v/>
      </c>
    </row>
    <row customHeight="1" ht="17.25" r="91" spans="1:105">
      <c r="A91" s="159" t="n">
        <v>43411</v>
      </c>
      <c r="B91" s="141" t="s">
        <v>170</v>
      </c>
      <c r="C91" s="15" t="s">
        <v>29</v>
      </c>
      <c r="D91" s="15" t="s">
        <v>168</v>
      </c>
      <c r="E91" s="142" t="n">
        <v>86.91</v>
      </c>
      <c r="F91" s="16">
        <f>$L$3+SUM($M$7:$M90)</f>
        <v/>
      </c>
      <c r="G91" s="132" t="n">
        <v>172</v>
      </c>
      <c r="H91" s="142" t="n">
        <v>85.41</v>
      </c>
      <c r="I91" s="142" t="n">
        <v>87.40000000000001</v>
      </c>
      <c r="J91" s="144" t="n">
        <v>86.3537</v>
      </c>
      <c r="K91" s="124" t="n">
        <v>-95.68000000000001</v>
      </c>
      <c r="L91" s="12">
        <f>IF(E91="","", IF(C91="Long", (((E91-H91)*G91)/F91), (((H91-E91)*G91)/F91)))</f>
        <v/>
      </c>
      <c r="M91" s="158">
        <f>IF(J91="", "", K91)</f>
        <v/>
      </c>
      <c r="N91" s="17">
        <f>IF(K91="", "", SUM(M91/F91))</f>
        <v/>
      </c>
      <c r="O91" s="18" t="s">
        <v>171</v>
      </c>
      <c r="AC91" s="14">
        <f>IF(M91&lt;0, M91/-F91, L91)</f>
        <v/>
      </c>
      <c r="AD91" s="14">
        <f>IF(M91="", "", IF(C91="Long", IF(M91&gt;0, M91/F91, ((G91*(I91-E91))/F91)), IF(M91&gt;0, M91/F91, ((G91*(E91-I91))/F91))))</f>
        <v/>
      </c>
      <c r="AE91" s="30">
        <f>IF(A91="", "", MONTH(A91))</f>
        <v/>
      </c>
      <c r="AF91" s="30">
        <f>IF(A91="", "", YEAR(A91))</f>
        <v/>
      </c>
      <c r="AG91" s="30">
        <f>IF(A91="", "", DAY(A91))</f>
        <v/>
      </c>
    </row>
    <row customHeight="1" ht="17.25" r="92" spans="1:105">
      <c r="A92" s="159" t="n">
        <v>43411</v>
      </c>
      <c r="B92" s="141" t="s">
        <v>172</v>
      </c>
      <c r="C92" s="15" t="s">
        <v>29</v>
      </c>
      <c r="D92" s="15" t="s">
        <v>168</v>
      </c>
      <c r="E92" s="142" t="n">
        <v>87.31999999999999</v>
      </c>
      <c r="F92" s="16">
        <f>$L$3+SUM($M$7:$M91)</f>
        <v/>
      </c>
      <c r="G92" s="132" t="n">
        <v>65</v>
      </c>
      <c r="H92" s="142" t="n">
        <v>85.53</v>
      </c>
      <c r="I92" s="142" t="n">
        <v>88.5</v>
      </c>
      <c r="J92" s="144" t="n">
        <v>88.12</v>
      </c>
      <c r="K92" s="124" t="n">
        <v>52</v>
      </c>
      <c r="L92" s="12">
        <f>IF(E92="","", IF(C92="Long", (((E92-H92)*G92)/F92), (((H92-E92)*G92)/F92)))</f>
        <v/>
      </c>
      <c r="M92" s="158">
        <f>IF(J92="", "", K92)</f>
        <v/>
      </c>
      <c r="N92" s="17">
        <f>IF(K92="", "", SUM(M92/F92))</f>
        <v/>
      </c>
      <c r="O92" s="18" t="s">
        <v>173</v>
      </c>
      <c r="AC92" s="14">
        <f>IF(M92&lt;0, M92/-F92, L92)</f>
        <v/>
      </c>
      <c r="AD92" s="14">
        <f>IF(M92="", "", IF(C92="Long", IF(M92&gt;0, M92/F92, ((G92*(I92-E92))/F92)), IF(M92&gt;0, M92/F92, ((G92*(E92-I92))/F92))))</f>
        <v/>
      </c>
      <c r="AE92" s="30">
        <f>IF(A92="", "", MONTH(A92))</f>
        <v/>
      </c>
      <c r="AF92" s="30">
        <f>IF(A92="", "", YEAR(A92))</f>
        <v/>
      </c>
      <c r="AG92" s="30">
        <f>IF(A92="", "", DAY(A92))</f>
        <v/>
      </c>
    </row>
    <row customHeight="1" ht="17.25" r="93" spans="1:105">
      <c r="A93" s="159" t="n">
        <v>43411</v>
      </c>
      <c r="B93" s="141" t="s">
        <v>174</v>
      </c>
      <c r="C93" s="15" t="s">
        <v>29</v>
      </c>
      <c r="D93" s="15" t="s">
        <v>168</v>
      </c>
      <c r="E93" s="142" t="n">
        <v>87.79000000000001</v>
      </c>
      <c r="F93" s="16">
        <f>$L$3+SUM($M$7:$M92)</f>
        <v/>
      </c>
      <c r="G93" s="132" t="n">
        <v>150</v>
      </c>
      <c r="H93" s="142" t="n">
        <v>86.68000000000001</v>
      </c>
      <c r="I93" s="142" t="n">
        <v>88.5</v>
      </c>
      <c r="J93" s="144" t="n">
        <v>88.65275</v>
      </c>
      <c r="K93" s="124" t="n">
        <v>129.41</v>
      </c>
      <c r="L93" s="12">
        <f>IF(E93="","", IF(C93="Long", (((E93-H93)*G93)/F93), (((H93-E93)*G93)/F93)))</f>
        <v/>
      </c>
      <c r="M93" s="158">
        <f>IF(J93="", "", K93)</f>
        <v/>
      </c>
      <c r="N93" s="17">
        <f>IF(K93="", "", SUM(M93/F93))</f>
        <v/>
      </c>
      <c r="O93" s="18" t="s">
        <v>175</v>
      </c>
      <c r="AC93" s="14">
        <f>IF(M93&lt;0, M93/-F93, L93)</f>
        <v/>
      </c>
      <c r="AD93" s="14">
        <f>IF(M93="", "", IF(C93="Long", IF(M93&gt;0, M93/F93, ((G93*(I93-E93))/F93)), IF(M93&gt;0, M93/F93, ((G93*(E93-I93))/F93))))</f>
        <v/>
      </c>
      <c r="AE93" s="30">
        <f>IF(A93="", "", MONTH(A93))</f>
        <v/>
      </c>
      <c r="AF93" s="30">
        <f>IF(A93="", "", YEAR(A93))</f>
        <v/>
      </c>
      <c r="AG93" s="30">
        <f>IF(A93="", "", DAY(A93))</f>
        <v/>
      </c>
    </row>
    <row customHeight="1" ht="17.25" r="94" spans="1:105">
      <c r="A94" s="159" t="n">
        <v>43411</v>
      </c>
      <c r="B94" s="141" t="s">
        <v>176</v>
      </c>
      <c r="C94" s="15" t="s">
        <v>25</v>
      </c>
      <c r="D94" s="15" t="s">
        <v>37</v>
      </c>
      <c r="E94" s="142" t="n">
        <v>22.06</v>
      </c>
      <c r="F94" s="16">
        <f>$L$3+SUM($M$7:$M93)</f>
        <v/>
      </c>
      <c r="G94" s="132" t="n">
        <v>-372</v>
      </c>
      <c r="H94" s="142" t="n">
        <v>22.16</v>
      </c>
      <c r="I94" s="142" t="n">
        <v>21.9</v>
      </c>
      <c r="J94" s="144" t="n">
        <v>21.82399224806202</v>
      </c>
      <c r="K94" s="124" t="n">
        <v>41.78</v>
      </c>
      <c r="L94" s="12">
        <f>IF(E94="","", IF(C94="Long", (((E94-H94)*G94)/F94), (((H94-E94)*G94)/F94)))</f>
        <v/>
      </c>
      <c r="M94" s="158">
        <f>IF(J94="", "", K94)</f>
        <v/>
      </c>
      <c r="N94" s="17">
        <f>IF(K94="", "", SUM(M94/F94))</f>
        <v/>
      </c>
      <c r="O94" s="18" t="s">
        <v>177</v>
      </c>
      <c r="AC94" s="14">
        <f>IF(M94&lt;0, M94/-F94, L94)</f>
        <v/>
      </c>
      <c r="AD94" s="14">
        <f>IF(M94="", "", IF(C94="Long", IF(M94&gt;0, M94/F94, ((G94*(I94-E94))/F94)), IF(M94&gt;0, M94/F94, ((G94*(E94-I94))/F94))))</f>
        <v/>
      </c>
      <c r="AE94" s="30">
        <f>IF(A94="", "", MONTH(A94))</f>
        <v/>
      </c>
      <c r="AF94" s="30">
        <f>IF(A94="", "", YEAR(A94))</f>
        <v/>
      </c>
      <c r="AG94" s="30">
        <f>IF(A94="", "", DAY(A94))</f>
        <v/>
      </c>
    </row>
    <row customHeight="1" ht="17.25" r="95" spans="1:105">
      <c r="A95" s="159" t="n">
        <v>43412</v>
      </c>
      <c r="B95" s="141" t="s">
        <v>178</v>
      </c>
      <c r="C95" s="15" t="s">
        <v>25</v>
      </c>
      <c r="D95" s="15" t="s">
        <v>37</v>
      </c>
      <c r="E95" s="142" t="n">
        <v>21.2515</v>
      </c>
      <c r="F95" s="16">
        <f>$L$3+SUM($M$7:$M94)</f>
        <v/>
      </c>
      <c r="G95" s="132" t="n">
        <v>-300</v>
      </c>
      <c r="H95" s="142" t="n">
        <v>21.32</v>
      </c>
      <c r="I95" s="142" t="n">
        <v>21.07</v>
      </c>
      <c r="J95" s="144" t="n">
        <v>21.2299</v>
      </c>
      <c r="K95" s="124" t="n">
        <v>6.48</v>
      </c>
      <c r="L95" s="12">
        <f>IF(E95="","", IF(C95="Long", (((E95-H95)*G95)/F95), (((H95-E95)*G95)/F95)))</f>
        <v/>
      </c>
      <c r="M95" s="158">
        <f>IF(J95="", "", K95)</f>
        <v/>
      </c>
      <c r="N95" s="17">
        <f>IF(K95="", "", SUM(M95/F95))</f>
        <v/>
      </c>
      <c r="O95" s="18" t="s">
        <v>179</v>
      </c>
      <c r="AC95" s="14">
        <f>IF(M95&lt;0, M95/-F95, L95)</f>
        <v/>
      </c>
      <c r="AD95" s="14">
        <f>IF(M95="", "", IF(C95="Long", IF(M95&gt;0, M95/F95, ((G95*(I95-E95))/F95)), IF(M95&gt;0, M95/F95, ((G95*(E95-I95))/F95))))</f>
        <v/>
      </c>
      <c r="AE95" s="30">
        <f>IF(A95="", "", MONTH(A95))</f>
        <v/>
      </c>
      <c r="AF95" s="30">
        <f>IF(A95="", "", YEAR(A95))</f>
        <v/>
      </c>
      <c r="AG95" s="30">
        <f>IF(A95="", "", DAY(A95))</f>
        <v/>
      </c>
    </row>
    <row customHeight="1" ht="17.25" r="96" spans="1:105">
      <c r="A96" s="159" t="n">
        <v>43412</v>
      </c>
      <c r="B96" s="141" t="s">
        <v>180</v>
      </c>
      <c r="C96" s="15" t="s">
        <v>25</v>
      </c>
      <c r="D96" s="15" t="s">
        <v>37</v>
      </c>
      <c r="E96" s="142" t="n">
        <v>21.17</v>
      </c>
      <c r="F96" s="16">
        <f>$L$3+SUM($M$7:$M95)</f>
        <v/>
      </c>
      <c r="G96" s="132" t="n">
        <v>-200</v>
      </c>
      <c r="H96" s="142" t="n">
        <v>21.28</v>
      </c>
      <c r="I96" s="142" t="n">
        <v>21.07</v>
      </c>
      <c r="J96" s="144" t="n">
        <v>21.32</v>
      </c>
      <c r="K96" s="124" t="n">
        <v>-30</v>
      </c>
      <c r="L96" s="12">
        <f>IF(E96="","", IF(C96="Long", (((E96-H96)*G96)/F96), (((H96-E96)*G96)/F96)))</f>
        <v/>
      </c>
      <c r="M96" s="158">
        <f>IF(J96="", "", K96)</f>
        <v/>
      </c>
      <c r="N96" s="17">
        <f>IF(K96="", "", SUM(M96/F96))</f>
        <v/>
      </c>
      <c r="O96" s="18" t="s">
        <v>69</v>
      </c>
      <c r="AC96" s="14">
        <f>IF(M96&lt;0, M96/-F96, L96)</f>
        <v/>
      </c>
      <c r="AD96" s="14">
        <f>IF(M96="", "", IF(C96="Long", IF(M96&gt;0, M96/F96, ((G96*(I96-E96))/F96)), IF(M96&gt;0, M96/F96, ((G96*(E96-I96))/F96))))</f>
        <v/>
      </c>
      <c r="AE96" s="30">
        <f>IF(A96="", "", MONTH(A96))</f>
        <v/>
      </c>
      <c r="AF96" s="30">
        <f>IF(A96="", "", YEAR(A96))</f>
        <v/>
      </c>
      <c r="AG96" s="30">
        <f>IF(A96="", "", DAY(A96))</f>
        <v/>
      </c>
    </row>
    <row customHeight="1" ht="17.25" r="97" spans="1:105">
      <c r="A97" s="159" t="n">
        <v>43412</v>
      </c>
      <c r="B97" s="141" t="s">
        <v>181</v>
      </c>
      <c r="C97" s="15" t="s">
        <v>29</v>
      </c>
      <c r="D97" s="15" t="s">
        <v>37</v>
      </c>
      <c r="E97" s="142" t="n">
        <v>21.55</v>
      </c>
      <c r="F97" s="16">
        <f>$L$3+SUM($M$7:$M96)</f>
        <v/>
      </c>
      <c r="G97" s="132" t="n">
        <v>300</v>
      </c>
      <c r="H97" s="142" t="n">
        <v>21.37</v>
      </c>
      <c r="I97" s="142" t="n">
        <v>21.37</v>
      </c>
      <c r="J97" s="144" t="n">
        <v>21.78595</v>
      </c>
      <c r="K97" s="124" t="n">
        <v>70.78999999999999</v>
      </c>
      <c r="L97" s="12">
        <f>IF(E97="","", IF(C97="Long", (((E97-H97)*G97)/F97), (((H97-E97)*G97)/F97)))</f>
        <v/>
      </c>
      <c r="M97" s="158">
        <f>IF(J97="", "", K97)</f>
        <v/>
      </c>
      <c r="N97" s="17">
        <f>IF(K97="", "", SUM(M97/F97))</f>
        <v/>
      </c>
      <c r="O97" s="18" t="s">
        <v>67</v>
      </c>
      <c r="AC97" s="14">
        <f>IF(M97&lt;0, M97/-F97, L97)</f>
        <v/>
      </c>
      <c r="AD97" s="14">
        <f>IF(M97="", "", IF(C97="Long", IF(M97&gt;0, M97/F97, ((G97*(I97-E97))/F97)), IF(M97&gt;0, M97/F97, ((G97*(E97-I97))/F97))))</f>
        <v/>
      </c>
      <c r="AE97" s="30">
        <f>IF(A97="", "", MONTH(A97))</f>
        <v/>
      </c>
      <c r="AF97" s="30">
        <f>IF(A97="", "", YEAR(A97))</f>
        <v/>
      </c>
      <c r="AG97" s="30">
        <f>IF(A97="", "", DAY(A97))</f>
        <v/>
      </c>
    </row>
    <row customHeight="1" ht="17.25" r="98" spans="1:105">
      <c r="A98" s="159" t="n">
        <v>43412</v>
      </c>
      <c r="B98" s="141" t="s">
        <v>182</v>
      </c>
      <c r="C98" s="15" t="s">
        <v>29</v>
      </c>
      <c r="D98" s="15" t="s">
        <v>37</v>
      </c>
      <c r="E98" s="142" t="n">
        <v>21.8473</v>
      </c>
      <c r="F98" s="16">
        <f>$L$3+SUM($M$7:$M97)</f>
        <v/>
      </c>
      <c r="G98" s="132" t="n">
        <v>300</v>
      </c>
      <c r="H98" s="142" t="n">
        <v>21.66</v>
      </c>
      <c r="I98" s="142" t="n">
        <v>22.23</v>
      </c>
      <c r="J98" s="144" t="n">
        <v>21.8501</v>
      </c>
      <c r="K98" s="124" t="n">
        <v>0.84</v>
      </c>
      <c r="L98" s="12">
        <f>IF(E98="","", IF(C98="Long", (((E98-H98)*G98)/F98), (((H98-E98)*G98)/F98)))</f>
        <v/>
      </c>
      <c r="M98" s="158">
        <f>IF(J98="", "", K98)</f>
        <v/>
      </c>
      <c r="N98" s="17">
        <f>IF(K98="", "", SUM(M98/F98))</f>
        <v/>
      </c>
      <c r="O98" s="18" t="s">
        <v>183</v>
      </c>
      <c r="AC98" s="14">
        <f>IF(M98&lt;0, M98/-F98, L98)</f>
        <v/>
      </c>
      <c r="AD98" s="14">
        <f>IF(M98="", "", IF(C98="Long", IF(M98&gt;0, M98/F98, ((G98*(I98-E98))/F98)), IF(M98&gt;0, M98/F98, ((G98*(E98-I98))/F98))))</f>
        <v/>
      </c>
      <c r="AE98" s="30">
        <f>IF(A98="", "", MONTH(A98))</f>
        <v/>
      </c>
      <c r="AF98" s="30">
        <f>IF(A98="", "", YEAR(A98))</f>
        <v/>
      </c>
      <c r="AG98" s="30">
        <f>IF(A98="", "", DAY(A98))</f>
        <v/>
      </c>
    </row>
    <row customHeight="1" ht="17.25" r="99" spans="1:105">
      <c r="A99" s="159" t="n">
        <v>43412</v>
      </c>
      <c r="B99" s="141" t="s">
        <v>184</v>
      </c>
      <c r="C99" s="15" t="s">
        <v>29</v>
      </c>
      <c r="D99" s="15" t="s">
        <v>26</v>
      </c>
      <c r="E99" s="142" t="n"/>
      <c r="F99" s="16">
        <f>$L$3+SUM($M$7:$M98)</f>
        <v/>
      </c>
      <c r="G99" s="132" t="n">
        <v>300</v>
      </c>
      <c r="H99" s="142" t="n">
        <v>9.5</v>
      </c>
      <c r="I99" s="142" t="n">
        <v>10</v>
      </c>
      <c r="J99" s="144" t="n">
        <v>8.087700000000002</v>
      </c>
      <c r="K99" s="124" t="n">
        <v>-191.39</v>
      </c>
      <c r="L99" s="12">
        <f>IF(E99="","", IF(C99="Long", (((E99-H99)*G99)/F99), (((H99-E99)*G99)/F99)))</f>
        <v/>
      </c>
      <c r="M99" s="158">
        <f>IF(J99="", "", K99)</f>
        <v/>
      </c>
      <c r="N99" s="17">
        <f>IF(K99="", "", SUM(M99/F99))</f>
        <v/>
      </c>
      <c r="O99" s="18" t="s">
        <v>185</v>
      </c>
      <c r="AC99" s="14">
        <f>IF(M99&lt;0, M99/-F99, L99)</f>
        <v/>
      </c>
      <c r="AD99" s="14">
        <f>IF(M99="", "", IF(C99="Long", IF(M99&gt;0, M99/F99, ((G99*(I99-E99))/F99)), IF(M99&gt;0, M99/F99, ((G99*(E99-I99))/F99))))</f>
        <v/>
      </c>
      <c r="AE99" s="30">
        <f>IF(A99="", "", MONTH(A99))</f>
        <v/>
      </c>
      <c r="AF99" s="30">
        <f>IF(A99="", "", YEAR(A99))</f>
        <v/>
      </c>
      <c r="AG99" s="30">
        <f>IF(A99="", "", DAY(A99))</f>
        <v/>
      </c>
    </row>
    <row customHeight="1" ht="17.25" r="100" spans="1:105">
      <c r="A100" s="159" t="n">
        <v>43412</v>
      </c>
      <c r="B100" s="141" t="s">
        <v>96</v>
      </c>
      <c r="C100" s="15" t="s">
        <v>29</v>
      </c>
      <c r="D100" s="15" t="s">
        <v>186</v>
      </c>
      <c r="E100" s="142" t="n">
        <v>36.6</v>
      </c>
      <c r="F100" s="16">
        <f>$L$3+SUM($M$7:$M99)</f>
        <v/>
      </c>
      <c r="G100" s="132" t="n">
        <v>500</v>
      </c>
      <c r="H100" s="142" t="n">
        <v>36.5</v>
      </c>
      <c r="I100" s="142" t="n">
        <v>37</v>
      </c>
      <c r="J100" s="144" t="n">
        <v>36.55</v>
      </c>
      <c r="K100" s="124" t="n">
        <v>-25</v>
      </c>
      <c r="L100" s="12">
        <f>IF(E100="","", IF(C100="Long", (((E100-H100)*G100)/F100), (((H100-E100)*G100)/F100)))</f>
        <v/>
      </c>
      <c r="M100" s="158">
        <f>IF(J100="", "", K100)</f>
        <v/>
      </c>
      <c r="N100" s="17">
        <f>IF(K100="", "", SUM(M100/F100))</f>
        <v/>
      </c>
      <c r="O100" s="18" t="s">
        <v>187</v>
      </c>
      <c r="AC100" s="14">
        <f>IF(M100&lt;0, M100/-F100, L100)</f>
        <v/>
      </c>
      <c r="AD100" s="14">
        <f>IF(M100="", "", IF(C100="Long", IF(M100&gt;0, M100/F100, ((G100*(I100-E100))/F100)), IF(M100&gt;0, M100/F100, ((G100*(E100-I100))/F100))))</f>
        <v/>
      </c>
      <c r="AE100" s="30">
        <f>IF(A100="", "", MONTH(A100))</f>
        <v/>
      </c>
      <c r="AF100" s="30">
        <f>IF(A100="", "", YEAR(A100))</f>
        <v/>
      </c>
      <c r="AG100" s="30">
        <f>IF(A100="", "", DAY(A100))</f>
        <v/>
      </c>
    </row>
    <row customHeight="1" ht="17.25" r="101" spans="1:105">
      <c r="A101" s="159" t="n">
        <v>43413</v>
      </c>
      <c r="B101" s="141" t="s">
        <v>188</v>
      </c>
      <c r="C101" s="15" t="s">
        <v>25</v>
      </c>
      <c r="D101" s="15" t="s">
        <v>189</v>
      </c>
      <c r="E101" s="142" t="n">
        <v>22.05</v>
      </c>
      <c r="F101" s="16">
        <f>$L$3+SUM($M$7:$M100)</f>
        <v/>
      </c>
      <c r="G101" s="132" t="n">
        <v>-500</v>
      </c>
      <c r="H101" s="142" t="n">
        <v>22.18</v>
      </c>
      <c r="I101" s="142" t="n">
        <v>21.5</v>
      </c>
      <c r="J101" s="144" t="n">
        <v>21.885</v>
      </c>
      <c r="K101" s="124" t="n">
        <v>82.5</v>
      </c>
      <c r="L101" s="12">
        <f>IF(E101="","", IF(C101="Long", (((E101-H101)*G101)/F101), (((H101-E101)*G101)/F101)))</f>
        <v/>
      </c>
      <c r="M101" s="158">
        <f>IF(J101="", "", K101)</f>
        <v/>
      </c>
      <c r="N101" s="17">
        <f>IF(K101="", "", SUM(M101/F101))</f>
        <v/>
      </c>
      <c r="O101" s="18" t="s">
        <v>31</v>
      </c>
      <c r="AC101" s="14">
        <f>IF(M101&lt;0, M101/-F101, L101)</f>
        <v/>
      </c>
      <c r="AD101" s="14">
        <f>IF(M101="", "", IF(C101="Long", IF(M101&gt;0, M101/F101, ((G101*(I101-E101))/F101)), IF(M101&gt;0, M101/F101, ((G101*(E101-I101))/F101))))</f>
        <v/>
      </c>
      <c r="AE101" s="30">
        <f>IF(A101="", "", MONTH(A101))</f>
        <v/>
      </c>
      <c r="AF101" s="30">
        <f>IF(A101="", "", YEAR(A101))</f>
        <v/>
      </c>
      <c r="AG101" s="30">
        <f>IF(A101="", "", DAY(A101))</f>
        <v/>
      </c>
    </row>
    <row customHeight="1" ht="17.25" r="102" spans="1:105">
      <c r="A102" s="159" t="n">
        <v>43413</v>
      </c>
      <c r="B102" s="141" t="s">
        <v>190</v>
      </c>
      <c r="C102" s="15" t="s">
        <v>25</v>
      </c>
      <c r="D102" s="15" t="s">
        <v>37</v>
      </c>
      <c r="E102" s="142" t="n">
        <v>20.43</v>
      </c>
      <c r="F102" s="16">
        <f>$L$3+SUM($M$7:$M101)</f>
        <v/>
      </c>
      <c r="G102" s="132" t="n">
        <v>-500</v>
      </c>
      <c r="H102" s="142" t="n">
        <v>20.52</v>
      </c>
      <c r="I102" s="142" t="n">
        <v>20</v>
      </c>
      <c r="J102" s="144" t="n">
        <v>20.41</v>
      </c>
      <c r="K102" s="124" t="n">
        <v>10</v>
      </c>
      <c r="L102" s="12">
        <f>IF(E102="","", IF(C102="Long", (((E102-H102)*G102)/F102), (((H102-E102)*G102)/F102)))</f>
        <v/>
      </c>
      <c r="M102" s="158">
        <f>IF(J102="", "", K102)</f>
        <v/>
      </c>
      <c r="N102" s="17">
        <f>IF(K102="", "", SUM(M102/F102))</f>
        <v/>
      </c>
      <c r="O102" s="18" t="s">
        <v>31</v>
      </c>
      <c r="AC102" s="14">
        <f>IF(M102&lt;0, M102/-F102, L102)</f>
        <v/>
      </c>
      <c r="AD102" s="14">
        <f>IF(M102="", "", IF(C102="Long", IF(M102&gt;0, M102/F102, ((G102*(I102-E102))/F102)), IF(M102&gt;0, M102/F102, ((G102*(E102-I102))/F102))))</f>
        <v/>
      </c>
      <c r="AE102" s="30">
        <f>IF(A102="", "", MONTH(A102))</f>
        <v/>
      </c>
      <c r="AF102" s="30">
        <f>IF(A102="", "", YEAR(A102))</f>
        <v/>
      </c>
      <c r="AG102" s="30">
        <f>IF(A102="", "", DAY(A102))</f>
        <v/>
      </c>
    </row>
    <row customHeight="1" ht="17.25" r="103" spans="1:105">
      <c r="A103" s="159" t="n">
        <v>43413</v>
      </c>
      <c r="B103" s="141" t="s">
        <v>191</v>
      </c>
      <c r="C103" s="15" t="s">
        <v>29</v>
      </c>
      <c r="D103" s="15" t="s">
        <v>192</v>
      </c>
      <c r="E103" s="142" t="n">
        <v>31.33</v>
      </c>
      <c r="F103" s="16">
        <f>$L$3+SUM($M$7:$M102)</f>
        <v/>
      </c>
      <c r="G103" s="132" t="n">
        <v>500</v>
      </c>
      <c r="H103" s="142" t="n">
        <v>30</v>
      </c>
      <c r="I103" s="142" t="n">
        <v>32</v>
      </c>
      <c r="J103" s="144" t="n">
        <v>31.325</v>
      </c>
      <c r="K103" s="124" t="n">
        <v>-2.5</v>
      </c>
      <c r="L103" s="12">
        <f>IF(E103="","", IF(C103="Long", (((E103-H103)*G103)/F103), (((H103-E103)*G103)/F103)))</f>
        <v/>
      </c>
      <c r="M103" s="158">
        <f>IF(J103="", "", K103)</f>
        <v/>
      </c>
      <c r="N103" s="17">
        <f>IF(K103="", "", SUM(M103/F103))</f>
        <v/>
      </c>
      <c r="O103" s="18" t="s">
        <v>31</v>
      </c>
      <c r="AC103" s="14">
        <f>IF(M103&lt;0, M103/-F103, L103)</f>
        <v/>
      </c>
      <c r="AD103" s="14">
        <f>IF(M103="", "", IF(C103="Long", IF(M103&gt;0, M103/F103, ((G103*(I103-E103))/F103)), IF(M103&gt;0, M103/F103, ((G103*(E103-I103))/F103))))</f>
        <v/>
      </c>
      <c r="AE103" s="30">
        <f>IF(A103="", "", MONTH(A103))</f>
        <v/>
      </c>
      <c r="AF103" s="30">
        <f>IF(A103="", "", YEAR(A103))</f>
        <v/>
      </c>
      <c r="AG103" s="30">
        <f>IF(A103="", "", DAY(A103))</f>
        <v/>
      </c>
    </row>
    <row customHeight="1" ht="17.25" r="104" spans="1:105">
      <c r="A104" s="159" t="n">
        <v>43413</v>
      </c>
      <c r="B104" s="141" t="s">
        <v>193</v>
      </c>
      <c r="C104" s="15" t="s">
        <v>25</v>
      </c>
      <c r="D104" s="15" t="s">
        <v>194</v>
      </c>
      <c r="E104" s="142" t="n">
        <v>18.25</v>
      </c>
      <c r="F104" s="16">
        <f>$L$3+SUM($M$7:$M103)</f>
        <v/>
      </c>
      <c r="G104" s="132" t="n">
        <v>-1050</v>
      </c>
      <c r="H104" s="142" t="n">
        <v>18.4</v>
      </c>
      <c r="I104" s="142" t="n">
        <v>18.04</v>
      </c>
      <c r="J104" s="144" t="n">
        <v>18.24506666666667</v>
      </c>
      <c r="K104" s="124" t="n">
        <v>5.18</v>
      </c>
      <c r="L104" s="12">
        <f>IF(E104="","", IF(C104="Long", (((E104-H104)*G104)/F104), (((H104-E104)*G104)/F104)))</f>
        <v/>
      </c>
      <c r="M104" s="158">
        <f>IF(J104="", "", K104)</f>
        <v/>
      </c>
      <c r="N104" s="17">
        <f>IF(K104="", "", SUM(M104/F104))</f>
        <v/>
      </c>
      <c r="O104" s="18" t="s">
        <v>31</v>
      </c>
      <c r="AC104" s="14">
        <f>IF(M104&lt;0, M104/-F104, L104)</f>
        <v/>
      </c>
      <c r="AD104" s="14">
        <f>IF(M104="", "", IF(C104="Long", IF(M104&gt;0, M104/F104, ((G104*(I104-E104))/F104)), IF(M104&gt;0, M104/F104, ((G104*(E104-I104))/F104))))</f>
        <v/>
      </c>
      <c r="AE104" s="30">
        <f>IF(A104="", "", MONTH(A104))</f>
        <v/>
      </c>
      <c r="AF104" s="30">
        <f>IF(A104="", "", YEAR(A104))</f>
        <v/>
      </c>
      <c r="AG104" s="30">
        <f>IF(A104="", "", DAY(A104))</f>
        <v/>
      </c>
    </row>
    <row customHeight="1" ht="17.25" r="105" spans="1:105">
      <c r="A105" s="159" t="n">
        <v>43413</v>
      </c>
      <c r="B105" s="141" t="s">
        <v>195</v>
      </c>
      <c r="C105" s="15" t="s">
        <v>29</v>
      </c>
      <c r="D105" s="15" t="s">
        <v>192</v>
      </c>
      <c r="E105" s="142" t="n">
        <v>31.77</v>
      </c>
      <c r="F105" s="16">
        <f>$L$3+SUM($M$7:$M104)</f>
        <v/>
      </c>
      <c r="G105" s="132" t="n">
        <v>425</v>
      </c>
      <c r="H105" s="142" t="n">
        <v>31.5</v>
      </c>
      <c r="I105" s="142" t="n">
        <v>32</v>
      </c>
      <c r="J105" s="144" t="n">
        <v>31.81995294117647</v>
      </c>
      <c r="K105" s="124" t="n">
        <v>21.23</v>
      </c>
      <c r="L105" s="12">
        <f>IF(E105="","", IF(C105="Long", (((E105-H105)*G105)/F105), (((H105-E105)*G105)/F105)))</f>
        <v/>
      </c>
      <c r="M105" s="158">
        <f>IF(J105="", "", K105)</f>
        <v/>
      </c>
      <c r="N105" s="17">
        <f>IF(K105="", "", SUM(M105/F105))</f>
        <v/>
      </c>
      <c r="O105" s="18" t="s">
        <v>31</v>
      </c>
      <c r="AC105" s="14">
        <f>IF(M105&lt;0, M105/-F105, L105)</f>
        <v/>
      </c>
      <c r="AD105" s="14">
        <f>IF(M105="", "", IF(C105="Long", IF(M105&gt;0, M105/F105, ((G105*(I105-E105))/F105)), IF(M105&gt;0, M105/F105, ((G105*(E105-I105))/F105))))</f>
        <v/>
      </c>
      <c r="AE105" s="30">
        <f>IF(A105="", "", MONTH(A105))</f>
        <v/>
      </c>
      <c r="AF105" s="30">
        <f>IF(A105="", "", YEAR(A105))</f>
        <v/>
      </c>
      <c r="AG105" s="30">
        <f>IF(A105="", "", DAY(A105))</f>
        <v/>
      </c>
    </row>
    <row customHeight="1" ht="17.25" r="106" spans="1:105">
      <c r="A106" s="159" t="n">
        <v>43416</v>
      </c>
      <c r="B106" s="141" t="s">
        <v>196</v>
      </c>
      <c r="C106" s="15" t="s">
        <v>25</v>
      </c>
      <c r="D106" s="15" t="s">
        <v>120</v>
      </c>
      <c r="E106" s="142" t="n">
        <v>197.44</v>
      </c>
      <c r="F106" s="16">
        <f>$L$3+SUM($M$7:$M105)</f>
        <v/>
      </c>
      <c r="G106" s="132" t="n">
        <v>-125</v>
      </c>
      <c r="H106" s="142" t="n">
        <v>198.04</v>
      </c>
      <c r="I106" s="142" t="n">
        <v>196.51</v>
      </c>
      <c r="J106" s="144" t="n">
        <v>196.83368</v>
      </c>
      <c r="K106" s="124" t="n">
        <v>75.78999999999999</v>
      </c>
      <c r="L106" s="12">
        <f>IF(E106="","", IF(C106="Long", (((E106-H106)*G106)/F106), (((H106-E106)*G106)/F106)))</f>
        <v/>
      </c>
      <c r="M106" s="158">
        <f>IF(J106="", "", K106)</f>
        <v/>
      </c>
      <c r="N106" s="17">
        <f>IF(K106="", "", SUM(M106/F106))</f>
        <v/>
      </c>
      <c r="O106" s="18" t="s">
        <v>197</v>
      </c>
      <c r="AC106" s="14">
        <f>IF(M106&lt;0, M106/-F106, L106)</f>
        <v/>
      </c>
      <c r="AD106" s="14">
        <f>IF(M106="", "", IF(C106="Long", IF(M106&gt;0, M106/F106, ((G106*(I106-E106))/F106)), IF(M106&gt;0, M106/F106, ((G106*(E106-I106))/F106))))</f>
        <v/>
      </c>
      <c r="AE106" s="30">
        <f>IF(A106="", "", MONTH(A106))</f>
        <v/>
      </c>
      <c r="AF106" s="30">
        <f>IF(A106="", "", YEAR(A106))</f>
        <v/>
      </c>
      <c r="AG106" s="30">
        <f>IF(A106="", "", DAY(A106))</f>
        <v/>
      </c>
    </row>
    <row customHeight="1" ht="17.25" r="107" spans="1:105">
      <c r="A107" s="159" t="n">
        <v>43416</v>
      </c>
      <c r="B107" s="141" t="s">
        <v>198</v>
      </c>
      <c r="C107" s="15" t="s">
        <v>25</v>
      </c>
      <c r="D107" s="15" t="s">
        <v>53</v>
      </c>
      <c r="E107" s="142" t="n">
        <v>70.26000000000001</v>
      </c>
      <c r="F107" s="16">
        <f>$L$3+SUM($M$7:$M106)</f>
        <v/>
      </c>
      <c r="G107" s="132" t="n">
        <v>-500</v>
      </c>
      <c r="H107" s="142" t="n">
        <v>71</v>
      </c>
      <c r="I107" s="142" t="n">
        <v>69.5</v>
      </c>
      <c r="J107" s="144" t="n">
        <v>70.5</v>
      </c>
      <c r="K107" s="124" t="n">
        <v>-120</v>
      </c>
      <c r="L107" s="12">
        <f>IF(E107="","", IF(C107="Long", (((E107-H107)*G107)/F107), (((H107-E107)*G107)/F107)))</f>
        <v/>
      </c>
      <c r="M107" s="158">
        <f>IF(J107="", "", K107)</f>
        <v/>
      </c>
      <c r="N107" s="17">
        <f>IF(K107="", "", SUM(M107/F107))</f>
        <v/>
      </c>
      <c r="O107" s="18" t="s">
        <v>199</v>
      </c>
      <c r="AC107" s="14">
        <f>IF(M107&lt;0, M107/-F107, L107)</f>
        <v/>
      </c>
      <c r="AD107" s="14">
        <f>IF(M107="", "", IF(C107="Long", IF(M107&gt;0, M107/F107, ((G107*(I107-E107))/F107)), IF(M107&gt;0, M107/F107, ((G107*(E107-I107))/F107))))</f>
        <v/>
      </c>
      <c r="AE107" s="30">
        <f>IF(A107="", "", MONTH(A107))</f>
        <v/>
      </c>
      <c r="AF107" s="30">
        <f>IF(A107="", "", YEAR(A107))</f>
        <v/>
      </c>
      <c r="AG107" s="30">
        <f>IF(A107="", "", DAY(A107))</f>
        <v/>
      </c>
    </row>
    <row customHeight="1" ht="17.25" r="108" spans="1:105">
      <c r="A108" s="159" t="n">
        <v>43416</v>
      </c>
      <c r="B108" s="141" t="s">
        <v>200</v>
      </c>
      <c r="C108" s="15" t="s">
        <v>29</v>
      </c>
      <c r="D108" s="15" t="s">
        <v>53</v>
      </c>
      <c r="E108" s="142" t="n">
        <v>70.48999999999999</v>
      </c>
      <c r="F108" s="16">
        <f>$L$3+SUM($M$7:$M107)</f>
        <v/>
      </c>
      <c r="G108" s="132" t="n">
        <v>500</v>
      </c>
      <c r="H108" s="142" t="n">
        <v>70.31999999999999</v>
      </c>
      <c r="I108" s="142" t="n">
        <v>71.20999999999999</v>
      </c>
      <c r="J108" s="144" t="n">
        <v>70.51000000000001</v>
      </c>
      <c r="K108" s="124" t="n">
        <v>10</v>
      </c>
      <c r="L108" s="12">
        <f>IF(E108="","", IF(C108="Long", (((E108-H108)*G108)/F108), (((H108-E108)*G108)/F108)))</f>
        <v/>
      </c>
      <c r="M108" s="158">
        <f>IF(J108="", "", K108)</f>
        <v/>
      </c>
      <c r="N108" s="17">
        <f>IF(K108="", "", SUM(M108/F108))</f>
        <v/>
      </c>
      <c r="O108" s="18" t="s">
        <v>31</v>
      </c>
      <c r="AC108" s="14">
        <f>IF(M108&lt;0, M108/-F108, L108)</f>
        <v/>
      </c>
      <c r="AD108" s="14">
        <f>IF(M108="", "", IF(C108="Long", IF(M108&gt;0, M108/F108, ((G108*(I108-E108))/F108)), IF(M108&gt;0, M108/F108, ((G108*(E108-I108))/F108))))</f>
        <v/>
      </c>
      <c r="AE108" s="30">
        <f>IF(A108="", "", MONTH(A108))</f>
        <v/>
      </c>
      <c r="AF108" s="30">
        <f>IF(A108="", "", YEAR(A108))</f>
        <v/>
      </c>
      <c r="AG108" s="30">
        <f>IF(A108="", "", DAY(A108))</f>
        <v/>
      </c>
    </row>
    <row customHeight="1" ht="17.25" r="109" spans="1:105">
      <c r="A109" s="159" t="n">
        <v>43416</v>
      </c>
      <c r="B109" s="141" t="s">
        <v>201</v>
      </c>
      <c r="C109" s="15" t="s">
        <v>25</v>
      </c>
      <c r="D109" s="15" t="s">
        <v>53</v>
      </c>
      <c r="E109" s="142" t="n">
        <v>70.19</v>
      </c>
      <c r="F109" s="16">
        <f>$L$3+SUM($M$7:$M108)</f>
        <v/>
      </c>
      <c r="G109" s="132" t="n">
        <v>-700</v>
      </c>
      <c r="H109" s="142" t="n">
        <v>70.5</v>
      </c>
      <c r="I109" s="142" t="n">
        <v>70.5</v>
      </c>
      <c r="J109" s="144" t="n">
        <v>69.91825714285714</v>
      </c>
      <c r="K109" s="124" t="n">
        <v>190.22</v>
      </c>
      <c r="L109" s="12">
        <f>IF(E109="","", IF(C109="Long", (((E109-H109)*G109)/F109), (((H109-E109)*G109)/F109)))</f>
        <v/>
      </c>
      <c r="M109" s="158">
        <f>IF(J109="", "", K109)</f>
        <v/>
      </c>
      <c r="N109" s="17">
        <f>IF(K109="", "", SUM(M109/F109))</f>
        <v/>
      </c>
      <c r="O109" s="18" t="s">
        <v>202</v>
      </c>
      <c r="AC109" s="14">
        <f>IF(M109&lt;0, M109/-F109, L109)</f>
        <v/>
      </c>
      <c r="AD109" s="14">
        <f>IF(M109="", "", IF(C109="Long", IF(M109&gt;0, M109/F109, ((G109*(I109-E109))/F109)), IF(M109&gt;0, M109/F109, ((G109*(E109-I109))/F109))))</f>
        <v/>
      </c>
      <c r="AE109" s="30">
        <f>IF(A109="", "", MONTH(A109))</f>
        <v/>
      </c>
      <c r="AF109" s="30">
        <f>IF(A109="", "", YEAR(A109))</f>
        <v/>
      </c>
      <c r="AG109" s="30">
        <f>IF(A109="", "", DAY(A109))</f>
        <v/>
      </c>
    </row>
    <row customHeight="1" ht="17.25" r="110" spans="1:105">
      <c r="A110" s="159" t="n">
        <v>43417</v>
      </c>
      <c r="B110" s="141" t="s">
        <v>203</v>
      </c>
      <c r="C110" s="15" t="s">
        <v>29</v>
      </c>
      <c r="D110" s="15" t="s">
        <v>120</v>
      </c>
      <c r="E110" s="142" t="n">
        <v>196.66</v>
      </c>
      <c r="F110" s="16">
        <f>$L$3+SUM($M$7:$M109)</f>
        <v/>
      </c>
      <c r="G110" s="132" t="n">
        <v>750</v>
      </c>
      <c r="H110" s="142" t="n">
        <v>193</v>
      </c>
      <c r="I110" s="142" t="n">
        <v>196.9</v>
      </c>
      <c r="J110" s="144" t="n">
        <v>196.4833333333333</v>
      </c>
      <c r="K110" s="124" t="n">
        <v>862.5</v>
      </c>
      <c r="L110" s="12">
        <f>IF(E110="","", IF(C110="Long", (((E110-H110)*G110)/F110), (((H110-E110)*G110)/F110)))</f>
        <v/>
      </c>
      <c r="M110" s="158">
        <f>IF(J110="", "", K110)</f>
        <v/>
      </c>
      <c r="N110" s="17">
        <f>IF(K110="", "", SUM(M110/F110))</f>
        <v/>
      </c>
      <c r="O110" s="18" t="s">
        <v>204</v>
      </c>
      <c r="AC110" s="14">
        <f>IF(M110&lt;0, M110/-F110, L110)</f>
        <v/>
      </c>
      <c r="AD110" s="14">
        <f>IF(M110="", "", IF(C110="Long", IF(M110&gt;0, M110/F110, ((G110*(I110-E110))/F110)), IF(M110&gt;0, M110/F110, ((G110*(E110-I110))/F110))))</f>
        <v/>
      </c>
      <c r="AE110" s="30">
        <f>IF(A110="", "", MONTH(A110))</f>
        <v/>
      </c>
      <c r="AF110" s="30">
        <f>IF(A110="", "", YEAR(A110))</f>
        <v/>
      </c>
      <c r="AG110" s="30">
        <f>IF(A110="", "", DAY(A110))</f>
        <v/>
      </c>
    </row>
    <row customHeight="1" ht="17.25" r="111" spans="1:105">
      <c r="A111" s="159" t="n">
        <v>43417</v>
      </c>
      <c r="B111" s="141" t="s">
        <v>205</v>
      </c>
      <c r="C111" s="15" t="s">
        <v>29</v>
      </c>
      <c r="D111" s="15" t="s">
        <v>37</v>
      </c>
      <c r="E111" s="142" t="n">
        <v>19.49</v>
      </c>
      <c r="F111" s="16">
        <f>$L$3+SUM($M$7:$M110)</f>
        <v/>
      </c>
      <c r="G111" s="132" t="n">
        <v>500</v>
      </c>
      <c r="H111" s="142" t="n">
        <v>19</v>
      </c>
      <c r="I111" s="142" t="n">
        <v>20</v>
      </c>
      <c r="J111" s="144" t="n">
        <v>19.87</v>
      </c>
      <c r="K111" s="124" t="n">
        <v>190</v>
      </c>
      <c r="L111" s="12">
        <f>IF(E111="","", IF(C111="Long", (((E111-H111)*G111)/F111), (((H111-E111)*G111)/F111)))</f>
        <v/>
      </c>
      <c r="M111" s="158">
        <f>IF(J111="", "", K111)</f>
        <v/>
      </c>
      <c r="N111" s="17">
        <f>IF(K111="", "", SUM(M111/F111))</f>
        <v/>
      </c>
      <c r="O111" s="18" t="s">
        <v>206</v>
      </c>
      <c r="AC111" s="14">
        <f>IF(M111&lt;0, M111/-F111, L111)</f>
        <v/>
      </c>
      <c r="AD111" s="14">
        <f>IF(M111="", "", IF(C111="Long", IF(M111&gt;0, M111/F111, ((G111*(I111-E111))/F111)), IF(M111&gt;0, M111/F111, ((G111*(E111-I111))/F111))))</f>
        <v/>
      </c>
      <c r="AE111" s="30">
        <f>IF(A111="", "", MONTH(A111))</f>
        <v/>
      </c>
      <c r="AF111" s="30">
        <f>IF(A111="", "", YEAR(A111))</f>
        <v/>
      </c>
      <c r="AG111" s="30">
        <f>IF(A111="", "", DAY(A111))</f>
        <v/>
      </c>
    </row>
    <row customHeight="1" ht="17.25" r="112" spans="1:105">
      <c r="A112" s="159" t="n">
        <v>43417</v>
      </c>
      <c r="B112" s="141" t="s">
        <v>207</v>
      </c>
      <c r="C112" s="15" t="s">
        <v>25</v>
      </c>
      <c r="D112" s="15" t="s">
        <v>37</v>
      </c>
      <c r="E112" s="142" t="n">
        <v>19.82</v>
      </c>
      <c r="F112" s="16">
        <f>$L$3+SUM($M$7:$M111)</f>
        <v/>
      </c>
      <c r="G112" s="132" t="n">
        <v>-1125</v>
      </c>
      <c r="H112" s="142" t="n">
        <v>20</v>
      </c>
      <c r="I112" s="142" t="n">
        <v>19.5</v>
      </c>
      <c r="J112" s="144" t="n">
        <v>19.94</v>
      </c>
      <c r="K112" s="124" t="n">
        <v>-135</v>
      </c>
      <c r="L112" s="12">
        <f>IF(E112="","", IF(C112="Long", (((E112-H112)*G112)/F112), (((H112-E112)*G112)/F112)))</f>
        <v/>
      </c>
      <c r="M112" s="158">
        <f>IF(J112="", "", K112)</f>
        <v/>
      </c>
      <c r="N112" s="17">
        <f>IF(K112="", "", SUM(M112/F112))</f>
        <v/>
      </c>
      <c r="O112" s="18" t="s">
        <v>208</v>
      </c>
      <c r="AC112" s="14">
        <f>IF(M112&lt;0, M112/-F112, L112)</f>
        <v/>
      </c>
      <c r="AD112" s="14">
        <f>IF(M112="", "", IF(C112="Long", IF(M112&gt;0, M112/F112, ((G112*(I112-E112))/F112)), IF(M112&gt;0, M112/F112, ((G112*(E112-I112))/F112))))</f>
        <v/>
      </c>
      <c r="AE112" s="30">
        <f>IF(A112="", "", MONTH(A112))</f>
        <v/>
      </c>
      <c r="AF112" s="30">
        <f>IF(A112="", "", YEAR(A112))</f>
        <v/>
      </c>
      <c r="AG112" s="30">
        <f>IF(A112="", "", DAY(A112))</f>
        <v/>
      </c>
    </row>
    <row customHeight="1" ht="17.25" r="113" spans="1:105">
      <c r="A113" s="159" t="n">
        <v>43417</v>
      </c>
      <c r="B113" s="141" t="s">
        <v>209</v>
      </c>
      <c r="C113" s="15" t="s">
        <v>25</v>
      </c>
      <c r="D113" s="15" t="s">
        <v>37</v>
      </c>
      <c r="E113" s="142" t="n">
        <v>19.83</v>
      </c>
      <c r="F113" s="16">
        <f>$L$3+SUM($M$7:$M112)</f>
        <v/>
      </c>
      <c r="G113" s="132" t="n">
        <v>-775</v>
      </c>
      <c r="H113" s="142" t="n">
        <v>19.95</v>
      </c>
      <c r="I113" s="142" t="n">
        <v>19.55</v>
      </c>
      <c r="J113" s="144" t="n">
        <v>19.73</v>
      </c>
      <c r="K113" s="124" t="n">
        <v>77.5</v>
      </c>
      <c r="L113" s="12">
        <f>IF(E113="","", IF(C113="Long", (((E113-H113)*G113)/F113), (((H113-E113)*G113)/F113)))</f>
        <v/>
      </c>
      <c r="M113" s="158">
        <f>IF(J113="", "", K113)</f>
        <v/>
      </c>
      <c r="N113" s="17">
        <f>IF(K113="", "", SUM(M113/F113))</f>
        <v/>
      </c>
      <c r="O113" s="18" t="s">
        <v>210</v>
      </c>
      <c r="AC113" s="14">
        <f>IF(M113&lt;0, M113/-F113, L113)</f>
        <v/>
      </c>
      <c r="AD113" s="14">
        <f>IF(M113="", "", IF(C113="Long", IF(M113&gt;0, M113/F113, ((G113*(I113-E113))/F113)), IF(M113&gt;0, M113/F113, ((G113*(E113-I113))/F113))))</f>
        <v/>
      </c>
      <c r="AE113" s="30">
        <f>IF(A113="", "", MONTH(A113))</f>
        <v/>
      </c>
      <c r="AF113" s="30">
        <f>IF(A113="", "", YEAR(A113))</f>
        <v/>
      </c>
      <c r="AG113" s="30">
        <f>IF(A113="", "", DAY(A113))</f>
        <v/>
      </c>
    </row>
    <row customHeight="1" ht="17.25" r="114" spans="1:105">
      <c r="A114" s="159" t="n">
        <v>43417</v>
      </c>
      <c r="B114" s="141" t="s">
        <v>211</v>
      </c>
      <c r="C114" s="15" t="s">
        <v>29</v>
      </c>
      <c r="D114" s="15" t="s">
        <v>53</v>
      </c>
      <c r="E114" s="142" t="n">
        <v>71.19</v>
      </c>
      <c r="F114" s="16">
        <f>$L$3+SUM($M$7:$M113)</f>
        <v/>
      </c>
      <c r="G114" s="132" t="n">
        <v>1100</v>
      </c>
      <c r="H114" s="142" t="n">
        <v>70.98</v>
      </c>
      <c r="I114" s="142" t="n">
        <v>71.51000000000001</v>
      </c>
      <c r="J114" s="144" t="n">
        <v>71.30568181818182</v>
      </c>
      <c r="K114" s="124" t="n">
        <v>127.25</v>
      </c>
      <c r="L114" s="12">
        <f>IF(E114="","", IF(C114="Long", (((E114-H114)*G114)/F114), (((H114-E114)*G114)/F114)))</f>
        <v/>
      </c>
      <c r="M114" s="158">
        <f>IF(J114="", "", K114)</f>
        <v/>
      </c>
      <c r="N114" s="17">
        <f>IF(K114="", "", SUM(M114/F114))</f>
        <v/>
      </c>
      <c r="O114" s="18" t="s">
        <v>212</v>
      </c>
      <c r="AC114" s="14">
        <f>IF(M114&lt;0, M114/-F114, L114)</f>
        <v/>
      </c>
      <c r="AD114" s="14">
        <f>IF(M114="", "", IF(C114="Long", IF(M114&gt;0, M114/F114, ((G114*(I114-E114))/F114)), IF(M114&gt;0, M114/F114, ((G114*(E114-I114))/F114))))</f>
        <v/>
      </c>
      <c r="AE114" s="30">
        <f>IF(A114="", "", MONTH(A114))</f>
        <v/>
      </c>
      <c r="AF114" s="30">
        <f>IF(A114="", "", YEAR(A114))</f>
        <v/>
      </c>
      <c r="AG114" s="30">
        <f>IF(A114="", "", DAY(A114))</f>
        <v/>
      </c>
    </row>
    <row customHeight="1" ht="17.25" r="115" spans="1:105">
      <c r="A115" s="159" t="n">
        <v>43417</v>
      </c>
      <c r="B115" s="141" t="s">
        <v>213</v>
      </c>
      <c r="C115" s="15" t="s">
        <v>29</v>
      </c>
      <c r="D115" s="15" t="s">
        <v>53</v>
      </c>
      <c r="E115" s="142" t="n">
        <v>71.37</v>
      </c>
      <c r="F115" s="16">
        <f>$L$3+SUM($M$7:$M114)</f>
        <v/>
      </c>
      <c r="G115" s="132" t="n">
        <v>675</v>
      </c>
      <c r="H115" s="142" t="n">
        <v>71</v>
      </c>
      <c r="I115" s="142" t="n">
        <v>71.68000000000001</v>
      </c>
      <c r="J115" s="144" t="n">
        <v>71.38</v>
      </c>
      <c r="K115" s="124" t="n">
        <v>6.75</v>
      </c>
      <c r="L115" s="12">
        <f>IF(E115="","", IF(C115="Long", (((E115-H115)*G115)/F115), (((H115-E115)*G115)/F115)))</f>
        <v/>
      </c>
      <c r="M115" s="158">
        <f>IF(J115="", "", K115)</f>
        <v/>
      </c>
      <c r="N115" s="17">
        <f>IF(K115="", "", SUM(M115/F115))</f>
        <v/>
      </c>
      <c r="O115" s="18" t="s">
        <v>214</v>
      </c>
      <c r="AC115" s="14">
        <f>IF(M115&lt;0, M115/-F115, L115)</f>
        <v/>
      </c>
      <c r="AD115" s="14">
        <f>IF(M115="", "", IF(C115="Long", IF(M115&gt;0, M115/F115, ((G115*(I115-E115))/F115)), IF(M115&gt;0, M115/F115, ((G115*(E115-I115))/F115))))</f>
        <v/>
      </c>
      <c r="AE115" s="30">
        <f>IF(A115="", "", MONTH(A115))</f>
        <v/>
      </c>
      <c r="AF115" s="30">
        <f>IF(A115="", "", YEAR(A115))</f>
        <v/>
      </c>
      <c r="AG115" s="30">
        <f>IF(A115="", "", DAY(A115))</f>
        <v/>
      </c>
    </row>
    <row customHeight="1" ht="17.25" r="116" spans="1:105">
      <c r="A116" s="159" t="n">
        <v>43417</v>
      </c>
      <c r="B116" s="141" t="s">
        <v>215</v>
      </c>
      <c r="C116" s="15" t="s">
        <v>29</v>
      </c>
      <c r="D116" s="15" t="s">
        <v>53</v>
      </c>
      <c r="E116" s="142" t="n">
        <v>71.8</v>
      </c>
      <c r="F116" s="16">
        <f>$L$3+SUM($M$7:$M115)</f>
        <v/>
      </c>
      <c r="G116" s="132" t="n">
        <v>500</v>
      </c>
      <c r="H116" s="142" t="n">
        <v>71.5</v>
      </c>
      <c r="I116" s="142" t="n">
        <v>72.11</v>
      </c>
      <c r="J116" s="144" t="n">
        <v>72.11</v>
      </c>
      <c r="K116" s="124" t="n">
        <v>155</v>
      </c>
      <c r="L116" s="12">
        <f>IF(E116="","", IF(C116="Long", (((E116-H116)*G116)/F116), (((H116-E116)*G116)/F116)))</f>
        <v/>
      </c>
      <c r="M116" s="158">
        <f>IF(J116="", "", K116)</f>
        <v/>
      </c>
      <c r="N116" s="17">
        <f>IF(K116="", "", SUM(M116/F116))</f>
        <v/>
      </c>
      <c r="O116" s="18" t="s">
        <v>216</v>
      </c>
      <c r="AC116" s="14">
        <f>IF(M116&lt;0, M116/-F116, L116)</f>
        <v/>
      </c>
      <c r="AD116" s="14">
        <f>IF(M116="", "", IF(C116="Long", IF(M116&gt;0, M116/F116, ((G116*(I116-E116))/F116)), IF(M116&gt;0, M116/F116, ((G116*(E116-I116))/F116))))</f>
        <v/>
      </c>
      <c r="AE116" s="30">
        <f>IF(A116="", "", MONTH(A116))</f>
        <v/>
      </c>
      <c r="AF116" s="30">
        <f>IF(A116="", "", YEAR(A116))</f>
        <v/>
      </c>
      <c r="AG116" s="30">
        <f>IF(A116="", "", DAY(A116))</f>
        <v/>
      </c>
    </row>
    <row customHeight="1" ht="17.25" r="117" spans="1:105">
      <c r="A117" s="159" t="n">
        <v>43418</v>
      </c>
      <c r="B117" s="141" t="s">
        <v>217</v>
      </c>
      <c r="C117" s="15" t="s">
        <v>29</v>
      </c>
      <c r="D117" s="15" t="s">
        <v>218</v>
      </c>
      <c r="E117" s="142" t="n">
        <v>70.3</v>
      </c>
      <c r="F117" s="16">
        <f>$L$3+SUM($M$7:$M116)</f>
        <v/>
      </c>
      <c r="G117" s="132" t="n">
        <v>300</v>
      </c>
      <c r="H117" s="142" t="n">
        <v>69.43000000000001</v>
      </c>
      <c r="I117" s="142" t="n">
        <v>71.58</v>
      </c>
      <c r="J117" s="144" t="n">
        <v>70.84999999999999</v>
      </c>
      <c r="K117" s="124" t="n">
        <v>165</v>
      </c>
      <c r="L117" s="12">
        <f>IF(E117="","", IF(C117="Long", (((E117-H117)*G117)/F117), (((H117-E117)*G117)/F117)))</f>
        <v/>
      </c>
      <c r="M117" s="158">
        <f>IF(J117="", "", K117)</f>
        <v/>
      </c>
      <c r="N117" s="17">
        <f>IF(K117="", "", SUM(M117/F117))</f>
        <v/>
      </c>
      <c r="O117" s="18" t="s">
        <v>219</v>
      </c>
      <c r="AC117" s="14">
        <f>IF(M117&lt;0, M117/-F117, L117)</f>
        <v/>
      </c>
      <c r="AD117" s="14">
        <f>IF(M117="", "", IF(C117="Long", IF(M117&gt;0, M117/F117, ((G117*(I117-E117))/F117)), IF(M117&gt;0, M117/F117, ((G117*(E117-I117))/F117))))</f>
        <v/>
      </c>
      <c r="AE117" s="30">
        <f>IF(A117="", "", MONTH(A117))</f>
        <v/>
      </c>
      <c r="AF117" s="30">
        <f>IF(A117="", "", YEAR(A117))</f>
        <v/>
      </c>
      <c r="AG117" s="30">
        <f>IF(A117="", "", DAY(A117))</f>
        <v/>
      </c>
    </row>
    <row customHeight="1" ht="17.25" r="118" spans="1:105">
      <c r="A118" s="159" t="n">
        <v>43418</v>
      </c>
      <c r="B118" s="141" t="s">
        <v>220</v>
      </c>
      <c r="C118" s="15" t="s">
        <v>29</v>
      </c>
      <c r="D118" s="15" t="s">
        <v>37</v>
      </c>
      <c r="E118" s="142" t="n">
        <v>20.09</v>
      </c>
      <c r="F118" s="16">
        <f>$L$3+SUM($M$7:$M117)</f>
        <v/>
      </c>
      <c r="G118" s="132" t="n">
        <v>1000</v>
      </c>
      <c r="H118" s="142" t="n">
        <v>19.98</v>
      </c>
      <c r="I118" s="142" t="n">
        <v>20.2</v>
      </c>
      <c r="J118" s="144" t="n">
        <v>20.01</v>
      </c>
      <c r="K118" s="124" t="n">
        <v>-75</v>
      </c>
      <c r="L118" s="12">
        <f>IF(E118="","", IF(C118="Long", (((E118-H118)*G118)/F118), (((H118-E118)*G118)/F118)))</f>
        <v/>
      </c>
      <c r="M118" s="158">
        <f>IF(J118="", "", K118)</f>
        <v/>
      </c>
      <c r="N118" s="17">
        <f>IF(K118="", "", SUM(M118/F118))</f>
        <v/>
      </c>
      <c r="O118" s="18" t="s">
        <v>221</v>
      </c>
      <c r="AC118" s="14">
        <f>IF(M118&lt;0, M118/-F118, L118)</f>
        <v/>
      </c>
      <c r="AD118" s="14">
        <f>IF(M118="", "", IF(C118="Long", IF(M118&gt;0, M118/F118, ((G118*(I118-E118))/F118)), IF(M118&gt;0, M118/F118, ((G118*(E118-I118))/F118))))</f>
        <v/>
      </c>
      <c r="AE118" s="30">
        <f>IF(A118="", "", MONTH(A118))</f>
        <v/>
      </c>
      <c r="AF118" s="30">
        <f>IF(A118="", "", YEAR(A118))</f>
        <v/>
      </c>
      <c r="AG118" s="30">
        <f>IF(A118="", "", DAY(A118))</f>
        <v/>
      </c>
    </row>
    <row customHeight="1" ht="17.25" r="119" spans="1:105">
      <c r="A119" s="159" t="n">
        <v>43418</v>
      </c>
      <c r="B119" s="141" t="s">
        <v>222</v>
      </c>
      <c r="C119" s="15" t="s">
        <v>29</v>
      </c>
      <c r="D119" s="15" t="s">
        <v>218</v>
      </c>
      <c r="E119" s="142" t="n">
        <v>71.04000000000001</v>
      </c>
      <c r="F119" s="16">
        <f>$L$3+SUM($M$7:$M118)</f>
        <v/>
      </c>
      <c r="G119" s="132" t="n">
        <v>325</v>
      </c>
      <c r="H119" s="142" t="n">
        <v>70.43000000000001</v>
      </c>
      <c r="I119" s="142" t="n">
        <v>71.58</v>
      </c>
      <c r="J119" s="144" t="n">
        <v>71.12</v>
      </c>
      <c r="K119" s="124" t="n">
        <v>26</v>
      </c>
      <c r="L119" s="12">
        <f>IF(E119="","", IF(C119="Long", (((E119-H119)*G119)/F119), (((H119-E119)*G119)/F119)))</f>
        <v/>
      </c>
      <c r="M119" s="158">
        <f>IF(J119="", "", K119)</f>
        <v/>
      </c>
      <c r="N119" s="17">
        <f>IF(K119="", "", SUM(M119/F119))</f>
        <v/>
      </c>
      <c r="O119" s="18" t="s">
        <v>223</v>
      </c>
      <c r="AC119" s="14">
        <f>IF(M119&lt;0, M119/-F119, L119)</f>
        <v/>
      </c>
      <c r="AD119" s="14">
        <f>IF(M119="", "", IF(C119="Long", IF(M119&gt;0, M119/F119, ((G119*(I119-E119))/F119)), IF(M119&gt;0, M119/F119, ((G119*(E119-I119))/F119))))</f>
        <v/>
      </c>
      <c r="AE119" s="30">
        <f>IF(A119="", "", MONTH(A119))</f>
        <v/>
      </c>
      <c r="AF119" s="30">
        <f>IF(A119="", "", YEAR(A119))</f>
        <v/>
      </c>
      <c r="AG119" s="30">
        <f>IF(A119="", "", DAY(A119))</f>
        <v/>
      </c>
    </row>
    <row customHeight="1" ht="17.25" r="120" spans="1:105">
      <c r="A120" s="159" t="n">
        <v>43418</v>
      </c>
      <c r="B120" s="141" t="s">
        <v>224</v>
      </c>
      <c r="C120" s="15" t="s">
        <v>29</v>
      </c>
      <c r="D120" s="15" t="s">
        <v>225</v>
      </c>
      <c r="E120" s="142" t="n">
        <v>28.36</v>
      </c>
      <c r="F120" s="16">
        <f>$L$3+SUM($M$7:$M119)</f>
        <v/>
      </c>
      <c r="G120" s="132" t="n">
        <v>500</v>
      </c>
      <c r="H120" s="142" t="n">
        <v>28</v>
      </c>
      <c r="I120" s="142" t="n">
        <v>29.18</v>
      </c>
      <c r="J120" s="144" t="n">
        <v>28.48</v>
      </c>
      <c r="K120" s="124" t="n">
        <v>60</v>
      </c>
      <c r="L120" s="12">
        <f>IF(E120="","", IF(C120="Long", (((E120-H120)*G120)/F120), (((H120-E120)*G120)/F120)))</f>
        <v/>
      </c>
      <c r="M120" s="158">
        <f>IF(J120="", "", K120)</f>
        <v/>
      </c>
      <c r="N120" s="17">
        <f>IF(K120="", "", SUM(M120/F120))</f>
        <v/>
      </c>
      <c r="O120" s="18" t="s">
        <v>226</v>
      </c>
      <c r="AC120" s="14">
        <f>IF(M120&lt;0, M120/-F120, L120)</f>
        <v/>
      </c>
      <c r="AD120" s="14">
        <f>IF(M120="", "", IF(C120="Long", IF(M120&gt;0, M120/F120, ((G120*(I120-E120))/F120)), IF(M120&gt;0, M120/F120, ((G120*(E120-I120))/F120))))</f>
        <v/>
      </c>
      <c r="AE120" s="30">
        <f>IF(A120="", "", MONTH(A120))</f>
        <v/>
      </c>
      <c r="AF120" s="30">
        <f>IF(A120="", "", YEAR(A120))</f>
        <v/>
      </c>
      <c r="AG120" s="30">
        <f>IF(A120="", "", DAY(A120))</f>
        <v/>
      </c>
    </row>
    <row customHeight="1" ht="17.25" r="121" spans="1:105">
      <c r="A121" s="159" t="n">
        <v>43418</v>
      </c>
      <c r="B121" s="141" t="s">
        <v>227</v>
      </c>
      <c r="C121" s="15" t="s">
        <v>25</v>
      </c>
      <c r="D121" s="15" t="s">
        <v>225</v>
      </c>
      <c r="E121" s="142" t="n">
        <v>28.4</v>
      </c>
      <c r="F121" s="16">
        <f>$L$3+SUM($M$7:$M120)</f>
        <v/>
      </c>
      <c r="G121" s="132" t="n">
        <v>-500</v>
      </c>
      <c r="H121" s="142" t="n">
        <v>28.55</v>
      </c>
      <c r="I121" s="142" t="n">
        <v>27.81</v>
      </c>
      <c r="J121" s="144" t="n">
        <v>28.38</v>
      </c>
      <c r="K121" s="124" t="n">
        <v>10</v>
      </c>
      <c r="L121" s="12">
        <f>IF(E121="","", IF(C121="Long", (((E121-H121)*G121)/F121), (((H121-E121)*G121)/F121)))</f>
        <v/>
      </c>
      <c r="M121" s="158">
        <f>IF(J121="", "", K121)</f>
        <v/>
      </c>
      <c r="N121" s="17">
        <f>IF(K121="", "", SUM(M121/F121))</f>
        <v/>
      </c>
      <c r="O121" s="18" t="s">
        <v>228</v>
      </c>
      <c r="AC121" s="14">
        <f>IF(M121&lt;0, M121/-F121, L121)</f>
        <v/>
      </c>
      <c r="AD121" s="14">
        <f>IF(M121="", "", IF(C121="Long", IF(M121&gt;0, M121/F121, ((G121*(I121-E121))/F121)), IF(M121&gt;0, M121/F121, ((G121*(E121-I121))/F121))))</f>
        <v/>
      </c>
      <c r="AE121" s="30">
        <f>IF(A121="", "", MONTH(A121))</f>
        <v/>
      </c>
      <c r="AF121" s="30">
        <f>IF(A121="", "", YEAR(A121))</f>
        <v/>
      </c>
      <c r="AG121" s="30">
        <f>IF(A121="", "", DAY(A121))</f>
        <v/>
      </c>
    </row>
    <row customHeight="1" ht="17.25" r="122" spans="1:105">
      <c r="A122" s="159" t="n">
        <v>43418</v>
      </c>
      <c r="B122" s="141" t="s">
        <v>229</v>
      </c>
      <c r="C122" s="15" t="s">
        <v>25</v>
      </c>
      <c r="D122" s="15" t="s">
        <v>230</v>
      </c>
      <c r="E122" s="142" t="n">
        <v>34.86</v>
      </c>
      <c r="F122" s="16">
        <f>$L$3+SUM($M$7:$M121)</f>
        <v/>
      </c>
      <c r="G122" s="132" t="n">
        <v>-625</v>
      </c>
      <c r="H122" s="142" t="n">
        <v>35.08</v>
      </c>
      <c r="I122" s="142" t="n">
        <v>34.54</v>
      </c>
      <c r="J122" s="144" t="n">
        <v>34.5224</v>
      </c>
      <c r="K122" s="124" t="n">
        <v>168.5</v>
      </c>
      <c r="L122" s="12">
        <f>IF(E122="","", IF(C122="Long", (((E122-H122)*G122)/F122), (((H122-E122)*G122)/F122)))</f>
        <v/>
      </c>
      <c r="M122" s="158">
        <f>IF(J122="", "", K122)</f>
        <v/>
      </c>
      <c r="N122" s="17">
        <f>IF(K122="", "", SUM(M122/F122))</f>
        <v/>
      </c>
      <c r="O122" s="18" t="s">
        <v>231</v>
      </c>
      <c r="AC122" s="14">
        <f>IF(M122&lt;0, M122/-F122, L122)</f>
        <v/>
      </c>
      <c r="AD122" s="14">
        <f>IF(M122="", "", IF(C122="Long", IF(M122&gt;0, M122/F122, ((G122*(I122-E122))/F122)), IF(M122&gt;0, M122/F122, ((G122*(E122-I122))/F122))))</f>
        <v/>
      </c>
      <c r="AE122" s="30">
        <f>IF(A122="", "", MONTH(A122))</f>
        <v/>
      </c>
      <c r="AF122" s="30">
        <f>IF(A122="", "", YEAR(A122))</f>
        <v/>
      </c>
      <c r="AG122" s="30">
        <f>IF(A122="", "", DAY(A122))</f>
        <v/>
      </c>
    </row>
    <row customHeight="1" ht="17.25" r="123" spans="1:105">
      <c r="A123" s="159" t="n">
        <v>43418</v>
      </c>
      <c r="B123" s="141" t="s">
        <v>232</v>
      </c>
      <c r="C123" s="15" t="s">
        <v>29</v>
      </c>
      <c r="D123" s="15" t="s">
        <v>53</v>
      </c>
      <c r="E123" s="142" t="n">
        <v>69.89</v>
      </c>
      <c r="F123" s="16">
        <f>$L$3+SUM($M$7:$M122)</f>
        <v/>
      </c>
      <c r="G123" s="132" t="n">
        <v>1000</v>
      </c>
      <c r="H123" s="142" t="n">
        <v>69.63</v>
      </c>
      <c r="I123" s="142" t="n">
        <v>70.2</v>
      </c>
      <c r="J123" s="144" t="n">
        <v>70.22</v>
      </c>
      <c r="K123" s="124" t="n">
        <v>330</v>
      </c>
      <c r="L123" s="12">
        <f>IF(E123="","", IF(C123="Long", (((E123-H123)*G123)/F123), (((H123-E123)*G123)/F123)))</f>
        <v/>
      </c>
      <c r="M123" s="158">
        <f>IF(J123="", "", K123)</f>
        <v/>
      </c>
      <c r="N123" s="17">
        <f>IF(K123="", "", SUM(M123/F123))</f>
        <v/>
      </c>
      <c r="O123" s="18" t="s">
        <v>233</v>
      </c>
      <c r="AC123" s="14">
        <f>IF(M123&lt;0, M123/-F123, L123)</f>
        <v/>
      </c>
      <c r="AD123" s="14">
        <f>IF(M123="", "", IF(C123="Long", IF(M123&gt;0, M123/F123, ((G123*(I123-E123))/F123)), IF(M123&gt;0, M123/F123, ((G123*(E123-I123))/F123))))</f>
        <v/>
      </c>
      <c r="AE123" s="30">
        <f>IF(A123="", "", MONTH(A123))</f>
        <v/>
      </c>
      <c r="AF123" s="30">
        <f>IF(A123="", "", YEAR(A123))</f>
        <v/>
      </c>
      <c r="AG123" s="30">
        <f>IF(A123="", "", DAY(A123))</f>
        <v/>
      </c>
    </row>
    <row customHeight="1" ht="17.25" r="124" spans="1:105">
      <c r="A124" s="159" t="n">
        <v>43419</v>
      </c>
      <c r="B124" s="141" t="s">
        <v>234</v>
      </c>
      <c r="C124" s="15" t="s">
        <v>25</v>
      </c>
      <c r="D124" s="15" t="s">
        <v>235</v>
      </c>
      <c r="E124" s="142" t="n">
        <v>46.094</v>
      </c>
      <c r="F124" s="16">
        <f>$L$3+SUM($M$7:$M123)</f>
        <v/>
      </c>
      <c r="G124" s="132" t="n">
        <v>-500</v>
      </c>
      <c r="H124" s="142" t="n">
        <v>46.49</v>
      </c>
      <c r="I124" s="142" t="n">
        <v>45.58</v>
      </c>
      <c r="J124" s="144" t="n">
        <v>46.31</v>
      </c>
      <c r="K124" s="124" t="n">
        <v>-108</v>
      </c>
      <c r="L124" s="12">
        <f>IF(E124="","", IF(C124="Long", (((E124-H124)*G124)/F124), (((H124-E124)*G124)/F124)))</f>
        <v/>
      </c>
      <c r="M124" s="158">
        <f>IF(J124="", "", K124)</f>
        <v/>
      </c>
      <c r="N124" s="17">
        <f>IF(K124="", "", SUM(M124/F124))</f>
        <v/>
      </c>
      <c r="O124" s="18" t="s">
        <v>31</v>
      </c>
      <c r="AC124" s="14">
        <f>IF(M124&lt;0, M124/-F124, L124)</f>
        <v/>
      </c>
      <c r="AD124" s="14">
        <f>IF(M124="", "", IF(C124="Long", IF(M124&gt;0, M124/F124, ((G124*(I124-E124))/F124)), IF(M124&gt;0, M124/F124, ((G124*(E124-I124))/F124))))</f>
        <v/>
      </c>
      <c r="AE124" s="30">
        <f>IF(A124="", "", MONTH(A124))</f>
        <v/>
      </c>
      <c r="AF124" s="30">
        <f>IF(A124="", "", YEAR(A124))</f>
        <v/>
      </c>
      <c r="AG124" s="30">
        <f>IF(A124="", "", DAY(A124))</f>
        <v/>
      </c>
    </row>
    <row customHeight="1" ht="17.25" r="125" spans="1:105">
      <c r="A125" s="159" t="n">
        <v>43419</v>
      </c>
      <c r="B125" s="141" t="s">
        <v>236</v>
      </c>
      <c r="C125" s="15" t="s">
        <v>29</v>
      </c>
      <c r="D125" s="15" t="s">
        <v>225</v>
      </c>
      <c r="E125" s="142" t="n">
        <v>21.54238</v>
      </c>
      <c r="F125" s="16">
        <f>$L$3+SUM($M$7:$M124)</f>
        <v/>
      </c>
      <c r="G125" s="132" t="n">
        <v>500</v>
      </c>
      <c r="H125" s="142" t="n">
        <v>21</v>
      </c>
      <c r="I125" s="142" t="n">
        <v>22.2</v>
      </c>
      <c r="J125" s="144" t="n">
        <v>20.86032</v>
      </c>
      <c r="K125" s="124" t="n">
        <v>-341.03</v>
      </c>
      <c r="L125" s="12">
        <f>IF(E125="","", IF(C125="Long", (((E125-H125)*G125)/F125), (((H125-E125)*G125)/F125)))</f>
        <v/>
      </c>
      <c r="M125" s="158">
        <f>IF(J125="", "", K125)</f>
        <v/>
      </c>
      <c r="N125" s="17">
        <f>IF(K125="", "", SUM(M125/F125))</f>
        <v/>
      </c>
      <c r="O125" s="18" t="s">
        <v>237</v>
      </c>
      <c r="AC125" s="14">
        <f>IF(M125&lt;0, M125/-F125, L125)</f>
        <v/>
      </c>
      <c r="AD125" s="14">
        <f>IF(M125="", "", IF(C125="Long", IF(M125&gt;0, M125/F125, ((G125*(I125-E125))/F125)), IF(M125&gt;0, M125/F125, ((G125*(E125-I125))/F125))))</f>
        <v/>
      </c>
      <c r="AE125" s="30">
        <f>IF(A125="", "", MONTH(A125))</f>
        <v/>
      </c>
      <c r="AF125" s="30">
        <f>IF(A125="", "", YEAR(A125))</f>
        <v/>
      </c>
      <c r="AG125" s="30">
        <f>IF(A125="", "", DAY(A125))</f>
        <v/>
      </c>
    </row>
    <row customHeight="1" ht="17.25" r="126" spans="1:105">
      <c r="A126" s="159" t="n">
        <v>43419</v>
      </c>
      <c r="B126" s="141" t="s">
        <v>238</v>
      </c>
      <c r="C126" s="15" t="s">
        <v>25</v>
      </c>
      <c r="D126" s="15" t="s">
        <v>225</v>
      </c>
      <c r="E126" s="142" t="n">
        <v>19.4025</v>
      </c>
      <c r="F126" s="16">
        <f>$L$3+SUM($M$7:$M125)</f>
        <v/>
      </c>
      <c r="G126" s="132" t="n">
        <v>-400</v>
      </c>
      <c r="H126" s="142" t="n">
        <v>19.77</v>
      </c>
      <c r="I126" s="142" t="n">
        <v>19.17</v>
      </c>
      <c r="J126" s="144" t="n">
        <v>18.935625</v>
      </c>
      <c r="K126" s="124" t="n">
        <v>186.76</v>
      </c>
      <c r="L126" s="12">
        <f>IF(E126="","", IF(C126="Long", (((E126-H126)*G126)/F126), (((H126-E126)*G126)/F126)))</f>
        <v/>
      </c>
      <c r="M126" s="158">
        <f>IF(J126="", "", K126)</f>
        <v/>
      </c>
      <c r="N126" s="17">
        <f>IF(K126="", "", SUM(M126/F126))</f>
        <v/>
      </c>
      <c r="O126" s="18" t="s">
        <v>239</v>
      </c>
      <c r="AC126" s="14">
        <f>IF(M126&lt;0, M126/-F126, L126)</f>
        <v/>
      </c>
      <c r="AD126" s="14">
        <f>IF(M126="", "", IF(C126="Long", IF(M126&gt;0, M126/F126, ((G126*(I126-E126))/F126)), IF(M126&gt;0, M126/F126, ((G126*(E126-I126))/F126))))</f>
        <v/>
      </c>
      <c r="AE126" s="30">
        <f>IF(A126="", "", MONTH(A126))</f>
        <v/>
      </c>
      <c r="AF126" s="30">
        <f>IF(A126="", "", YEAR(A126))</f>
        <v/>
      </c>
      <c r="AG126" s="30">
        <f>IF(A126="", "", DAY(A126))</f>
        <v/>
      </c>
    </row>
    <row customHeight="1" ht="17.25" r="127" spans="1:105">
      <c r="A127" s="159" t="n">
        <v>43419</v>
      </c>
      <c r="B127" s="141" t="s">
        <v>240</v>
      </c>
      <c r="C127" s="15" t="s">
        <v>25</v>
      </c>
      <c r="D127" s="15" t="s">
        <v>225</v>
      </c>
      <c r="E127" s="142" t="n">
        <v>18.81</v>
      </c>
      <c r="F127" s="16">
        <f>$L$3+SUM($M$7:$M126)</f>
        <v/>
      </c>
      <c r="G127" s="132" t="n">
        <v>-300</v>
      </c>
      <c r="H127" s="142" t="n">
        <v>19</v>
      </c>
      <c r="I127" s="142" t="n">
        <v>18.56</v>
      </c>
      <c r="J127" s="144" t="n">
        <v>18.09166666666667</v>
      </c>
      <c r="K127" s="124" t="n">
        <v>215.5</v>
      </c>
      <c r="L127" s="12">
        <f>IF(E127="","", IF(C127="Long", (((E127-H127)*G127)/F127), (((H127-E127)*G127)/F127)))</f>
        <v/>
      </c>
      <c r="M127" s="158">
        <f>IF(J127="", "", K127)</f>
        <v/>
      </c>
      <c r="N127" s="17">
        <f>IF(K127="", "", SUM(M127/F127))</f>
        <v/>
      </c>
      <c r="O127" s="18" t="s">
        <v>241</v>
      </c>
      <c r="AC127" s="14">
        <f>IF(M127&lt;0, M127/-F127, L127)</f>
        <v/>
      </c>
      <c r="AD127" s="14">
        <f>IF(M127="", "", IF(C127="Long", IF(M127&gt;0, M127/F127, ((G127*(I127-E127))/F127)), IF(M127&gt;0, M127/F127, ((G127*(E127-I127))/F127))))</f>
        <v/>
      </c>
      <c r="AE127" s="30">
        <f>IF(A127="", "", MONTH(A127))</f>
        <v/>
      </c>
      <c r="AF127" s="30">
        <f>IF(A127="", "", YEAR(A127))</f>
        <v/>
      </c>
      <c r="AG127" s="30">
        <f>IF(A127="", "", DAY(A127))</f>
        <v/>
      </c>
    </row>
    <row customHeight="1" ht="17.25" r="128" spans="1:105">
      <c r="A128" s="159" t="n">
        <v>43419</v>
      </c>
      <c r="B128" s="141" t="s">
        <v>242</v>
      </c>
      <c r="C128" s="15" t="s">
        <v>29</v>
      </c>
      <c r="D128" s="15" t="s">
        <v>225</v>
      </c>
      <c r="E128" s="142" t="n">
        <v>17.85</v>
      </c>
      <c r="F128" s="16">
        <f>$L$3+SUM($M$7:$M127)</f>
        <v/>
      </c>
      <c r="G128" s="132" t="n">
        <v>600</v>
      </c>
      <c r="H128" s="142" t="n">
        <v>17.68</v>
      </c>
      <c r="I128" s="142" t="n">
        <v>18.05</v>
      </c>
      <c r="J128" s="144" t="n">
        <v>17.5615</v>
      </c>
      <c r="K128" s="124" t="n">
        <v>-74.09999999999999</v>
      </c>
      <c r="L128" s="12">
        <f>IF(E128="","", IF(C128="Long", (((E128-H128)*G128)/F128), (((H128-E128)*G128)/F128)))</f>
        <v/>
      </c>
      <c r="M128" s="158">
        <f>IF(J128="", "", K128)</f>
        <v/>
      </c>
      <c r="N128" s="17">
        <f>IF(K128="", "", SUM(M128/F128))</f>
        <v/>
      </c>
      <c r="O128" s="18" t="s">
        <v>243</v>
      </c>
      <c r="AC128" s="14">
        <f>IF(M128&lt;0, M128/-F128, L128)</f>
        <v/>
      </c>
      <c r="AD128" s="14">
        <f>IF(M128="", "", IF(C128="Long", IF(M128&gt;0, M128/F128, ((G128*(I128-E128))/F128)), IF(M128&gt;0, M128/F128, ((G128*(E128-I128))/F128))))</f>
        <v/>
      </c>
      <c r="AE128" s="30">
        <f>IF(A128="", "", MONTH(A128))</f>
        <v/>
      </c>
      <c r="AF128" s="30">
        <f>IF(A128="", "", YEAR(A128))</f>
        <v/>
      </c>
      <c r="AG128" s="30">
        <f>IF(A128="", "", DAY(A128))</f>
        <v/>
      </c>
    </row>
    <row customHeight="1" ht="17.25" r="129" spans="1:105">
      <c r="A129" s="159" t="n">
        <v>43419</v>
      </c>
      <c r="B129" s="141" t="s">
        <v>244</v>
      </c>
      <c r="C129" s="15" t="s">
        <v>29</v>
      </c>
      <c r="D129" s="15" t="s">
        <v>120</v>
      </c>
      <c r="E129" s="142" t="n">
        <v>190.865</v>
      </c>
      <c r="F129" s="16">
        <f>$L$3+SUM($M$7:$M128)</f>
        <v/>
      </c>
      <c r="G129" s="132" t="n">
        <v>200</v>
      </c>
      <c r="H129" s="142" t="n">
        <v>190.45</v>
      </c>
      <c r="I129" s="142" t="n">
        <v>191.17</v>
      </c>
      <c r="J129" s="144" t="n">
        <v>190.9282</v>
      </c>
      <c r="K129" s="124" t="n">
        <v>12.64</v>
      </c>
      <c r="L129" s="12">
        <f>IF(E129="","", IF(C129="Long", (((E129-H129)*G129)/F129), (((H129-E129)*G129)/F129)))</f>
        <v/>
      </c>
      <c r="M129" s="158">
        <f>IF(J129="", "", K129)</f>
        <v/>
      </c>
      <c r="N129" s="17">
        <f>IF(K129="", "", SUM(M129/F129))</f>
        <v/>
      </c>
      <c r="O129" s="18" t="s">
        <v>245</v>
      </c>
      <c r="AC129" s="14">
        <f>IF(M129&lt;0, M129/-F129, L129)</f>
        <v/>
      </c>
      <c r="AD129" s="14">
        <f>IF(M129="", "", IF(C129="Long", IF(M129&gt;0, M129/F129, ((G129*(I129-E129))/F129)), IF(M129&gt;0, M129/F129, ((G129*(E129-I129))/F129))))</f>
        <v/>
      </c>
      <c r="AE129" s="30">
        <f>IF(A129="", "", MONTH(A129))</f>
        <v/>
      </c>
      <c r="AF129" s="30">
        <f>IF(A129="", "", YEAR(A129))</f>
        <v/>
      </c>
      <c r="AG129" s="30">
        <f>IF(A129="", "", DAY(A129))</f>
        <v/>
      </c>
    </row>
    <row customHeight="1" ht="17.25" r="130" spans="1:105">
      <c r="A130" s="159" t="n">
        <v>43419</v>
      </c>
      <c r="B130" s="141" t="s">
        <v>246</v>
      </c>
      <c r="C130" s="15" t="s">
        <v>29</v>
      </c>
      <c r="D130" s="15" t="s">
        <v>120</v>
      </c>
      <c r="E130" s="142" t="n">
        <v>191.01</v>
      </c>
      <c r="F130" s="16">
        <f>$L$3+SUM($M$7:$M129)</f>
        <v/>
      </c>
      <c r="G130" s="132" t="n">
        <v>200</v>
      </c>
      <c r="H130" s="142" t="n">
        <v>190.6</v>
      </c>
      <c r="I130" s="142" t="n">
        <v>191.5</v>
      </c>
      <c r="J130" s="144" t="n">
        <v>191.55</v>
      </c>
      <c r="K130" s="124" t="n">
        <v>108</v>
      </c>
      <c r="L130" s="12">
        <f>IF(E130="","", IF(C130="Long", (((E130-H130)*G130)/F130), (((H130-E130)*G130)/F130)))</f>
        <v/>
      </c>
      <c r="M130" s="158">
        <f>IF(J130="", "", K130)</f>
        <v/>
      </c>
      <c r="N130" s="17">
        <f>IF(K130="", "", SUM(M130/F130))</f>
        <v/>
      </c>
      <c r="O130" s="18" t="s">
        <v>247</v>
      </c>
      <c r="AC130" s="14">
        <f>IF(M130&lt;0, M130/-F130, L130)</f>
        <v/>
      </c>
      <c r="AD130" s="14">
        <f>IF(M130="", "", IF(C130="Long", IF(M130&gt;0, M130/F130, ((G130*(I130-E130))/F130)), IF(M130&gt;0, M130/F130, ((G130*(E130-I130))/F130))))</f>
        <v/>
      </c>
      <c r="AE130" s="30">
        <f>IF(A130="", "", MONTH(A130))</f>
        <v/>
      </c>
      <c r="AF130" s="30">
        <f>IF(A130="", "", YEAR(A130))</f>
        <v/>
      </c>
      <c r="AG130" s="30">
        <f>IF(A130="", "", DAY(A130))</f>
        <v/>
      </c>
    </row>
    <row customHeight="1" ht="17.25" r="131" spans="1:105">
      <c r="A131" s="159" t="n">
        <v>43420</v>
      </c>
      <c r="B131" s="141" t="s">
        <v>248</v>
      </c>
      <c r="C131" s="15" t="s">
        <v>25</v>
      </c>
      <c r="D131" s="15" t="s">
        <v>249</v>
      </c>
      <c r="E131" s="142" t="n">
        <v>162</v>
      </c>
      <c r="F131" s="16">
        <f>$L$3+SUM($M$7:$M130)</f>
        <v/>
      </c>
      <c r="G131" s="132" t="n">
        <v>-100</v>
      </c>
      <c r="H131" s="142" t="n">
        <v>164</v>
      </c>
      <c r="I131" s="142" t="n">
        <v>161</v>
      </c>
      <c r="J131" s="144" t="n">
        <v>163.35</v>
      </c>
      <c r="K131" s="124" t="n">
        <v>-135</v>
      </c>
      <c r="L131" s="12">
        <f>IF(E131="","", IF(C131="Long", (((E131-H131)*G131)/F131), (((H131-E131)*G131)/F131)))</f>
        <v/>
      </c>
      <c r="M131" s="158">
        <f>IF(J131="", "", K131)</f>
        <v/>
      </c>
      <c r="N131" s="17">
        <f>IF(K131="", "", SUM(M131/F131))</f>
        <v/>
      </c>
      <c r="O131" s="18" t="s">
        <v>250</v>
      </c>
      <c r="AC131" s="14">
        <f>IF(M131&lt;0, M131/-F131, L131)</f>
        <v/>
      </c>
      <c r="AD131" s="14">
        <f>IF(M131="", "", IF(C131="Long", IF(M131&gt;0, M131/F131, ((G131*(I131-E131))/F131)), IF(M131&gt;0, M131/F131, ((G131*(E131-I131))/F131))))</f>
        <v/>
      </c>
      <c r="AE131" s="30">
        <f>IF(A131="", "", MONTH(A131))</f>
        <v/>
      </c>
      <c r="AF131" s="30">
        <f>IF(A131="", "", YEAR(A131))</f>
        <v/>
      </c>
      <c r="AG131" s="30">
        <f>IF(A131="", "", DAY(A131))</f>
        <v/>
      </c>
    </row>
    <row customHeight="1" ht="17.25" r="132" spans="1:105">
      <c r="A132" s="159" t="n">
        <v>43420</v>
      </c>
      <c r="B132" s="141" t="s">
        <v>251</v>
      </c>
      <c r="C132" s="15" t="s">
        <v>25</v>
      </c>
      <c r="D132" s="15" t="s">
        <v>249</v>
      </c>
      <c r="E132" s="142" t="n">
        <v>162.77</v>
      </c>
      <c r="F132" s="16">
        <f>$L$3+SUM($M$7:$M131)</f>
        <v/>
      </c>
      <c r="G132" s="132" t="n">
        <v>-100</v>
      </c>
      <c r="H132" s="142" t="n">
        <v>163.5</v>
      </c>
      <c r="I132" s="142" t="n">
        <v>161</v>
      </c>
      <c r="J132" s="144" t="n">
        <v>164.36</v>
      </c>
      <c r="K132" s="124" t="n">
        <v>-159</v>
      </c>
      <c r="L132" s="12">
        <f>IF(E132="","", IF(C132="Long", (((E132-H132)*G132)/F132), (((H132-E132)*G132)/F132)))</f>
        <v/>
      </c>
      <c r="M132" s="158">
        <f>IF(J132="", "", K132)</f>
        <v/>
      </c>
      <c r="N132" s="17">
        <f>IF(K132="", "", SUM(M132/F132))</f>
        <v/>
      </c>
      <c r="O132" s="18" t="s">
        <v>69</v>
      </c>
      <c r="AC132" s="14">
        <f>IF(M132&lt;0, M132/-F132, L132)</f>
        <v/>
      </c>
      <c r="AD132" s="14">
        <f>IF(M132="", "", IF(C132="Long", IF(M132&gt;0, M132/F132, ((G132*(I132-E132))/F132)), IF(M132&gt;0, M132/F132, ((G132*(E132-I132))/F132))))</f>
        <v/>
      </c>
      <c r="AE132" s="30">
        <f>IF(A132="", "", MONTH(A132))</f>
        <v/>
      </c>
      <c r="AF132" s="30">
        <f>IF(A132="", "", YEAR(A132))</f>
        <v/>
      </c>
      <c r="AG132" s="30">
        <f>IF(A132="", "", DAY(A132))</f>
        <v/>
      </c>
    </row>
    <row customHeight="1" ht="17.25" r="133" spans="1:105">
      <c r="A133" s="159" t="n">
        <v>43420</v>
      </c>
      <c r="B133" s="141" t="s">
        <v>252</v>
      </c>
      <c r="C133" s="15" t="s">
        <v>29</v>
      </c>
      <c r="D133" s="15" t="s">
        <v>249</v>
      </c>
      <c r="E133" s="142" t="n">
        <v>164.59</v>
      </c>
      <c r="F133" s="16">
        <f>$L$3+SUM($M$7:$M132)</f>
        <v/>
      </c>
      <c r="G133" s="132" t="n">
        <v>200</v>
      </c>
      <c r="H133" s="142" t="n">
        <v>163.42</v>
      </c>
      <c r="I133" s="142" t="n">
        <v>165.38</v>
      </c>
      <c r="J133" s="144" t="n">
        <v>166.765</v>
      </c>
      <c r="K133" s="124" t="n">
        <v>434</v>
      </c>
      <c r="L133" s="12">
        <f>IF(E133="","", IF(C133="Long", (((E133-H133)*G133)/F133), (((H133-E133)*G133)/F133)))</f>
        <v/>
      </c>
      <c r="M133" s="158">
        <f>IF(J133="", "", K133)</f>
        <v/>
      </c>
      <c r="N133" s="17">
        <f>IF(K133="", "", SUM(M133/F133))</f>
        <v/>
      </c>
      <c r="O133" s="18" t="s">
        <v>253</v>
      </c>
      <c r="AC133" s="14">
        <f>IF(M133&lt;0, M133/-F133, L133)</f>
        <v/>
      </c>
      <c r="AD133" s="14">
        <f>IF(M133="", "", IF(C133="Long", IF(M133&gt;0, M133/F133, ((G133*(I133-E133))/F133)), IF(M133&gt;0, M133/F133, ((G133*(E133-I133))/F133))))</f>
        <v/>
      </c>
      <c r="AE133" s="30">
        <f>IF(A133="", "", MONTH(A133))</f>
        <v/>
      </c>
      <c r="AF133" s="30">
        <f>IF(A133="", "", YEAR(A133))</f>
        <v/>
      </c>
      <c r="AG133" s="30">
        <f>IF(A133="", "", DAY(A133))</f>
        <v/>
      </c>
    </row>
    <row customHeight="1" ht="17.25" r="134" spans="1:105">
      <c r="A134" s="159" t="n">
        <v>43420</v>
      </c>
      <c r="B134" s="141" t="s">
        <v>254</v>
      </c>
      <c r="C134" s="15" t="s">
        <v>25</v>
      </c>
      <c r="D134" s="15" t="s">
        <v>255</v>
      </c>
      <c r="E134" s="142" t="n">
        <v>33.03</v>
      </c>
      <c r="F134" s="16">
        <f>$L$3+SUM($M$7:$M133)</f>
        <v/>
      </c>
      <c r="G134" s="132" t="n">
        <v>-500</v>
      </c>
      <c r="H134" s="142" t="n">
        <v>33.5</v>
      </c>
      <c r="I134" s="142" t="n">
        <v>32.68</v>
      </c>
      <c r="J134" s="144" t="n">
        <v>33.75</v>
      </c>
      <c r="K134" s="124" t="n">
        <v>-360</v>
      </c>
      <c r="L134" s="12">
        <f>IF(E134="","", IF(C134="Long", (((E134-H134)*G134)/F134), (((H134-E134)*G134)/F134)))</f>
        <v/>
      </c>
      <c r="M134" s="158">
        <f>IF(J134="", "", K134)</f>
        <v/>
      </c>
      <c r="N134" s="17">
        <f>IF(K134="", "", SUM(M134/F134))</f>
        <v/>
      </c>
      <c r="O134" s="18" t="s">
        <v>256</v>
      </c>
      <c r="AC134" s="14">
        <f>IF(M134&lt;0, M134/-F134, L134)</f>
        <v/>
      </c>
      <c r="AD134" s="14">
        <f>IF(M134="", "", IF(C134="Long", IF(M134&gt;0, M134/F134, ((G134*(I134-E134))/F134)), IF(M134&gt;0, M134/F134, ((G134*(E134-I134))/F134))))</f>
        <v/>
      </c>
      <c r="AE134" s="30">
        <f>IF(A134="", "", MONTH(A134))</f>
        <v/>
      </c>
      <c r="AF134" s="30">
        <f>IF(A134="", "", YEAR(A134))</f>
        <v/>
      </c>
      <c r="AG134" s="30">
        <f>IF(A134="", "", DAY(A134))</f>
        <v/>
      </c>
    </row>
    <row customHeight="1" ht="17.25" r="135" spans="1:105">
      <c r="A135" s="159" t="n">
        <v>43420</v>
      </c>
      <c r="B135" s="141" t="s">
        <v>257</v>
      </c>
      <c r="C135" s="15" t="s">
        <v>25</v>
      </c>
      <c r="D135" s="15" t="s">
        <v>249</v>
      </c>
      <c r="E135" s="142" t="n">
        <v>167.79</v>
      </c>
      <c r="F135" s="16">
        <f>$L$3+SUM($M$7:$M134)</f>
        <v/>
      </c>
      <c r="G135" s="132" t="n">
        <v>-100</v>
      </c>
      <c r="H135" s="142" t="n">
        <v>168.56</v>
      </c>
      <c r="I135" s="142" t="n">
        <v>165.88</v>
      </c>
      <c r="J135" s="144" t="n">
        <v>167.17</v>
      </c>
      <c r="K135" s="124" t="n">
        <v>62</v>
      </c>
      <c r="L135" s="12">
        <f>IF(E135="","", IF(C135="Long", (((E135-H135)*G135)/F135), (((H135-E135)*G135)/F135)))</f>
        <v/>
      </c>
      <c r="M135" s="158">
        <f>IF(J135="", "", K135)</f>
        <v/>
      </c>
      <c r="N135" s="17">
        <f>IF(K135="", "", SUM(M135/F135))</f>
        <v/>
      </c>
      <c r="O135" s="18" t="s">
        <v>258</v>
      </c>
      <c r="AC135" s="14">
        <f>IF(M135&lt;0, M135/-F135, L135)</f>
        <v/>
      </c>
      <c r="AD135" s="14">
        <f>IF(M135="", "", IF(C135="Long", IF(M135&gt;0, M135/F135, ((G135*(I135-E135))/F135)), IF(M135&gt;0, M135/F135, ((G135*(E135-I135))/F135))))</f>
        <v/>
      </c>
      <c r="AE135" s="30">
        <f>IF(A135="", "", MONTH(A135))</f>
        <v/>
      </c>
      <c r="AF135" s="30">
        <f>IF(A135="", "", YEAR(A135))</f>
        <v/>
      </c>
      <c r="AG135" s="30">
        <f>IF(A135="", "", DAY(A135))</f>
        <v/>
      </c>
    </row>
    <row customHeight="1" ht="17.25" r="136" spans="1:105">
      <c r="A136" s="159" t="n">
        <v>43420</v>
      </c>
      <c r="B136" s="141" t="s">
        <v>238</v>
      </c>
      <c r="C136" s="15" t="s">
        <v>29</v>
      </c>
      <c r="D136" s="15" t="s">
        <v>53</v>
      </c>
      <c r="E136" s="142" t="n">
        <v>72.8</v>
      </c>
      <c r="F136" s="16">
        <f>$L$3+SUM($M$7:$M135)</f>
        <v/>
      </c>
      <c r="G136" s="132" t="n">
        <v>800</v>
      </c>
      <c r="H136" s="142" t="n">
        <v>72.15000000000001</v>
      </c>
      <c r="I136" s="142" t="n">
        <v>73.59</v>
      </c>
      <c r="J136" s="144" t="n">
        <v>72.8</v>
      </c>
      <c r="K136" s="124" t="n">
        <v>96</v>
      </c>
      <c r="L136" s="12">
        <f>IF(E136="","", IF(C136="Long", (((E136-H136)*G136)/F136), (((H136-E136)*G136)/F136)))</f>
        <v/>
      </c>
      <c r="M136" s="158">
        <f>IF(J136="", "", K136)</f>
        <v/>
      </c>
      <c r="N136" s="17">
        <f>IF(K136="", "", SUM(M136/F136))</f>
        <v/>
      </c>
      <c r="O136" s="18" t="s">
        <v>259</v>
      </c>
      <c r="AC136" s="14">
        <f>IF(M136&lt;0, M136/-F136, L136)</f>
        <v/>
      </c>
      <c r="AD136" s="14">
        <f>IF(M136="", "", IF(C136="Long", IF(M136&gt;0, M136/F136, ((G136*(I136-E136))/F136)), IF(M136&gt;0, M136/F136, ((G136*(E136-I136))/F136))))</f>
        <v/>
      </c>
      <c r="AE136" s="30">
        <f>IF(A136="", "", MONTH(A136))</f>
        <v/>
      </c>
      <c r="AF136" s="30">
        <f>IF(A136="", "", YEAR(A136))</f>
        <v/>
      </c>
      <c r="AG136" s="30">
        <f>IF(A136="", "", DAY(A136))</f>
        <v/>
      </c>
    </row>
    <row customHeight="1" ht="17.25" r="137" spans="1:105">
      <c r="A137" s="159" t="n">
        <v>43420</v>
      </c>
      <c r="B137" s="141" t="s">
        <v>260</v>
      </c>
      <c r="C137" s="15" t="s">
        <v>29</v>
      </c>
      <c r="D137" s="15" t="s">
        <v>255</v>
      </c>
      <c r="E137" s="142" t="n">
        <v>33.75</v>
      </c>
      <c r="F137" s="16">
        <f>$L$3+SUM($M$7:$M136)</f>
        <v/>
      </c>
      <c r="G137" s="132" t="n">
        <v>600</v>
      </c>
      <c r="H137" s="142" t="n">
        <v>33.26</v>
      </c>
      <c r="I137" s="142" t="n">
        <v>34.86</v>
      </c>
      <c r="J137" s="144" t="n">
        <v>33.74</v>
      </c>
      <c r="K137" s="124" t="n">
        <v>-6</v>
      </c>
      <c r="L137" s="12">
        <f>IF(E137="","", IF(C137="Long", (((E137-H137)*G137)/F137), (((H137-E137)*G137)/F137)))</f>
        <v/>
      </c>
      <c r="M137" s="158">
        <f>IF(J137="", "", K137)</f>
        <v/>
      </c>
      <c r="N137" s="17">
        <f>IF(K137="", "", SUM(M137/F137))</f>
        <v/>
      </c>
      <c r="O137" s="18" t="s">
        <v>261</v>
      </c>
      <c r="AC137" s="14">
        <f>IF(M137&lt;0, M137/-F137, L137)</f>
        <v/>
      </c>
      <c r="AD137" s="14">
        <f>IF(M137="", "", IF(C137="Long", IF(M137&gt;0, M137/F137, ((G137*(I137-E137))/F137)), IF(M137&gt;0, M137/F137, ((G137*(E137-I137))/F137))))</f>
        <v/>
      </c>
      <c r="AE137" s="30">
        <f>IF(A137="", "", MONTH(A137))</f>
        <v/>
      </c>
      <c r="AF137" s="30">
        <f>IF(A137="", "", YEAR(A137))</f>
        <v/>
      </c>
      <c r="AG137" s="30">
        <f>IF(A137="", "", DAY(A137))</f>
        <v/>
      </c>
    </row>
    <row customHeight="1" ht="17.25" r="138" spans="1:105">
      <c r="A138" s="159" t="n">
        <v>43420</v>
      </c>
      <c r="B138" s="141" t="s">
        <v>262</v>
      </c>
      <c r="C138" s="15" t="s">
        <v>29</v>
      </c>
      <c r="D138" s="15" t="s">
        <v>53</v>
      </c>
      <c r="E138" s="142" t="n">
        <v>72.95999999999999</v>
      </c>
      <c r="F138" s="16">
        <f>$L$3+SUM($M$7:$M137)</f>
        <v/>
      </c>
      <c r="G138" s="132" t="n">
        <v>200</v>
      </c>
      <c r="H138" s="142" t="n">
        <v>72.72</v>
      </c>
      <c r="I138" s="142" t="n">
        <v>73.5</v>
      </c>
      <c r="J138" s="144" t="n">
        <v>72.95999999999999</v>
      </c>
      <c r="K138" s="124" t="n">
        <v>0</v>
      </c>
      <c r="L138" s="12">
        <f>IF(E138="","", IF(C138="Long", (((E138-H138)*G138)/F138), (((H138-E138)*G138)/F138)))</f>
        <v/>
      </c>
      <c r="M138" s="158">
        <f>IF(J138="", "", K138)</f>
        <v/>
      </c>
      <c r="N138" s="17">
        <f>IF(K138="", "", SUM(M138/F138))</f>
        <v/>
      </c>
      <c r="O138" s="18" t="s">
        <v>263</v>
      </c>
      <c r="AC138" s="14">
        <f>IF(M138&lt;0, M138/-F138, L138)</f>
        <v/>
      </c>
      <c r="AD138" s="14">
        <f>IF(M138="", "", IF(C138="Long", IF(M138&gt;0, M138/F138, ((G138*(I138-E138))/F138)), IF(M138&gt;0, M138/F138, ((G138*(E138-I138))/F138))))</f>
        <v/>
      </c>
      <c r="AE138" s="30">
        <f>IF(A138="", "", MONTH(A138))</f>
        <v/>
      </c>
      <c r="AF138" s="30">
        <f>IF(A138="", "", YEAR(A138))</f>
        <v/>
      </c>
      <c r="AG138" s="30">
        <f>IF(A138="", "", DAY(A138))</f>
        <v/>
      </c>
    </row>
    <row customHeight="1" ht="17.25" r="139" spans="1:105">
      <c r="A139" s="159" t="n">
        <v>43420</v>
      </c>
      <c r="B139" s="141" t="s">
        <v>264</v>
      </c>
      <c r="C139" s="15" t="s">
        <v>25</v>
      </c>
      <c r="D139" s="15" t="s">
        <v>53</v>
      </c>
      <c r="E139" s="142" t="n">
        <v>72.88</v>
      </c>
      <c r="F139" s="16">
        <f>$L$3+SUM($M$7:$M138)</f>
        <v/>
      </c>
      <c r="G139" s="132" t="n">
        <v>200</v>
      </c>
      <c r="H139" s="142" t="n">
        <v>73.14</v>
      </c>
      <c r="I139" s="142" t="n">
        <v>72.34999999999999</v>
      </c>
      <c r="J139" s="144" t="n">
        <v>72.62</v>
      </c>
      <c r="K139" s="124" t="n">
        <v>-8</v>
      </c>
      <c r="L139" s="12">
        <f>IF(E139="","", IF(C139="Long", (((E139-H139)*G139)/F139), (((H139-E139)*G139)/F139)))</f>
        <v/>
      </c>
      <c r="M139" s="158">
        <f>IF(J139="", "", K139)</f>
        <v/>
      </c>
      <c r="N139" s="17">
        <f>IF(K139="", "", SUM(M139/F139))</f>
        <v/>
      </c>
      <c r="O139" s="18" t="s">
        <v>265</v>
      </c>
      <c r="AC139" s="14">
        <f>IF(M139&lt;0, M139/-F139, L139)</f>
        <v/>
      </c>
      <c r="AD139" s="14">
        <f>IF(M139="", "", IF(C139="Long", IF(M139&gt;0, M139/F139, ((G139*(I139-E139))/F139)), IF(M139&gt;0, M139/F139, ((G139*(E139-I139))/F139))))</f>
        <v/>
      </c>
      <c r="AE139" s="30">
        <f>IF(A139="", "", MONTH(A139))</f>
        <v/>
      </c>
      <c r="AF139" s="30">
        <f>IF(A139="", "", YEAR(A139))</f>
        <v/>
      </c>
      <c r="AG139" s="30">
        <f>IF(A139="", "", DAY(A139))</f>
        <v/>
      </c>
    </row>
    <row customHeight="1" ht="17.25" r="140" spans="1:105">
      <c r="A140" s="159" t="n">
        <v>43420</v>
      </c>
      <c r="B140" s="141" t="s">
        <v>266</v>
      </c>
      <c r="C140" s="15" t="s">
        <v>29</v>
      </c>
      <c r="D140" s="15" t="s">
        <v>225</v>
      </c>
      <c r="E140" s="142" t="n">
        <v>24.24</v>
      </c>
      <c r="F140" s="16">
        <f>$L$3+SUM($M$7:$M139)</f>
        <v/>
      </c>
      <c r="G140" s="132" t="n">
        <v>-300</v>
      </c>
      <c r="H140" s="142" t="n">
        <v>24.21</v>
      </c>
      <c r="I140" s="142" t="n">
        <v>24.69</v>
      </c>
      <c r="J140" s="144" t="n">
        <v>24.42153846153846</v>
      </c>
      <c r="K140" s="124" t="n">
        <v>-93.5</v>
      </c>
      <c r="L140" s="12">
        <f>IF(E140="","", IF(C140="Long", (((E140-H140)*G140)/F140), (((H140-E140)*G140)/F140)))</f>
        <v/>
      </c>
      <c r="M140" s="158">
        <f>IF(J140="", "", K140)</f>
        <v/>
      </c>
      <c r="N140" s="17">
        <f>IF(K140="", "", SUM(M140/F140))</f>
        <v/>
      </c>
      <c r="O140" s="18" t="s">
        <v>69</v>
      </c>
      <c r="AC140" s="14">
        <f>IF(M140&lt;0, M140/-F140, L140)</f>
        <v/>
      </c>
      <c r="AD140" s="14">
        <f>IF(M140="", "", IF(C140="Long", IF(M140&gt;0, M140/F140, ((G140*(I140-E140))/F140)), IF(M140&gt;0, M140/F140, ((G140*(E140-I140))/F140))))</f>
        <v/>
      </c>
      <c r="AE140" s="30">
        <f>IF(A140="", "", MONTH(A140))</f>
        <v/>
      </c>
      <c r="AF140" s="30">
        <f>IF(A140="", "", YEAR(A140))</f>
        <v/>
      </c>
      <c r="AG140" s="30">
        <f>IF(A140="", "", DAY(A140))</f>
        <v/>
      </c>
    </row>
    <row customHeight="1" ht="17.25" r="141" spans="1:105">
      <c r="A141" s="159" t="n">
        <v>43423</v>
      </c>
      <c r="B141" s="141" t="s">
        <v>267</v>
      </c>
      <c r="C141" s="15" t="s">
        <v>25</v>
      </c>
      <c r="D141" s="15" t="s">
        <v>225</v>
      </c>
      <c r="E141" s="142" t="n">
        <v>23.9675</v>
      </c>
      <c r="F141" s="16">
        <f>$L$3+SUM($M$7:$M140)</f>
        <v/>
      </c>
      <c r="G141" s="132" t="n">
        <v>-4000</v>
      </c>
      <c r="H141" s="142" t="n">
        <v>24.5</v>
      </c>
      <c r="I141" s="142" t="n">
        <v>23.5</v>
      </c>
      <c r="J141" s="144" t="n">
        <v>23.39625</v>
      </c>
      <c r="K141" s="124" t="n">
        <v>2285</v>
      </c>
      <c r="L141" s="12">
        <f>IF(E141="","", IF(C141="Long", (((E141-H141)*G141)/F141), (((H141-E141)*G141)/F141)))</f>
        <v/>
      </c>
      <c r="M141" s="158">
        <f>IF(J141="", "", K141)</f>
        <v/>
      </c>
      <c r="N141" s="17">
        <f>IF(K141="", "", SUM(M141/F141))</f>
        <v/>
      </c>
      <c r="O141" s="18" t="s">
        <v>268</v>
      </c>
      <c r="AC141" s="14">
        <f>IF(M141&lt;0, M141/-F141, L141)</f>
        <v/>
      </c>
      <c r="AD141" s="14">
        <f>IF(M141="", "", IF(C141="Long", IF(M141&gt;0, M141/F141, ((G141*(I141-E141))/F141)), IF(M141&gt;0, M141/F141, ((G141*(E141-I141))/F141))))</f>
        <v/>
      </c>
      <c r="AE141" s="30">
        <f>IF(A141="", "", MONTH(A141))</f>
        <v/>
      </c>
      <c r="AF141" s="30">
        <f>IF(A141="", "", YEAR(A141))</f>
        <v/>
      </c>
      <c r="AG141" s="30">
        <f>IF(A141="", "", DAY(A141))</f>
        <v/>
      </c>
    </row>
    <row customHeight="1" ht="17.25" r="142" spans="1:105">
      <c r="A142" s="159" t="n">
        <v>43423</v>
      </c>
      <c r="B142" s="141" t="s">
        <v>269</v>
      </c>
      <c r="C142" s="15" t="s">
        <v>29</v>
      </c>
      <c r="D142" s="15" t="s">
        <v>225</v>
      </c>
      <c r="E142" s="142" t="n">
        <v>22.85</v>
      </c>
      <c r="F142" s="16">
        <f>$L$3+SUM($M$7:$M141)</f>
        <v/>
      </c>
      <c r="G142" s="132" t="n">
        <v>500</v>
      </c>
      <c r="H142" s="142" t="n">
        <v>22.5</v>
      </c>
      <c r="I142" s="142" t="n">
        <v>23.1</v>
      </c>
      <c r="J142" s="144" t="n">
        <v>22.45</v>
      </c>
      <c r="K142" s="124" t="n">
        <v>-200</v>
      </c>
      <c r="L142" s="12">
        <f>IF(E142="","", IF(C142="Long", (((E142-H142)*G142)/F142), (((H142-E142)*G142)/F142)))</f>
        <v/>
      </c>
      <c r="M142" s="158">
        <f>IF(J142="", "", K142)</f>
        <v/>
      </c>
      <c r="N142" s="17">
        <f>IF(K142="", "", SUM(M142/F142))</f>
        <v/>
      </c>
      <c r="O142" s="18" t="s">
        <v>270</v>
      </c>
      <c r="AC142" s="14">
        <f>IF(M142&lt;0, M142/-F142, L142)</f>
        <v/>
      </c>
      <c r="AD142" s="14">
        <f>IF(M142="", "", IF(C142="Long", IF(M142&gt;0, M142/F142, ((G142*(I142-E142))/F142)), IF(M142&gt;0, M142/F142, ((G142*(E142-I142))/F142))))</f>
        <v/>
      </c>
      <c r="AE142" s="30">
        <f>IF(A142="", "", MONTH(A142))</f>
        <v/>
      </c>
      <c r="AF142" s="30">
        <f>IF(A142="", "", YEAR(A142))</f>
        <v/>
      </c>
      <c r="AG142" s="30">
        <f>IF(A142="", "", DAY(A142))</f>
        <v/>
      </c>
    </row>
    <row customHeight="1" ht="17.25" r="143" spans="1:105">
      <c r="A143" s="159" t="n">
        <v>43423</v>
      </c>
      <c r="B143" s="141" t="s">
        <v>271</v>
      </c>
      <c r="C143" s="15" t="s">
        <v>25</v>
      </c>
      <c r="D143" s="15" t="s">
        <v>225</v>
      </c>
      <c r="E143" s="142" t="n">
        <v>22.39</v>
      </c>
      <c r="F143" s="16">
        <f>$L$3+SUM($M$7:$M142)</f>
        <v/>
      </c>
      <c r="G143" s="132" t="n">
        <v>-1000</v>
      </c>
      <c r="H143" s="142" t="n">
        <v>22.59</v>
      </c>
      <c r="I143" s="142" t="n">
        <v>22</v>
      </c>
      <c r="J143" s="144" t="n">
        <v>22.67</v>
      </c>
      <c r="K143" s="124" t="n">
        <v>-280</v>
      </c>
      <c r="L143" s="12">
        <f>IF(E143="","", IF(C143="Long", (((E143-H143)*G143)/F143), (((H143-E143)*G143)/F143)))</f>
        <v/>
      </c>
      <c r="M143" s="158">
        <f>IF(J143="", "", K143)</f>
        <v/>
      </c>
      <c r="N143" s="17">
        <f>IF(K143="", "", SUM(M143/F143))</f>
        <v/>
      </c>
      <c r="O143" s="18" t="s">
        <v>69</v>
      </c>
      <c r="AC143" s="14">
        <f>IF(M143&lt;0, M143/-F143, L143)</f>
        <v/>
      </c>
      <c r="AD143" s="14">
        <f>IF(M143="", "", IF(C143="Long", IF(M143&gt;0, M143/F143, ((G143*(I143-E143))/F143)), IF(M143&gt;0, M143/F143, ((G143*(E143-I143))/F143))))</f>
        <v/>
      </c>
      <c r="AE143" s="30">
        <f>IF(A143="", "", MONTH(A143))</f>
        <v/>
      </c>
      <c r="AF143" s="30">
        <f>IF(A143="", "", YEAR(A143))</f>
        <v/>
      </c>
      <c r="AG143" s="30">
        <f>IF(A143="", "", DAY(A143))</f>
        <v/>
      </c>
    </row>
    <row customHeight="1" ht="17.25" r="144" spans="1:105">
      <c r="A144" s="159" t="n">
        <v>43423</v>
      </c>
      <c r="B144" s="141" t="s">
        <v>272</v>
      </c>
      <c r="C144" s="15" t="s">
        <v>29</v>
      </c>
      <c r="D144" s="15" t="s">
        <v>225</v>
      </c>
      <c r="E144" s="142" t="n">
        <v>22.59</v>
      </c>
      <c r="F144" s="16">
        <f>$L$3+SUM($M$7:$M143)</f>
        <v/>
      </c>
      <c r="G144" s="132" t="n">
        <v>1125</v>
      </c>
      <c r="H144" s="142" t="n">
        <v>22.39</v>
      </c>
      <c r="I144" s="142" t="n">
        <v>22.82</v>
      </c>
      <c r="J144" s="144" t="n">
        <v>22.43493333333333</v>
      </c>
      <c r="K144" s="124" t="n">
        <v>-205.95</v>
      </c>
      <c r="L144" s="12">
        <f>IF(E144="","", IF(C144="Long", (((E144-H144)*G144)/F144), (((H144-E144)*G144)/F144)))</f>
        <v/>
      </c>
      <c r="M144" s="158">
        <f>IF(J144="", "", K144)</f>
        <v/>
      </c>
      <c r="N144" s="17">
        <f>IF(K144="", "", SUM(M144/F144))</f>
        <v/>
      </c>
      <c r="O144" s="18" t="s">
        <v>273</v>
      </c>
      <c r="AC144" s="14">
        <f>IF(M144&lt;0, M144/-F144, L144)</f>
        <v/>
      </c>
      <c r="AD144" s="14">
        <f>IF(M144="", "", IF(C144="Long", IF(M144&gt;0, M144/F144, ((G144*(I144-E144))/F144)), IF(M144&gt;0, M144/F144, ((G144*(E144-I144))/F144))))</f>
        <v/>
      </c>
      <c r="AE144" s="30">
        <f>IF(A144="", "", MONTH(A144))</f>
        <v/>
      </c>
      <c r="AF144" s="30">
        <f>IF(A144="", "", YEAR(A144))</f>
        <v/>
      </c>
      <c r="AG144" s="30">
        <f>IF(A144="", "", DAY(A144))</f>
        <v/>
      </c>
    </row>
    <row customHeight="1" ht="17.25" r="145" spans="1:105">
      <c r="A145" s="159" t="n">
        <v>43423</v>
      </c>
      <c r="B145" s="141" t="s">
        <v>274</v>
      </c>
      <c r="C145" s="15" t="s">
        <v>29</v>
      </c>
      <c r="D145" s="15" t="s">
        <v>225</v>
      </c>
      <c r="E145" s="142" t="n">
        <v>22.64</v>
      </c>
      <c r="F145" s="16">
        <f>$L$3+SUM($M$7:$M144)</f>
        <v/>
      </c>
      <c r="G145" s="132" t="n">
        <v>1100</v>
      </c>
      <c r="H145" s="142" t="n">
        <v>22.54</v>
      </c>
      <c r="I145" s="142" t="n">
        <v>22.78</v>
      </c>
      <c r="J145" s="144" t="n">
        <v>22.86227272727273</v>
      </c>
      <c r="K145" s="124" t="n">
        <v>244.5</v>
      </c>
      <c r="L145" s="12">
        <f>IF(E145="","", IF(C145="Long", (((E145-H145)*G145)/F145), (((H145-E145)*G145)/F145)))</f>
        <v/>
      </c>
      <c r="M145" s="158">
        <f>IF(J145="", "", K145)</f>
        <v/>
      </c>
      <c r="N145" s="17">
        <f>IF(K145="", "", SUM(M145/F145))</f>
        <v/>
      </c>
      <c r="O145" s="18" t="s">
        <v>275</v>
      </c>
      <c r="AC145" s="14">
        <f>IF(M145&lt;0, M145/-F145, L145)</f>
        <v/>
      </c>
      <c r="AD145" s="14">
        <f>IF(M145="", "", IF(C145="Long", IF(M145&gt;0, M145/F145, ((G145*(I145-E145))/F145)), IF(M145&gt;0, M145/F145, ((G145*(E145-I145))/F145))))</f>
        <v/>
      </c>
      <c r="AE145" s="30">
        <f>IF(A145="", "", MONTH(A145))</f>
        <v/>
      </c>
      <c r="AF145" s="30">
        <f>IF(A145="", "", YEAR(A145))</f>
        <v/>
      </c>
      <c r="AG145" s="30">
        <f>IF(A145="", "", DAY(A145))</f>
        <v/>
      </c>
    </row>
    <row customHeight="1" ht="17.25" r="146" spans="1:105">
      <c r="A146" s="159" t="n">
        <v>43424</v>
      </c>
      <c r="B146" s="141" t="s">
        <v>276</v>
      </c>
      <c r="C146" s="15" t="s">
        <v>29</v>
      </c>
      <c r="D146" s="15" t="s">
        <v>277</v>
      </c>
      <c r="E146" s="142" t="n">
        <v>69.20999999999999</v>
      </c>
      <c r="F146" s="16">
        <f>$L$3+SUM($M$7:$M145)</f>
        <v/>
      </c>
      <c r="G146" s="132" t="n">
        <v>1000</v>
      </c>
      <c r="H146" s="142" t="n">
        <v>69.02</v>
      </c>
      <c r="I146" s="142" t="n">
        <v>71</v>
      </c>
      <c r="J146" s="144" t="n">
        <v>69.72117999999999</v>
      </c>
      <c r="K146" s="124" t="n">
        <v>511.18</v>
      </c>
      <c r="L146" s="12">
        <f>IF(E146="","", IF(C146="Long", (((E146-H146)*G146)/F146), (((H146-E146)*G146)/F146)))</f>
        <v/>
      </c>
      <c r="M146" s="158">
        <f>IF(J146="", "", K146)</f>
        <v/>
      </c>
      <c r="N146" s="17">
        <f>IF(K146="", "", SUM(M146/F146))</f>
        <v/>
      </c>
      <c r="O146" s="18" t="s">
        <v>278</v>
      </c>
      <c r="AC146" s="14">
        <f>IF(M146&lt;0, M146/-F146, L146)</f>
        <v/>
      </c>
      <c r="AD146" s="14">
        <f>IF(M146="", "", IF(C146="Long", IF(M146&gt;0, M146/F146, ((G146*(I146-E146))/F146)), IF(M146&gt;0, M146/F146, ((G146*(E146-I146))/F146))))</f>
        <v/>
      </c>
      <c r="AE146" s="30">
        <f>IF(A146="", "", MONTH(A146))</f>
        <v/>
      </c>
      <c r="AF146" s="30">
        <f>IF(A146="", "", YEAR(A146))</f>
        <v/>
      </c>
      <c r="AG146" s="30">
        <f>IF(A146="", "", DAY(A146))</f>
        <v/>
      </c>
    </row>
    <row customHeight="1" ht="17.25" r="147" spans="1:105">
      <c r="A147" s="159" t="n">
        <v>43425</v>
      </c>
      <c r="B147" s="141" t="s">
        <v>279</v>
      </c>
      <c r="C147" s="15" t="s">
        <v>29</v>
      </c>
      <c r="D147" s="15" t="s">
        <v>280</v>
      </c>
      <c r="E147" s="142" t="n">
        <v>4.13</v>
      </c>
      <c r="F147" s="16">
        <f>$L$3+SUM($M$7:$M146)</f>
        <v/>
      </c>
      <c r="G147" s="132" t="n">
        <v>3100</v>
      </c>
      <c r="H147" s="142" t="n">
        <v>3.99</v>
      </c>
      <c r="I147" s="142" t="n">
        <v>4.52</v>
      </c>
      <c r="J147" s="144" t="n">
        <v>4.21</v>
      </c>
      <c r="K147" s="124" t="n">
        <v>248</v>
      </c>
      <c r="L147" s="12">
        <f>IF(E147="","", IF(C147="Long", (((E147-H147)*G147)/F147), (((H147-E147)*G147)/F147)))</f>
        <v/>
      </c>
      <c r="M147" s="158">
        <f>IF(J147="", "", K147)</f>
        <v/>
      </c>
      <c r="N147" s="17">
        <f>IF(K147="", "", SUM(M147/F147))</f>
        <v/>
      </c>
      <c r="O147" s="18" t="s">
        <v>281</v>
      </c>
      <c r="AC147" s="14">
        <f>IF(M147&lt;0, M147/-F147, L147)</f>
        <v/>
      </c>
      <c r="AD147" s="14">
        <f>IF(M147="", "", IF(C147="Long", IF(M147&gt;0, M147/F147, ((G147*(I147-E147))/F147)), IF(M147&gt;0, M147/F147, ((G147*(E147-I147))/F147))))</f>
        <v/>
      </c>
      <c r="AE147" s="30">
        <f>IF(A147="", "", MONTH(A147))</f>
        <v/>
      </c>
      <c r="AF147" s="30">
        <f>IF(A147="", "", YEAR(A147))</f>
        <v/>
      </c>
      <c r="AG147" s="30">
        <f>IF(A147="", "", DAY(A147))</f>
        <v/>
      </c>
    </row>
    <row customHeight="1" ht="17.25" r="148" spans="1:105">
      <c r="A148" s="159" t="n">
        <v>43425</v>
      </c>
      <c r="B148" s="141" t="s">
        <v>282</v>
      </c>
      <c r="C148" s="15" t="s">
        <v>29</v>
      </c>
      <c r="D148" s="15" t="s">
        <v>283</v>
      </c>
      <c r="E148" s="142" t="n">
        <v>20.3</v>
      </c>
      <c r="F148" s="16">
        <f>$L$3+SUM($M$7:$M147)</f>
        <v/>
      </c>
      <c r="G148" s="132" t="n">
        <v>1000</v>
      </c>
      <c r="H148" s="142" t="n">
        <v>20.22</v>
      </c>
      <c r="I148" s="142" t="n">
        <v>20.47</v>
      </c>
      <c r="J148" s="144" t="n">
        <v>20.15</v>
      </c>
      <c r="K148" s="124" t="n">
        <v>-150</v>
      </c>
      <c r="L148" s="12">
        <f>IF(E148="","", IF(C148="Long", (((E148-H148)*G148)/F148), (((H148-E148)*G148)/F148)))</f>
        <v/>
      </c>
      <c r="M148" s="158">
        <f>IF(J148="", "", K148)</f>
        <v/>
      </c>
      <c r="N148" s="17">
        <f>IF(K148="", "", SUM(M148/F148))</f>
        <v/>
      </c>
      <c r="O148" s="18" t="s">
        <v>284</v>
      </c>
      <c r="AC148" s="14">
        <f>IF(M148&lt;0, M148/-F148, L148)</f>
        <v/>
      </c>
      <c r="AD148" s="14">
        <f>IF(M148="", "", IF(C148="Long", IF(M148&gt;0, M148/F148, ((G148*(I148-E148))/F148)), IF(M148&gt;0, M148/F148, ((G148*(E148-I148))/F148))))</f>
        <v/>
      </c>
      <c r="AE148" s="30">
        <f>IF(A148="", "", MONTH(A148))</f>
        <v/>
      </c>
      <c r="AF148" s="30">
        <f>IF(A148="", "", YEAR(A148))</f>
        <v/>
      </c>
      <c r="AG148" s="30">
        <f>IF(A148="", "", DAY(A148))</f>
        <v/>
      </c>
    </row>
    <row customHeight="1" ht="17.25" r="149" spans="1:105">
      <c r="A149" s="159" t="n">
        <v>43425</v>
      </c>
      <c r="B149" s="141" t="s">
        <v>285</v>
      </c>
      <c r="C149" s="15" t="s">
        <v>25</v>
      </c>
      <c r="D149" s="15" t="s">
        <v>283</v>
      </c>
      <c r="E149" s="142" t="n">
        <v>20.12</v>
      </c>
      <c r="F149" s="16">
        <f>$L$3+SUM($M$7:$M148)</f>
        <v/>
      </c>
      <c r="G149" s="132" t="n">
        <v>-1000</v>
      </c>
      <c r="H149" s="142" t="n">
        <v>20.2</v>
      </c>
      <c r="I149" s="142" t="n">
        <v>20.0333</v>
      </c>
      <c r="J149" s="144" t="n">
        <v>20.2</v>
      </c>
      <c r="K149" s="124" t="n">
        <v>-80</v>
      </c>
      <c r="L149" s="12">
        <f>IF(E149="","", IF(C149="Long", (((E149-H149)*G149)/F149), (((H149-E149)*G149)/F149)))</f>
        <v/>
      </c>
      <c r="M149" s="158">
        <f>IF(J149="", "", K149)</f>
        <v/>
      </c>
      <c r="N149" s="17">
        <f>IF(K149="", "", SUM(M149/F149))</f>
        <v/>
      </c>
      <c r="O149" s="18" t="s">
        <v>286</v>
      </c>
      <c r="AC149" s="14">
        <f>IF(M149&lt;0, M149/-F149, L149)</f>
        <v/>
      </c>
      <c r="AD149" s="14">
        <f>IF(M149="", "", IF(C149="Long", IF(M149&gt;0, M149/F149, ((G149*(I149-E149))/F149)), IF(M149&gt;0, M149/F149, ((G149*(E149-I149))/F149))))</f>
        <v/>
      </c>
      <c r="AE149" s="30">
        <f>IF(A149="", "", MONTH(A149))</f>
        <v/>
      </c>
      <c r="AF149" s="30">
        <f>IF(A149="", "", YEAR(A149))</f>
        <v/>
      </c>
      <c r="AG149" s="30">
        <f>IF(A149="", "", DAY(A149))</f>
        <v/>
      </c>
    </row>
    <row customHeight="1" ht="17.25" r="150" spans="1:105">
      <c r="A150" s="159" t="n">
        <v>43425</v>
      </c>
      <c r="B150" s="141" t="s">
        <v>287</v>
      </c>
      <c r="C150" s="15" t="s">
        <v>29</v>
      </c>
      <c r="D150" s="15" t="s">
        <v>37</v>
      </c>
      <c r="E150" s="142" t="n">
        <v>19.63</v>
      </c>
      <c r="F150" s="16">
        <f>$L$3+SUM($M$7:$M149)</f>
        <v/>
      </c>
      <c r="G150" s="132" t="n">
        <v>1700</v>
      </c>
      <c r="H150" s="142" t="n">
        <v>19.47</v>
      </c>
      <c r="I150" s="142" t="n">
        <v>19.74</v>
      </c>
      <c r="J150" s="144" t="n">
        <v>19.51</v>
      </c>
      <c r="K150" s="124" t="n">
        <v>-204</v>
      </c>
      <c r="L150" s="12">
        <f>IF(E150="","", IF(C150="Long", (((E150-H150)*G150)/F150), (((H150-E150)*G150)/F150)))</f>
        <v/>
      </c>
      <c r="M150" s="158">
        <f>IF(J150="", "", K150)</f>
        <v/>
      </c>
      <c r="N150" s="17">
        <f>IF(K150="", "", SUM(M150/F150))</f>
        <v/>
      </c>
      <c r="O150" s="18" t="s">
        <v>288</v>
      </c>
      <c r="AC150" s="14">
        <f>IF(M150&lt;0, M150/-F150, L150)</f>
        <v/>
      </c>
      <c r="AD150" s="14">
        <f>IF(M150="", "", IF(C150="Long", IF(M150&gt;0, M150/F150, ((G150*(I150-E150))/F150)), IF(M150&gt;0, M150/F150, ((G150*(E150-I150))/F150))))</f>
        <v/>
      </c>
      <c r="AE150" s="30">
        <f>IF(A150="", "", MONTH(A150))</f>
        <v/>
      </c>
      <c r="AF150" s="30">
        <f>IF(A150="", "", YEAR(A150))</f>
        <v/>
      </c>
      <c r="AG150" s="30">
        <f>IF(A150="", "", DAY(A150))</f>
        <v/>
      </c>
    </row>
    <row customHeight="1" ht="17.25" r="151" spans="1:105">
      <c r="A151" s="159" t="n">
        <v>43425</v>
      </c>
      <c r="B151" s="141" t="s">
        <v>289</v>
      </c>
      <c r="C151" s="15" t="s">
        <v>25</v>
      </c>
      <c r="D151" s="15" t="s">
        <v>37</v>
      </c>
      <c r="E151" s="142" t="n">
        <v>19.43</v>
      </c>
      <c r="F151" s="16">
        <f>$L$3+SUM($M$7:$M150)</f>
        <v/>
      </c>
      <c r="G151" s="132" t="n">
        <v>-3400</v>
      </c>
      <c r="H151" s="142" t="n">
        <v>19.5</v>
      </c>
      <c r="I151" s="142" t="n">
        <v>19</v>
      </c>
      <c r="J151" s="144" t="n">
        <v>19.405</v>
      </c>
      <c r="K151" s="124" t="n">
        <v>119</v>
      </c>
      <c r="L151" s="12">
        <f>IF(E151="","", IF(C151="Long", (((E151-H151)*G151)/F151), (((H151-E151)*G151)/F151)))</f>
        <v/>
      </c>
      <c r="M151" s="158">
        <f>IF(J151="", "", K151)</f>
        <v/>
      </c>
      <c r="N151" s="17">
        <f>IF(K151="", "", SUM(M151/F151))</f>
        <v/>
      </c>
      <c r="O151" s="18" t="s">
        <v>290</v>
      </c>
      <c r="AC151" s="14">
        <f>IF(M151&lt;0, M151/-F151, L151)</f>
        <v/>
      </c>
      <c r="AD151" s="14">
        <f>IF(M151="", "", IF(C151="Long", IF(M151&gt;0, M151/F151, ((G151*(I151-E151))/F151)), IF(M151&gt;0, M151/F151, ((G151*(E151-I151))/F151))))</f>
        <v/>
      </c>
      <c r="AE151" s="30">
        <f>IF(A151="", "", MONTH(A151))</f>
        <v/>
      </c>
      <c r="AF151" s="30">
        <f>IF(A151="", "", YEAR(A151))</f>
        <v/>
      </c>
      <c r="AG151" s="30">
        <f>IF(A151="", "", DAY(A151))</f>
        <v/>
      </c>
    </row>
    <row customHeight="1" ht="17.25" r="152" spans="1:105">
      <c r="A152" s="159" t="n">
        <v>43425</v>
      </c>
      <c r="B152" s="141" t="s">
        <v>291</v>
      </c>
      <c r="C152" s="15" t="s">
        <v>29</v>
      </c>
      <c r="D152" s="15" t="s">
        <v>37</v>
      </c>
      <c r="E152" s="142" t="n">
        <v>19.46</v>
      </c>
      <c r="F152" s="16">
        <f>$L$3+SUM($M$7:$M151)</f>
        <v/>
      </c>
      <c r="G152" s="132" t="n">
        <v>1600</v>
      </c>
      <c r="H152" s="142" t="n">
        <v>19.33</v>
      </c>
      <c r="I152" s="142" t="n">
        <v>19.68</v>
      </c>
      <c r="J152" s="144" t="n">
        <v>19.36</v>
      </c>
      <c r="K152" s="124" t="n">
        <v>-160</v>
      </c>
      <c r="L152" s="12">
        <f>IF(E152="","", IF(C152="Long", (((E152-H152)*G152)/F152), (((H152-E152)*G152)/F152)))</f>
        <v/>
      </c>
      <c r="M152" s="158">
        <f>IF(J152="", "", K152)</f>
        <v/>
      </c>
      <c r="N152" s="17">
        <f>IF(K152="", "", SUM(M152/F152))</f>
        <v/>
      </c>
      <c r="O152" s="18" t="s">
        <v>292</v>
      </c>
      <c r="AC152" s="14">
        <f>IF(M152&lt;0, M152/-F152, L152)</f>
        <v/>
      </c>
      <c r="AD152" s="14">
        <f>IF(M152="", "", IF(C152="Long", IF(M152&gt;0, M152/F152, ((G152*(I152-E152))/F152)), IF(M152&gt;0, M152/F152, ((G152*(E152-I152))/F152))))</f>
        <v/>
      </c>
      <c r="AE152" s="30">
        <f>IF(A152="", "", MONTH(A152))</f>
        <v/>
      </c>
      <c r="AF152" s="30">
        <f>IF(A152="", "", YEAR(A152))</f>
        <v/>
      </c>
      <c r="AG152" s="30">
        <f>IF(A152="", "", DAY(A152))</f>
        <v/>
      </c>
    </row>
    <row customHeight="1" ht="17.25" r="153" spans="1:105">
      <c r="A153" s="159" t="n">
        <v>43427</v>
      </c>
      <c r="B153" s="141" t="s">
        <v>293</v>
      </c>
      <c r="C153" s="15" t="s">
        <v>29</v>
      </c>
      <c r="D153" s="15" t="s">
        <v>37</v>
      </c>
      <c r="E153" s="142" t="n">
        <v>18.95</v>
      </c>
      <c r="F153" s="16">
        <f>$L$3+SUM($M$7:$M152)</f>
        <v/>
      </c>
      <c r="G153" s="132" t="n">
        <v>40</v>
      </c>
      <c r="H153" s="142" t="n">
        <v>18.72</v>
      </c>
      <c r="I153" s="142" t="n">
        <v>19.26</v>
      </c>
      <c r="J153" s="144" t="n">
        <v>19.08</v>
      </c>
      <c r="K153" s="124" t="n">
        <v>5.2</v>
      </c>
      <c r="L153" s="12">
        <f>IF(E153="","", IF(C153="Long", (((E153-H153)*G153)/F153), (((H153-E153)*G153)/F153)))</f>
        <v/>
      </c>
      <c r="M153" s="158">
        <f>IF(J153="", "", K153)</f>
        <v/>
      </c>
      <c r="N153" s="17">
        <f>IF(K153="", "", SUM(M153/F153))</f>
        <v/>
      </c>
      <c r="O153" s="18" t="s">
        <v>294</v>
      </c>
      <c r="AC153" s="14">
        <f>IF(M153&lt;0, M153/-F153, L153)</f>
        <v/>
      </c>
      <c r="AD153" s="14">
        <f>IF(M153="", "", IF(C153="Long", IF(M153&gt;0, M153/F153, ((G153*(I153-E153))/F153)), IF(M153&gt;0, M153/F153, ((G153*(E153-I153))/F153))))</f>
        <v/>
      </c>
      <c r="AE153" s="30">
        <f>IF(A153="", "", MONTH(A153))</f>
        <v/>
      </c>
      <c r="AF153" s="30">
        <f>IF(A153="", "", YEAR(A153))</f>
        <v/>
      </c>
      <c r="AG153" s="30">
        <f>IF(A153="", "", DAY(A153))</f>
        <v/>
      </c>
    </row>
    <row customHeight="1" ht="17.25" r="154" spans="1:105">
      <c r="A154" s="159" t="n">
        <v>43427</v>
      </c>
      <c r="B154" s="141" t="s">
        <v>295</v>
      </c>
      <c r="C154" s="15" t="s">
        <v>29</v>
      </c>
      <c r="D154" s="15" t="s">
        <v>37</v>
      </c>
      <c r="E154" s="142" t="n">
        <v>19.24</v>
      </c>
      <c r="F154" s="16">
        <f>$L$3+SUM($M$7:$M153)</f>
        <v/>
      </c>
      <c r="G154" s="132" t="n">
        <v>50</v>
      </c>
      <c r="H154" s="142" t="n">
        <v>19.05</v>
      </c>
      <c r="I154" s="142" t="n">
        <v>19.6</v>
      </c>
      <c r="J154" s="144" t="n">
        <v>19.6615</v>
      </c>
      <c r="K154" s="124" t="n">
        <v>21.08</v>
      </c>
      <c r="L154" s="12">
        <f>IF(E154="","", IF(C154="Long", (((E154-H154)*G154)/F154), (((H154-E154)*G154)/F154)))</f>
        <v/>
      </c>
      <c r="M154" s="158">
        <f>IF(J154="", "", K154)</f>
        <v/>
      </c>
      <c r="N154" s="17">
        <f>IF(K154="", "", SUM(M154/F154))</f>
        <v/>
      </c>
      <c r="O154" s="18" t="s">
        <v>296</v>
      </c>
      <c r="AC154" s="14">
        <f>IF(M154&lt;0, M154/-F154, L154)</f>
        <v/>
      </c>
      <c r="AD154" s="14">
        <f>IF(M154="", "", IF(C154="Long", IF(M154&gt;0, M154/F154, ((G154*(I154-E154))/F154)), IF(M154&gt;0, M154/F154, ((G154*(E154-I154))/F154))))</f>
        <v/>
      </c>
      <c r="AE154" s="30">
        <f>IF(A154="", "", MONTH(A154))</f>
        <v/>
      </c>
      <c r="AF154" s="30">
        <f>IF(A154="", "", YEAR(A154))</f>
        <v/>
      </c>
      <c r="AG154" s="30">
        <f>IF(A154="", "", DAY(A154))</f>
        <v/>
      </c>
    </row>
    <row customHeight="1" ht="17.25" r="155" spans="1:105">
      <c r="A155" s="159" t="n">
        <v>43427</v>
      </c>
      <c r="B155" s="141" t="s">
        <v>297</v>
      </c>
      <c r="C155" s="15" t="s">
        <v>25</v>
      </c>
      <c r="D155" s="15" t="s">
        <v>37</v>
      </c>
      <c r="E155" s="142" t="n">
        <v>19.6</v>
      </c>
      <c r="F155" s="16">
        <f>$L$3+SUM($M$7:$M154)</f>
        <v/>
      </c>
      <c r="G155" s="132" t="n">
        <v>-50</v>
      </c>
      <c r="H155" s="142" t="n">
        <v>19.81</v>
      </c>
      <c r="I155" s="142" t="n">
        <v>19.43</v>
      </c>
      <c r="J155" s="144" t="n">
        <v>19.62</v>
      </c>
      <c r="K155" s="124" t="n">
        <v>-1</v>
      </c>
      <c r="L155" s="12">
        <f>IF(E155="","", IF(C155="Long", (((E155-H155)*G155)/F155), (((H155-E155)*G155)/F155)))</f>
        <v/>
      </c>
      <c r="M155" s="158">
        <f>IF(J155="", "", K155)</f>
        <v/>
      </c>
      <c r="N155" s="17">
        <f>IF(K155="", "", SUM(M155/F155))</f>
        <v/>
      </c>
      <c r="O155" s="18" t="s">
        <v>298</v>
      </c>
      <c r="AC155" s="14">
        <f>IF(M155&lt;0, M155/-F155, L155)</f>
        <v/>
      </c>
      <c r="AD155" s="14">
        <f>IF(M155="", "", IF(C155="Long", IF(M155&gt;0, M155/F155, ((G155*(I155-E155))/F155)), IF(M155&gt;0, M155/F155, ((G155*(E155-I155))/F155))))</f>
        <v/>
      </c>
      <c r="AE155" s="30">
        <f>IF(A155="", "", MONTH(A155))</f>
        <v/>
      </c>
      <c r="AF155" s="30">
        <f>IF(A155="", "", YEAR(A155))</f>
        <v/>
      </c>
      <c r="AG155" s="30">
        <f>IF(A155="", "", DAY(A155))</f>
        <v/>
      </c>
    </row>
    <row customHeight="1" ht="17.25" r="156" spans="1:105">
      <c r="A156" s="159" t="n">
        <v>43427</v>
      </c>
      <c r="B156" s="141" t="s">
        <v>299</v>
      </c>
      <c r="C156" s="15" t="s">
        <v>25</v>
      </c>
      <c r="D156" s="15" t="s">
        <v>37</v>
      </c>
      <c r="E156" s="142" t="n">
        <v>19.7415</v>
      </c>
      <c r="F156" s="16">
        <f>$L$3+SUM($M$7:$M155)</f>
        <v/>
      </c>
      <c r="G156" s="132" t="n">
        <v>-50</v>
      </c>
      <c r="H156" s="142" t="n">
        <v>19.82</v>
      </c>
      <c r="I156" s="142" t="n">
        <v>19.5</v>
      </c>
      <c r="J156" s="144" t="n">
        <v>19.58</v>
      </c>
      <c r="K156" s="124" t="n">
        <v>8.08</v>
      </c>
      <c r="L156" s="12">
        <f>IF(E156="","", IF(C156="Long", (((E156-H156)*G156)/F156), (((H156-E156)*G156)/F156)))</f>
        <v/>
      </c>
      <c r="M156" s="158">
        <f>IF(J156="", "", K156)</f>
        <v/>
      </c>
      <c r="N156" s="17">
        <f>IF(K156="", "", SUM(M156/F156))</f>
        <v/>
      </c>
      <c r="O156" s="18" t="s">
        <v>300</v>
      </c>
      <c r="AC156" s="14">
        <f>IF(M156&lt;0, M156/-F156, L156)</f>
        <v/>
      </c>
      <c r="AD156" s="14">
        <f>IF(M156="", "", IF(C156="Long", IF(M156&gt;0, M156/F156, ((G156*(I156-E156))/F156)), IF(M156&gt;0, M156/F156, ((G156*(E156-I156))/F156))))</f>
        <v/>
      </c>
      <c r="AE156" s="30">
        <f>IF(A156="", "", MONTH(A156))</f>
        <v/>
      </c>
      <c r="AF156" s="30">
        <f>IF(A156="", "", YEAR(A156))</f>
        <v/>
      </c>
      <c r="AG156" s="30">
        <f>IF(A156="", "", DAY(A156))</f>
        <v/>
      </c>
    </row>
    <row customHeight="1" ht="17.25" r="157" spans="1:105">
      <c r="A157" s="159" t="n">
        <v>43430</v>
      </c>
      <c r="B157" s="141" t="s">
        <v>301</v>
      </c>
      <c r="C157" s="15" t="s">
        <v>25</v>
      </c>
      <c r="D157" s="15" t="s">
        <v>37</v>
      </c>
      <c r="E157" s="142" t="n">
        <v>20.06</v>
      </c>
      <c r="F157" s="16">
        <f>$L$3+SUM($M$7:$M156)</f>
        <v/>
      </c>
      <c r="G157" s="132" t="n">
        <v>-75</v>
      </c>
      <c r="H157" s="142" t="n">
        <v>20.2</v>
      </c>
      <c r="I157" s="142" t="n">
        <v>19.85</v>
      </c>
      <c r="J157" s="144" t="n">
        <v>19.70966</v>
      </c>
      <c r="K157" s="124" t="n">
        <v>26.28</v>
      </c>
      <c r="L157" s="12">
        <f>IF(E157="","", IF(C157="Long", (((E157-H157)*G157)/F157), (((H157-E157)*G157)/F157)))</f>
        <v/>
      </c>
      <c r="M157" s="158">
        <f>IF(J157="", "", K157)</f>
        <v/>
      </c>
      <c r="N157" s="17">
        <f>IF(K157="", "", SUM(M157/F157))</f>
        <v/>
      </c>
      <c r="O157" s="18" t="s">
        <v>31</v>
      </c>
      <c r="AC157" s="14">
        <f>IF(M157&lt;0, M157/-F157, L157)</f>
        <v/>
      </c>
      <c r="AD157" s="14">
        <f>IF(M157="", "", IF(C157="Long", IF(M157&gt;0, M157/F157, ((G157*(I157-E157))/F157)), IF(M157&gt;0, M157/F157, ((G157*(E157-I157))/F157))))</f>
        <v/>
      </c>
      <c r="AE157" s="30">
        <f>IF(A157="", "", MONTH(A157))</f>
        <v/>
      </c>
      <c r="AF157" s="30">
        <f>IF(A157="", "", YEAR(A157))</f>
        <v/>
      </c>
      <c r="AG157" s="30">
        <f>IF(A157="", "", DAY(A157))</f>
        <v/>
      </c>
    </row>
    <row customHeight="1" ht="17.25" r="158" spans="1:105">
      <c r="A158" s="159" t="n">
        <v>43430</v>
      </c>
      <c r="B158" s="141" t="s">
        <v>302</v>
      </c>
      <c r="C158" s="15" t="s">
        <v>25</v>
      </c>
      <c r="D158" s="15" t="s">
        <v>303</v>
      </c>
      <c r="E158" s="142" t="n">
        <v>68.48</v>
      </c>
      <c r="F158" s="16">
        <f>$L$3+SUM($M$7:$M157)</f>
        <v/>
      </c>
      <c r="G158" s="132" t="n">
        <v>-35</v>
      </c>
      <c r="H158" s="142" t="n">
        <v>69.3</v>
      </c>
      <c r="I158" s="142" t="n">
        <v>67.40000000000001</v>
      </c>
      <c r="J158" s="144" t="n">
        <v>69.414</v>
      </c>
      <c r="K158" s="124" t="n">
        <v>-32.69</v>
      </c>
      <c r="L158" s="12">
        <f>IF(E158="","", IF(C158="Long", (((E158-H158)*G158)/F158), (((H158-E158)*G158)/F158)))</f>
        <v/>
      </c>
      <c r="M158" s="158">
        <f>IF(J158="", "", K158)</f>
        <v/>
      </c>
      <c r="N158" s="17">
        <f>IF(K158="", "", SUM(M158/F158))</f>
        <v/>
      </c>
      <c r="O158" s="18" t="s">
        <v>69</v>
      </c>
      <c r="AC158" s="14">
        <f>IF(M158&lt;0, M158/-F158, L158)</f>
        <v/>
      </c>
      <c r="AD158" s="14">
        <f>IF(M158="", "", IF(C158="Long", IF(M158&gt;0, M158/F158, ((G158*(I158-E158))/F158)), IF(M158&gt;0, M158/F158, ((G158*(E158-I158))/F158))))</f>
        <v/>
      </c>
      <c r="AE158" s="30">
        <f>IF(A158="", "", MONTH(A158))</f>
        <v/>
      </c>
      <c r="AF158" s="30">
        <f>IF(A158="", "", YEAR(A158))</f>
        <v/>
      </c>
      <c r="AG158" s="30">
        <f>IF(A158="", "", DAY(A158))</f>
        <v/>
      </c>
    </row>
    <row customHeight="1" ht="17.25" r="159" spans="1:105">
      <c r="A159" s="159" t="n">
        <v>43430</v>
      </c>
      <c r="B159" s="141" t="s">
        <v>304</v>
      </c>
      <c r="C159" s="15" t="s">
        <v>25</v>
      </c>
      <c r="D159" s="15" t="s">
        <v>305</v>
      </c>
      <c r="E159" s="142" t="n">
        <v>77.17</v>
      </c>
      <c r="F159" s="16">
        <f>$L$3+SUM($M$7:$M158)</f>
        <v/>
      </c>
      <c r="G159" s="132" t="n">
        <v>-50</v>
      </c>
      <c r="H159" s="142" t="n">
        <v>77.29000000000001</v>
      </c>
      <c r="I159" s="142" t="n">
        <v>76.90000000000001</v>
      </c>
      <c r="J159" s="144" t="n">
        <v>77.5675</v>
      </c>
      <c r="K159" s="124" t="n">
        <v>-19.88</v>
      </c>
      <c r="L159" s="12">
        <f>IF(E159="","", IF(C159="Long", (((E159-H159)*G159)/F159), (((H159-E159)*G159)/F159)))</f>
        <v/>
      </c>
      <c r="M159" s="158">
        <f>IF(J159="", "", K159)</f>
        <v/>
      </c>
      <c r="N159" s="17">
        <f>IF(K159="", "", SUM(M159/F159))</f>
        <v/>
      </c>
      <c r="O159" s="18" t="s">
        <v>69</v>
      </c>
      <c r="AC159" s="14">
        <f>IF(M159&lt;0, M159/-F159, L159)</f>
        <v/>
      </c>
      <c r="AD159" s="14">
        <f>IF(M159="", "", IF(C159="Long", IF(M159&gt;0, M159/F159, ((G159*(I159-E159))/F159)), IF(M159&gt;0, M159/F159, ((G159*(E159-I159))/F159))))</f>
        <v/>
      </c>
      <c r="AE159" s="30">
        <f>IF(A159="", "", MONTH(A159))</f>
        <v/>
      </c>
      <c r="AF159" s="30">
        <f>IF(A159="", "", YEAR(A159))</f>
        <v/>
      </c>
      <c r="AG159" s="30">
        <f>IF(A159="", "", DAY(A159))</f>
        <v/>
      </c>
    </row>
    <row customHeight="1" ht="17.25" r="160" spans="1:105">
      <c r="A160" s="159" t="n">
        <v>43431</v>
      </c>
      <c r="B160" s="141" t="s">
        <v>306</v>
      </c>
      <c r="C160" s="15" t="s">
        <v>29</v>
      </c>
      <c r="D160" s="15" t="s">
        <v>37</v>
      </c>
      <c r="E160" s="142" t="n">
        <v>20.25</v>
      </c>
      <c r="F160" s="16">
        <f>$L$3+SUM($M$7:$M159)</f>
        <v/>
      </c>
      <c r="G160" s="132" t="n">
        <v>50</v>
      </c>
      <c r="H160" s="142" t="n">
        <v>20.15</v>
      </c>
      <c r="I160" s="142" t="n">
        <v>20.5</v>
      </c>
      <c r="J160" s="144" t="n">
        <v>20.395</v>
      </c>
      <c r="K160" s="124" t="n">
        <v>7.25</v>
      </c>
      <c r="L160" s="12">
        <f>IF(E160="","", IF(C160="Long", (((E160-H160)*G160)/F160), (((H160-E160)*G160)/F160)))</f>
        <v/>
      </c>
      <c r="M160" s="158">
        <f>IF(J160="", "", K160)</f>
        <v/>
      </c>
      <c r="N160" s="17">
        <f>IF(K160="", "", SUM(M160/F160))</f>
        <v/>
      </c>
      <c r="O160" s="18" t="s">
        <v>307</v>
      </c>
      <c r="AC160" s="14">
        <f>IF(M160&lt;0, M160/-F160, L160)</f>
        <v/>
      </c>
      <c r="AD160" s="14">
        <f>IF(M160="", "", IF(C160="Long", IF(M160&gt;0, M160/F160, ((G160*(I160-E160))/F160)), IF(M160&gt;0, M160/F160, ((G160*(E160-I160))/F160))))</f>
        <v/>
      </c>
      <c r="AE160" s="30">
        <f>IF(A160="", "", MONTH(A160))</f>
        <v/>
      </c>
      <c r="AF160" s="30">
        <f>IF(A160="", "", YEAR(A160))</f>
        <v/>
      </c>
      <c r="AG160" s="30">
        <f>IF(A160="", "", DAY(A160))</f>
        <v/>
      </c>
    </row>
    <row customHeight="1" ht="17.25" r="161" spans="1:105">
      <c r="A161" s="159" t="n">
        <v>43431</v>
      </c>
      <c r="B161" s="141" t="s">
        <v>308</v>
      </c>
      <c r="C161" s="15" t="s">
        <v>29</v>
      </c>
      <c r="D161" s="15" t="s">
        <v>37</v>
      </c>
      <c r="E161" s="142" t="n">
        <v>20.2985</v>
      </c>
      <c r="F161" s="16">
        <f>$L$3+SUM($M$7:$M160)</f>
        <v/>
      </c>
      <c r="G161" s="132" t="n">
        <v>100</v>
      </c>
      <c r="H161" s="142" t="n">
        <v>20.15</v>
      </c>
      <c r="I161" s="142" t="n">
        <v>20.5</v>
      </c>
      <c r="J161" s="144" t="n">
        <v>20.115</v>
      </c>
      <c r="K161" s="124" t="n">
        <v>-18.35</v>
      </c>
      <c r="L161" s="12">
        <f>IF(E161="","", IF(C161="Long", (((E161-H161)*G161)/F161), (((H161-E161)*G161)/F161)))</f>
        <v/>
      </c>
      <c r="M161" s="158">
        <f>IF(J161="", "", K161)</f>
        <v/>
      </c>
      <c r="N161" s="17">
        <f>IF(K161="", "", SUM(M161/F161))</f>
        <v/>
      </c>
      <c r="O161" s="18" t="s">
        <v>309</v>
      </c>
      <c r="AC161" s="14">
        <f>IF(M161&lt;0, M161/-F161, L161)</f>
        <v/>
      </c>
      <c r="AD161" s="14">
        <f>IF(M161="", "", IF(C161="Long", IF(M161&gt;0, M161/F161, ((G161*(I161-E161))/F161)), IF(M161&gt;0, M161/F161, ((G161*(E161-I161))/F161))))</f>
        <v/>
      </c>
      <c r="AE161" s="30">
        <f>IF(A161="", "", MONTH(A161))</f>
        <v/>
      </c>
      <c r="AF161" s="30">
        <f>IF(A161="", "", YEAR(A161))</f>
        <v/>
      </c>
      <c r="AG161" s="30">
        <f>IF(A161="", "", DAY(A161))</f>
        <v/>
      </c>
    </row>
    <row customHeight="1" ht="17.25" r="162" spans="1:105">
      <c r="A162" s="159" t="n">
        <v>43431</v>
      </c>
      <c r="B162" s="141" t="s">
        <v>310</v>
      </c>
      <c r="C162" s="15" t="s">
        <v>25</v>
      </c>
      <c r="D162" s="15" t="s">
        <v>283</v>
      </c>
      <c r="E162" s="142" t="n">
        <v>20.2915</v>
      </c>
      <c r="F162" s="16">
        <f>$L$3+SUM($M$7:$M161)</f>
        <v/>
      </c>
      <c r="G162" s="132" t="n">
        <v>-100</v>
      </c>
      <c r="H162" s="142" t="n">
        <v>20.47</v>
      </c>
      <c r="I162" s="142" t="n">
        <v>20.19</v>
      </c>
      <c r="J162" s="144" t="n">
        <v>20.4685</v>
      </c>
      <c r="K162" s="124" t="n">
        <v>-17.7</v>
      </c>
      <c r="L162" s="12">
        <f>IF(E162="","", IF(C162="Long", (((E162-H162)*G162)/F162), (((H162-E162)*G162)/F162)))</f>
        <v/>
      </c>
      <c r="M162" s="158">
        <f>IF(J162="", "", K162)</f>
        <v/>
      </c>
      <c r="N162" s="17">
        <f>IF(K162="", "", SUM(M162/F162))</f>
        <v/>
      </c>
      <c r="O162" s="18" t="s">
        <v>311</v>
      </c>
      <c r="AC162" s="14">
        <f>IF(M162&lt;0, M162/-F162, L162)</f>
        <v/>
      </c>
      <c r="AD162" s="14">
        <f>IF(M162="", "", IF(C162="Long", IF(M162&gt;0, M162/F162, ((G162*(I162-E162))/F162)), IF(M162&gt;0, M162/F162, ((G162*(E162-I162))/F162))))</f>
        <v/>
      </c>
      <c r="AE162" s="30">
        <f>IF(A162="", "", MONTH(A162))</f>
        <v/>
      </c>
      <c r="AF162" s="30">
        <f>IF(A162="", "", YEAR(A162))</f>
        <v/>
      </c>
      <c r="AG162" s="30">
        <f>IF(A162="", "", DAY(A162))</f>
        <v/>
      </c>
    </row>
    <row customHeight="1" ht="17.25" r="163" spans="1:105">
      <c r="A163" s="159" t="n">
        <v>43431</v>
      </c>
      <c r="B163" s="141" t="s">
        <v>312</v>
      </c>
      <c r="C163" s="15" t="s">
        <v>29</v>
      </c>
      <c r="D163" s="15" t="s">
        <v>37</v>
      </c>
      <c r="E163" s="142" t="n">
        <v>20.66</v>
      </c>
      <c r="F163" s="16">
        <f>$L$3+SUM($M$7:$M162)</f>
        <v/>
      </c>
      <c r="G163" s="132" t="n">
        <v>100</v>
      </c>
      <c r="H163" s="142" t="n">
        <v>20.5</v>
      </c>
      <c r="I163" s="142" t="n">
        <v>20.99</v>
      </c>
      <c r="J163" s="144" t="n">
        <v>20.4801</v>
      </c>
      <c r="K163" s="124" t="n">
        <v>-17.99</v>
      </c>
      <c r="L163" s="12">
        <f>IF(E163="","", IF(C163="Long", (((E163-H163)*G163)/F163), (((H163-E163)*G163)/F163)))</f>
        <v/>
      </c>
      <c r="M163" s="158">
        <f>IF(J163="", "", K163)</f>
        <v/>
      </c>
      <c r="N163" s="17">
        <f>IF(K163="", "", SUM(M163/F163))</f>
        <v/>
      </c>
      <c r="O163" s="18" t="s">
        <v>69</v>
      </c>
      <c r="AC163" s="14">
        <f>IF(M163&lt;0, M163/-F163, L163)</f>
        <v/>
      </c>
      <c r="AD163" s="14">
        <f>IF(M163="", "", IF(C163="Long", IF(M163&gt;0, M163/F163, ((G163*(I163-E163))/F163)), IF(M163&gt;0, M163/F163, ((G163*(E163-I163))/F163))))</f>
        <v/>
      </c>
      <c r="AE163" s="30">
        <f>IF(A163="", "", MONTH(A163))</f>
        <v/>
      </c>
      <c r="AF163" s="30">
        <f>IF(A163="", "", YEAR(A163))</f>
        <v/>
      </c>
      <c r="AG163" s="30">
        <f>IF(A163="", "", DAY(A163))</f>
        <v/>
      </c>
    </row>
    <row customHeight="1" ht="17.25" r="164" spans="1:105">
      <c r="A164" s="159" t="n">
        <v>43431</v>
      </c>
      <c r="B164" s="141" t="s">
        <v>313</v>
      </c>
      <c r="C164" s="15" t="s">
        <v>25</v>
      </c>
      <c r="D164" s="15" t="s">
        <v>37</v>
      </c>
      <c r="E164" s="142" t="n">
        <v>21.01</v>
      </c>
      <c r="F164" s="16">
        <f>$L$3+SUM($M$7:$M163)</f>
        <v/>
      </c>
      <c r="G164" s="132" t="n">
        <v>-100</v>
      </c>
      <c r="H164" s="142" t="n">
        <v>21.2</v>
      </c>
      <c r="I164" s="142" t="n">
        <v>20.82</v>
      </c>
      <c r="J164" s="144" t="n">
        <v>21</v>
      </c>
      <c r="K164" s="124" t="n">
        <v>1</v>
      </c>
      <c r="L164" s="12">
        <f>IF(E164="","", IF(C164="Long", (((E164-H164)*G164)/F164), (((H164-E164)*G164)/F164)))</f>
        <v/>
      </c>
      <c r="M164" s="158">
        <f>IF(J164="", "", K164)</f>
        <v/>
      </c>
      <c r="N164" s="17">
        <f>IF(K164="", "", SUM(M164/F164))</f>
        <v/>
      </c>
      <c r="O164" s="18" t="s">
        <v>314</v>
      </c>
      <c r="AC164" s="14">
        <f>IF(M164&lt;0, M164/-F164, L164)</f>
        <v/>
      </c>
      <c r="AD164" s="14">
        <f>IF(M164="", "", IF(C164="Long", IF(M164&gt;0, M164/F164, ((G164*(I164-E164))/F164)), IF(M164&gt;0, M164/F164, ((G164*(E164-I164))/F164))))</f>
        <v/>
      </c>
      <c r="AE164" s="30">
        <f>IF(A164="", "", MONTH(A164))</f>
        <v/>
      </c>
      <c r="AF164" s="30">
        <f>IF(A164="", "", YEAR(A164))</f>
        <v/>
      </c>
      <c r="AG164" s="30">
        <f>IF(A164="", "", DAY(A164))</f>
        <v/>
      </c>
    </row>
    <row customHeight="1" ht="17.25" r="165" spans="1:105">
      <c r="A165" s="159" t="n">
        <v>43431</v>
      </c>
      <c r="B165" s="141" t="s">
        <v>315</v>
      </c>
      <c r="C165" s="15" t="s">
        <v>25</v>
      </c>
      <c r="D165" s="15" t="s">
        <v>37</v>
      </c>
      <c r="E165" s="142" t="n">
        <v>21.02</v>
      </c>
      <c r="F165" s="16">
        <f>$L$3+SUM($M$7:$M164)</f>
        <v/>
      </c>
      <c r="G165" s="132" t="n">
        <v>-100</v>
      </c>
      <c r="H165" s="142" t="n">
        <v>21.2</v>
      </c>
      <c r="I165" s="142" t="n">
        <v>20.76</v>
      </c>
      <c r="J165" s="144" t="n">
        <v>21.2185</v>
      </c>
      <c r="K165" s="124" t="n">
        <v>-19.85</v>
      </c>
      <c r="L165" s="12">
        <f>IF(E165="","", IF(C165="Long", (((E165-H165)*G165)/F165), (((H165-E165)*G165)/F165)))</f>
        <v/>
      </c>
      <c r="M165" s="158">
        <f>IF(J165="", "", K165)</f>
        <v/>
      </c>
      <c r="N165" s="17">
        <f>IF(K165="", "", SUM(M165/F165))</f>
        <v/>
      </c>
      <c r="O165" s="18" t="s">
        <v>316</v>
      </c>
      <c r="AC165" s="14">
        <f>IF(M165&lt;0, M165/-F165, L165)</f>
        <v/>
      </c>
      <c r="AD165" s="14">
        <f>IF(M165="", "", IF(C165="Long", IF(M165&gt;0, M165/F165, ((G165*(I165-E165))/F165)), IF(M165&gt;0, M165/F165, ((G165*(E165-I165))/F165))))</f>
        <v/>
      </c>
      <c r="AE165" s="30">
        <f>IF(A165="", "", MONTH(A165))</f>
        <v/>
      </c>
      <c r="AF165" s="30">
        <f>IF(A165="", "", YEAR(A165))</f>
        <v/>
      </c>
      <c r="AG165" s="30">
        <f>IF(A165="", "", DAY(A165))</f>
        <v/>
      </c>
    </row>
    <row customHeight="1" ht="17.25" r="166" spans="1:105">
      <c r="A166" s="159" t="n">
        <v>43431</v>
      </c>
      <c r="B166" s="141" t="s">
        <v>317</v>
      </c>
      <c r="C166" s="15" t="s">
        <v>29</v>
      </c>
      <c r="D166" s="15" t="s">
        <v>120</v>
      </c>
      <c r="E166" s="142" t="n">
        <v>174.03</v>
      </c>
      <c r="F166" s="16">
        <f>$L$3+SUM($M$7:$M165)</f>
        <v/>
      </c>
      <c r="G166" s="132" t="n">
        <v>50</v>
      </c>
      <c r="H166" s="142" t="n">
        <v>174</v>
      </c>
      <c r="I166" s="142" t="n">
        <v>174.05</v>
      </c>
      <c r="J166" s="144" t="n">
        <v>174</v>
      </c>
      <c r="K166" s="124" t="n">
        <v>-1.5</v>
      </c>
      <c r="L166" s="12">
        <f>IF(E166="","", IF(C166="Long", (((E166-H166)*G166)/F166), (((H166-E166)*G166)/F166)))</f>
        <v/>
      </c>
      <c r="M166" s="158">
        <f>IF(J166="", "", K166)</f>
        <v/>
      </c>
      <c r="N166" s="17">
        <f>IF(K166="", "", SUM(M166/F166))</f>
        <v/>
      </c>
      <c r="O166" s="18" t="s">
        <v>318</v>
      </c>
      <c r="AC166" s="14">
        <f>IF(M166&lt;0, M166/-F166, L166)</f>
        <v/>
      </c>
      <c r="AD166" s="14">
        <f>IF(M166="", "", IF(C166="Long", IF(M166&gt;0, M166/F166, ((G166*(I166-E166))/F166)), IF(M166&gt;0, M166/F166, ((G166*(E166-I166))/F166))))</f>
        <v/>
      </c>
      <c r="AE166" s="30">
        <f>IF(A166="", "", MONTH(A166))</f>
        <v/>
      </c>
      <c r="AF166" s="30">
        <f>IF(A166="", "", YEAR(A166))</f>
        <v/>
      </c>
      <c r="AG166" s="30">
        <f>IF(A166="", "", DAY(A166))</f>
        <v/>
      </c>
    </row>
    <row customHeight="1" ht="17.25" r="167" spans="1:105">
      <c r="A167" s="159" t="n">
        <v>43431</v>
      </c>
      <c r="B167" s="141" t="s">
        <v>319</v>
      </c>
      <c r="C167" s="15" t="s">
        <v>29</v>
      </c>
      <c r="D167" s="15" t="s">
        <v>120</v>
      </c>
      <c r="E167" s="142" t="n">
        <v>173.94</v>
      </c>
      <c r="F167" s="16">
        <f>$L$3+SUM($M$7:$M166)</f>
        <v/>
      </c>
      <c r="G167" s="132" t="n">
        <v>50</v>
      </c>
      <c r="H167" s="142" t="n">
        <v>173.56</v>
      </c>
      <c r="I167" s="142" t="n">
        <v>174.61</v>
      </c>
      <c r="J167" s="144" t="n">
        <v>173.5511</v>
      </c>
      <c r="K167" s="124" t="n">
        <v>-19.45</v>
      </c>
      <c r="L167" s="12">
        <f>IF(E167="","", IF(C167="Long", (((E167-H167)*G167)/F167), (((H167-E167)*G167)/F167)))</f>
        <v/>
      </c>
      <c r="M167" s="158">
        <f>IF(J167="", "", K167)</f>
        <v/>
      </c>
      <c r="N167" s="17">
        <f>IF(K167="", "", SUM(M167/F167))</f>
        <v/>
      </c>
      <c r="O167" s="18" t="s">
        <v>320</v>
      </c>
      <c r="AC167" s="14">
        <f>IF(M167&lt;0, M167/-F167, L167)</f>
        <v/>
      </c>
      <c r="AD167" s="14">
        <f>IF(M167="", "", IF(C167="Long", IF(M167&gt;0, M167/F167, ((G167*(I167-E167))/F167)), IF(M167&gt;0, M167/F167, ((G167*(E167-I167))/F167))))</f>
        <v/>
      </c>
      <c r="AE167" s="30">
        <f>IF(A167="", "", MONTH(A167))</f>
        <v/>
      </c>
      <c r="AF167" s="30">
        <f>IF(A167="", "", YEAR(A167))</f>
        <v/>
      </c>
      <c r="AG167" s="30">
        <f>IF(A167="", "", DAY(A167))</f>
        <v/>
      </c>
    </row>
    <row customHeight="1" ht="17.25" r="168" spans="1:105">
      <c r="A168" s="146" t="n"/>
      <c r="B168" s="141" t="n"/>
      <c r="C168" s="15" t="n"/>
      <c r="D168" s="15" t="n"/>
      <c r="E168" s="142" t="n"/>
      <c r="F168" s="16" t="n"/>
      <c r="G168" s="132" t="n"/>
      <c r="H168" s="142" t="n"/>
      <c r="I168" s="142" t="n"/>
      <c r="J168" s="144" t="n"/>
      <c r="K168" s="124" t="n"/>
      <c r="L168" s="12">
        <f>IF(E168="","", IF(C168="Long", (((E168-H168)*G168)/F168), (((H168-E168)*G168)/F168)))</f>
        <v/>
      </c>
      <c r="M168" s="158">
        <f>IF(J168="", "", K168)</f>
        <v/>
      </c>
      <c r="N168" s="17">
        <f>IF(K168="", "", SUM(M168/F168))</f>
        <v/>
      </c>
      <c r="O168" s="18" t="n"/>
      <c r="AC168" s="14">
        <f>IF(M168&lt;0, M168/-F168, L168)</f>
        <v/>
      </c>
      <c r="AD168" s="14">
        <f>IF(M168="", "", IF(C168="Long", IF(M168&gt;0, M168/F168, ((G168*(I168-E168))/F168)), IF(M168&gt;0, M168/F168, ((G168*(E168-I168))/F168))))</f>
        <v/>
      </c>
      <c r="AE168" s="30">
        <f>IF(A168="", "", MONTH(A168))</f>
        <v/>
      </c>
      <c r="AF168" s="30">
        <f>IF(A168="", "", YEAR(A168))</f>
        <v/>
      </c>
      <c r="AG168" s="30">
        <f>IF(A168="", "", DAY(A168))</f>
        <v/>
      </c>
    </row>
    <row customHeight="1" ht="17.25" r="169" spans="1:105">
      <c r="A169" s="146" t="n"/>
      <c r="B169" s="141" t="n"/>
      <c r="C169" s="15" t="n"/>
      <c r="D169" s="15" t="n"/>
      <c r="E169" s="142" t="n"/>
      <c r="F169" s="16" t="n"/>
      <c r="G169" s="132" t="n"/>
      <c r="H169" s="142" t="n"/>
      <c r="I169" s="142" t="n"/>
      <c r="J169" s="144" t="n"/>
      <c r="K169" s="124" t="n"/>
      <c r="L169" s="12">
        <f>IF(E169="","", IF(C169="Long", (((E169-H169)*G169)/F169), (((H169-E169)*G169)/F169)))</f>
        <v/>
      </c>
      <c r="M169" s="158">
        <f>IF(J169="", "", K169)</f>
        <v/>
      </c>
      <c r="N169" s="17">
        <f>IF(K169="", "", SUM(M169/F169))</f>
        <v/>
      </c>
      <c r="O169" s="18" t="n"/>
      <c r="AC169" s="14">
        <f>IF(M169&lt;0, M169/-F169, L169)</f>
        <v/>
      </c>
      <c r="AD169" s="14">
        <f>IF(M169="", "", IF(C169="Long", IF(M169&gt;0, M169/F169, ((G169*(I169-E169))/F169)), IF(M169&gt;0, M169/F169, ((G169*(E169-I169))/F169))))</f>
        <v/>
      </c>
      <c r="AE169" s="30">
        <f>IF(A169="", "", MONTH(A169))</f>
        <v/>
      </c>
      <c r="AF169" s="30">
        <f>IF(A169="", "", YEAR(A169))</f>
        <v/>
      </c>
      <c r="AG169" s="30">
        <f>IF(A169="", "", DAY(A169))</f>
        <v/>
      </c>
    </row>
    <row customHeight="1" ht="17.25" r="170" spans="1:105">
      <c r="A170" s="146" t="n"/>
      <c r="B170" s="141" t="n"/>
      <c r="C170" s="15" t="n"/>
      <c r="D170" s="15" t="n"/>
      <c r="E170" s="142" t="n"/>
      <c r="F170" s="16" t="n"/>
      <c r="G170" s="132" t="n"/>
      <c r="H170" s="142" t="n"/>
      <c r="I170" s="142" t="n"/>
      <c r="J170" s="144" t="n"/>
      <c r="K170" s="124" t="n"/>
      <c r="L170" s="12">
        <f>IF(E170="","", IF(C170="Long", (((E170-H170)*G170)/F170), (((H170-E170)*G170)/F170)))</f>
        <v/>
      </c>
      <c r="M170" s="158">
        <f>IF(J170="", "", K170)</f>
        <v/>
      </c>
      <c r="N170" s="17">
        <f>IF(K170="", "", SUM(M170/F170))</f>
        <v/>
      </c>
      <c r="O170" s="18" t="n"/>
      <c r="AC170" s="14">
        <f>IF(M170&lt;0, M170/-F170, L170)</f>
        <v/>
      </c>
      <c r="AD170" s="14">
        <f>IF(M170="", "", IF(C170="Long", IF(M170&gt;0, M170/F170, ((G170*(I170-E170))/F170)), IF(M170&gt;0, M170/F170, ((G170*(E170-I170))/F170))))</f>
        <v/>
      </c>
      <c r="AE170" s="30">
        <f>IF(A170="", "", MONTH(A170))</f>
        <v/>
      </c>
      <c r="AF170" s="30">
        <f>IF(A170="", "", YEAR(A170))</f>
        <v/>
      </c>
      <c r="AG170" s="30">
        <f>IF(A170="", "", DAY(A170))</f>
        <v/>
      </c>
    </row>
    <row customHeight="1" ht="17.25" r="171" spans="1:105">
      <c r="A171" s="146" t="n"/>
      <c r="B171" s="141" t="n"/>
      <c r="C171" s="15" t="n"/>
      <c r="D171" s="15" t="n"/>
      <c r="E171" s="142" t="n"/>
      <c r="F171" s="16" t="n"/>
      <c r="G171" s="132" t="n"/>
      <c r="H171" s="142" t="n"/>
      <c r="I171" s="142" t="n"/>
      <c r="J171" s="144" t="n"/>
      <c r="K171" s="124" t="n"/>
      <c r="L171" s="12">
        <f>IF(E171="","", IF(C171="Long", (((E171-H171)*G171)/F171), (((H171-E171)*G171)/F171)))</f>
        <v/>
      </c>
      <c r="M171" s="158">
        <f>IF(J171="", "", K171)</f>
        <v/>
      </c>
      <c r="N171" s="17">
        <f>IF(K171="", "", SUM(M171/F171))</f>
        <v/>
      </c>
      <c r="O171" s="18" t="n"/>
      <c r="AC171" s="14">
        <f>IF(M171&lt;0, M171/-F171, L171)</f>
        <v/>
      </c>
      <c r="AD171" s="14">
        <f>IF(M171="", "", IF(C171="Long", IF(M171&gt;0, M171/F171, ((G171*(I171-E171))/F171)), IF(M171&gt;0, M171/F171, ((G171*(E171-I171))/F171))))</f>
        <v/>
      </c>
      <c r="AE171" s="30">
        <f>IF(A171="", "", MONTH(A171))</f>
        <v/>
      </c>
      <c r="AF171" s="30">
        <f>IF(A171="", "", YEAR(A171))</f>
        <v/>
      </c>
      <c r="AG171" s="30">
        <f>IF(A171="", "", DAY(A171))</f>
        <v/>
      </c>
    </row>
    <row customHeight="1" ht="17.25" r="172" spans="1:105">
      <c r="A172" s="146" t="n"/>
      <c r="B172" s="141" t="n"/>
      <c r="C172" s="15" t="n"/>
      <c r="D172" s="15" t="n"/>
      <c r="E172" s="142" t="n"/>
      <c r="F172" s="16" t="n"/>
      <c r="G172" s="132" t="n"/>
      <c r="H172" s="142" t="n"/>
      <c r="I172" s="142" t="n"/>
      <c r="J172" s="144" t="n"/>
      <c r="K172" s="124" t="n"/>
      <c r="L172" s="12">
        <f>IF(E172="","", IF(C172="Long", (((E172-H172)*G172)/F172), (((H172-E172)*G172)/F172)))</f>
        <v/>
      </c>
      <c r="M172" s="158">
        <f>IF(J172="", "", K172)</f>
        <v/>
      </c>
      <c r="N172" s="17">
        <f>IF(K172="", "", SUM(M172/F172))</f>
        <v/>
      </c>
      <c r="O172" s="18" t="n"/>
      <c r="AC172" s="14">
        <f>IF(M172&lt;0, M172/-F172, L172)</f>
        <v/>
      </c>
      <c r="AD172" s="14">
        <f>IF(M172="", "", IF(C172="Long", IF(M172&gt;0, M172/F172, ((G172*(I172-E172))/F172)), IF(M172&gt;0, M172/F172, ((G172*(E172-I172))/F172))))</f>
        <v/>
      </c>
      <c r="AE172" s="30">
        <f>IF(A172="", "", MONTH(A172))</f>
        <v/>
      </c>
      <c r="AF172" s="30">
        <f>IF(A172="", "", YEAR(A172))</f>
        <v/>
      </c>
      <c r="AG172" s="30">
        <f>IF(A172="", "", DAY(A172))</f>
        <v/>
      </c>
    </row>
    <row customHeight="1" ht="17.25" r="173" spans="1:105">
      <c r="A173" s="146" t="n"/>
      <c r="B173" s="141" t="n"/>
      <c r="C173" s="15" t="n"/>
      <c r="D173" s="15" t="n"/>
      <c r="E173" s="142" t="n"/>
      <c r="F173" s="16" t="n"/>
      <c r="G173" s="132" t="n"/>
      <c r="H173" s="142" t="n"/>
      <c r="I173" s="142" t="n"/>
      <c r="J173" s="144" t="n"/>
      <c r="K173" s="124" t="n"/>
      <c r="L173" s="12">
        <f>IF(E173="","", IF(C173="Long", (((E173-H173)*G173)/F173), (((H173-E173)*G173)/F173)))</f>
        <v/>
      </c>
      <c r="M173" s="158">
        <f>IF(J173="", "", K173)</f>
        <v/>
      </c>
      <c r="N173" s="17">
        <f>IF(K173="", "", SUM(M173/F173))</f>
        <v/>
      </c>
      <c r="O173" s="18" t="n"/>
      <c r="AC173" s="14">
        <f>IF(M173&lt;0, M173/-F173, L173)</f>
        <v/>
      </c>
      <c r="AD173" s="14">
        <f>IF(M173="", "", IF(C173="Long", IF(M173&gt;0, M173/F173, ((G173*(I173-E173))/F173)), IF(M173&gt;0, M173/F173, ((G173*(E173-I173))/F173))))</f>
        <v/>
      </c>
      <c r="AE173" s="30">
        <f>IF(A173="", "", MONTH(A173))</f>
        <v/>
      </c>
      <c r="AF173" s="30">
        <f>IF(A173="", "", YEAR(A173))</f>
        <v/>
      </c>
      <c r="AG173" s="30">
        <f>IF(A173="", "", DAY(A173))</f>
        <v/>
      </c>
    </row>
    <row customHeight="1" ht="17.25" r="174" spans="1:105">
      <c r="A174" s="146" t="n"/>
      <c r="B174" s="141" t="n"/>
      <c r="C174" s="15" t="n"/>
      <c r="D174" s="15" t="n"/>
      <c r="E174" s="142" t="n"/>
      <c r="F174" s="16" t="n"/>
      <c r="G174" s="132" t="n"/>
      <c r="H174" s="142" t="n"/>
      <c r="I174" s="142" t="n"/>
      <c r="J174" s="144" t="n"/>
      <c r="K174" s="124" t="n"/>
      <c r="L174" s="12">
        <f>IF(E174="","", IF(C174="Long", (((E174-H174)*G174)/F174), (((H174-E174)*G174)/F174)))</f>
        <v/>
      </c>
      <c r="M174" s="158">
        <f>IF(J174="", "", K174)</f>
        <v/>
      </c>
      <c r="N174" s="17">
        <f>IF(K174="", "", SUM(M174/F174))</f>
        <v/>
      </c>
      <c r="O174" s="18" t="n"/>
      <c r="AC174" s="14">
        <f>IF(M174&lt;0, M174/-F174, L174)</f>
        <v/>
      </c>
      <c r="AD174" s="14">
        <f>IF(M174="", "", IF(C174="Long", IF(M174&gt;0, M174/F174, ((G174*(I174-E174))/F174)), IF(M174&gt;0, M174/F174, ((G174*(E174-I174))/F174))))</f>
        <v/>
      </c>
      <c r="AE174" s="30">
        <f>IF(A174="", "", MONTH(A174))</f>
        <v/>
      </c>
      <c r="AF174" s="30">
        <f>IF(A174="", "", YEAR(A174))</f>
        <v/>
      </c>
      <c r="AG174" s="30">
        <f>IF(A174="", "", DAY(A174))</f>
        <v/>
      </c>
    </row>
    <row customHeight="1" ht="17.25" r="175" spans="1:105">
      <c r="A175" s="146" t="n"/>
      <c r="B175" s="141" t="n"/>
      <c r="C175" s="15" t="n"/>
      <c r="D175" s="15" t="n"/>
      <c r="E175" s="142" t="n"/>
      <c r="F175" s="16" t="n"/>
      <c r="G175" s="132" t="n"/>
      <c r="H175" s="142" t="n"/>
      <c r="I175" s="142" t="n"/>
      <c r="J175" s="144" t="n"/>
      <c r="K175" s="124" t="n"/>
      <c r="L175" s="12">
        <f>IF(E175="","", IF(C175="Long", (((E175-H175)*G175)/F175), (((H175-E175)*G175)/F175)))</f>
        <v/>
      </c>
      <c r="M175" s="158">
        <f>IF(J175="", "", K175)</f>
        <v/>
      </c>
      <c r="N175" s="17">
        <f>IF(K175="", "", SUM(M175/F175))</f>
        <v/>
      </c>
      <c r="O175" s="18" t="n"/>
      <c r="AC175" s="14">
        <f>IF(M175&lt;0, M175/-F175, L175)</f>
        <v/>
      </c>
      <c r="AD175" s="14">
        <f>IF(M175="", "", IF(C175="Long", IF(M175&gt;0, M175/F175, ((G175*(I175-E175))/F175)), IF(M175&gt;0, M175/F175, ((G175*(E175-I175))/F175))))</f>
        <v/>
      </c>
      <c r="AE175" s="30">
        <f>IF(A175="", "", MONTH(A175))</f>
        <v/>
      </c>
      <c r="AF175" s="30">
        <f>IF(A175="", "", YEAR(A175))</f>
        <v/>
      </c>
      <c r="AG175" s="30">
        <f>IF(A175="", "", DAY(A175))</f>
        <v/>
      </c>
    </row>
    <row customHeight="1" ht="17.25" r="176" spans="1:105">
      <c r="A176" s="146" t="n"/>
      <c r="B176" s="141" t="n"/>
      <c r="C176" s="15" t="n"/>
      <c r="D176" s="15" t="n"/>
      <c r="E176" s="142" t="n"/>
      <c r="F176" s="16" t="n"/>
      <c r="G176" s="132" t="n"/>
      <c r="H176" s="142" t="n"/>
      <c r="I176" s="142" t="n"/>
      <c r="J176" s="144" t="n"/>
      <c r="K176" s="124" t="n"/>
      <c r="L176" s="12">
        <f>IF(E176="","", IF(C176="Long", (((E176-H176)*G176)/F176), (((H176-E176)*G176)/F176)))</f>
        <v/>
      </c>
      <c r="M176" s="158">
        <f>IF(J176="", "", K176)</f>
        <v/>
      </c>
      <c r="N176" s="17">
        <f>IF(K176="", "", SUM(M176/F176))</f>
        <v/>
      </c>
      <c r="O176" s="18" t="n"/>
      <c r="AC176" s="14">
        <f>IF(M176&lt;0, M176/-F176, L176)</f>
        <v/>
      </c>
      <c r="AD176" s="14">
        <f>IF(M176="", "", IF(C176="Long", IF(M176&gt;0, M176/F176, ((G176*(I176-E176))/F176)), IF(M176&gt;0, M176/F176, ((G176*(E176-I176))/F176))))</f>
        <v/>
      </c>
      <c r="AE176" s="30">
        <f>IF(A176="", "", MONTH(A176))</f>
        <v/>
      </c>
      <c r="AF176" s="30">
        <f>IF(A176="", "", YEAR(A176))</f>
        <v/>
      </c>
      <c r="AG176" s="30">
        <f>IF(A176="", "", DAY(A176))</f>
        <v/>
      </c>
    </row>
    <row customHeight="1" ht="17.25" r="177" spans="1:105">
      <c r="A177" s="146" t="n"/>
      <c r="B177" s="141" t="n"/>
      <c r="C177" s="15" t="n"/>
      <c r="D177" s="15" t="n"/>
      <c r="E177" s="142" t="n"/>
      <c r="F177" s="16" t="n"/>
      <c r="G177" s="132" t="n"/>
      <c r="H177" s="142" t="n"/>
      <c r="I177" s="142" t="n"/>
      <c r="J177" s="144" t="n"/>
      <c r="K177" s="124" t="n"/>
      <c r="L177" s="12">
        <f>IF(E177="","", IF(C177="Long", (((E177-H177)*G177)/F177), (((H177-E177)*G177)/F177)))</f>
        <v/>
      </c>
      <c r="M177" s="158">
        <f>IF(J177="", "", K177)</f>
        <v/>
      </c>
      <c r="N177" s="17">
        <f>IF(K177="", "", SUM(M177/F177))</f>
        <v/>
      </c>
      <c r="O177" s="18" t="n"/>
      <c r="AC177" s="14">
        <f>IF(M177&lt;0, M177/-F177, L177)</f>
        <v/>
      </c>
      <c r="AD177" s="14">
        <f>IF(M177="", "", IF(C177="Long", IF(M177&gt;0, M177/F177, ((G177*(I177-E177))/F177)), IF(M177&gt;0, M177/F177, ((G177*(E177-I177))/F177))))</f>
        <v/>
      </c>
      <c r="AE177" s="30">
        <f>IF(A177="", "", MONTH(A177))</f>
        <v/>
      </c>
      <c r="AF177" s="30">
        <f>IF(A177="", "", YEAR(A177))</f>
        <v/>
      </c>
      <c r="AG177" s="30">
        <f>IF(A177="", "", DAY(A177))</f>
        <v/>
      </c>
    </row>
    <row customHeight="1" ht="17.25" r="178" spans="1:105">
      <c r="A178" s="146" t="n"/>
      <c r="B178" s="141" t="n"/>
      <c r="C178" s="15" t="n"/>
      <c r="D178" s="15" t="n"/>
      <c r="E178" s="142" t="n"/>
      <c r="F178" s="16" t="n"/>
      <c r="G178" s="132" t="n"/>
      <c r="H178" s="142" t="n"/>
      <c r="I178" s="142" t="n"/>
      <c r="J178" s="144" t="n"/>
      <c r="K178" s="124" t="n"/>
      <c r="L178" s="12">
        <f>IF(E178="","", IF(C178="Long", (((E178-H178)*G178)/F178), (((H178-E178)*G178)/F178)))</f>
        <v/>
      </c>
      <c r="M178" s="158">
        <f>IF(J178="", "", K178)</f>
        <v/>
      </c>
      <c r="N178" s="17">
        <f>IF(K178="", "", SUM(M178/F178))</f>
        <v/>
      </c>
      <c r="O178" s="18" t="n"/>
      <c r="AC178" s="14">
        <f>IF(M178&lt;0, M178/-F178, L178)</f>
        <v/>
      </c>
      <c r="AD178" s="14">
        <f>IF(M178="", "", IF(C178="Long", IF(M178&gt;0, M178/F178, ((G178*(I178-E178))/F178)), IF(M178&gt;0, M178/F178, ((G178*(E178-I178))/F178))))</f>
        <v/>
      </c>
      <c r="AE178" s="30">
        <f>IF(A178="", "", MONTH(A178))</f>
        <v/>
      </c>
      <c r="AF178" s="30">
        <f>IF(A178="", "", YEAR(A178))</f>
        <v/>
      </c>
      <c r="AG178" s="30">
        <f>IF(A178="", "", DAY(A178))</f>
        <v/>
      </c>
    </row>
    <row customHeight="1" ht="17.25" r="179" spans="1:105">
      <c r="A179" s="146" t="n"/>
      <c r="B179" s="141" t="n"/>
      <c r="C179" s="15" t="n"/>
      <c r="D179" s="15" t="n"/>
      <c r="E179" s="142" t="n"/>
      <c r="F179" s="16" t="n"/>
      <c r="G179" s="132" t="n"/>
      <c r="H179" s="142" t="n"/>
      <c r="I179" s="142" t="n"/>
      <c r="J179" s="144" t="n"/>
      <c r="K179" s="124" t="n"/>
      <c r="L179" s="12">
        <f>IF(E179="","", IF(C179="Long", (((E179-H179)*G179)/F179), (((H179-E179)*G179)/F179)))</f>
        <v/>
      </c>
      <c r="M179" s="158">
        <f>IF(J179="", "", K179)</f>
        <v/>
      </c>
      <c r="N179" s="17">
        <f>IF(K179="", "", SUM(M179/F179))</f>
        <v/>
      </c>
      <c r="O179" s="18" t="n"/>
      <c r="AC179" s="14">
        <f>IF(M179&lt;0, M179/-F179, L179)</f>
        <v/>
      </c>
      <c r="AD179" s="14">
        <f>IF(M179="", "", IF(C179="Long", IF(M179&gt;0, M179/F179, ((G179*(I179-E179))/F179)), IF(M179&gt;0, M179/F179, ((G179*(E179-I179))/F179))))</f>
        <v/>
      </c>
      <c r="AE179" s="30">
        <f>IF(A179="", "", MONTH(A179))</f>
        <v/>
      </c>
      <c r="AF179" s="30">
        <f>IF(A179="", "", YEAR(A179))</f>
        <v/>
      </c>
      <c r="AG179" s="30">
        <f>IF(A179="", "", DAY(A179))</f>
        <v/>
      </c>
    </row>
    <row customHeight="1" ht="17.25" r="180" spans="1:105">
      <c r="A180" s="146" t="n"/>
      <c r="B180" s="141" t="n"/>
      <c r="C180" s="15" t="n"/>
      <c r="D180" s="15" t="n"/>
      <c r="E180" s="142" t="n"/>
      <c r="F180" s="16" t="n"/>
      <c r="G180" s="132" t="n"/>
      <c r="H180" s="142" t="n"/>
      <c r="I180" s="142" t="n"/>
      <c r="J180" s="144" t="n"/>
      <c r="K180" s="124" t="n"/>
      <c r="L180" s="12">
        <f>IF(E180="","", IF(C180="Long", (((E180-H180)*G180)/F180), (((H180-E180)*G180)/F180)))</f>
        <v/>
      </c>
      <c r="M180" s="158">
        <f>IF(J180="", "", K180)</f>
        <v/>
      </c>
      <c r="N180" s="17">
        <f>IF(K180="", "", SUM(M180/F180))</f>
        <v/>
      </c>
      <c r="O180" s="18" t="n"/>
      <c r="AC180" s="14">
        <f>IF(M180&lt;0, M180/-F180, L180)</f>
        <v/>
      </c>
      <c r="AD180" s="14">
        <f>IF(M180="", "", IF(C180="Long", IF(M180&gt;0, M180/F180, ((G180*(I180-E180))/F180)), IF(M180&gt;0, M180/F180, ((G180*(E180-I180))/F180))))</f>
        <v/>
      </c>
      <c r="AE180" s="30">
        <f>IF(A180="", "", MONTH(A180))</f>
        <v/>
      </c>
      <c r="AF180" s="30">
        <f>IF(A180="", "", YEAR(A180))</f>
        <v/>
      </c>
      <c r="AG180" s="30">
        <f>IF(A180="", "", DAY(A180))</f>
        <v/>
      </c>
    </row>
    <row customHeight="1" ht="17.25" r="181" spans="1:105">
      <c r="A181" s="146" t="n"/>
      <c r="B181" s="141" t="n"/>
      <c r="C181" s="15" t="n"/>
      <c r="D181" s="15" t="n"/>
      <c r="E181" s="142" t="n"/>
      <c r="F181" s="16" t="n"/>
      <c r="G181" s="132" t="n"/>
      <c r="H181" s="142" t="n"/>
      <c r="I181" s="142" t="n"/>
      <c r="J181" s="144" t="n"/>
      <c r="K181" s="124" t="n"/>
      <c r="L181" s="12">
        <f>IF(E181="","", IF(C181="Long", (((E181-H181)*G181)/F181), (((H181-E181)*G181)/F181)))</f>
        <v/>
      </c>
      <c r="M181" s="158">
        <f>IF(J181="", "", K181)</f>
        <v/>
      </c>
      <c r="N181" s="17">
        <f>IF(K181="", "", SUM(M181/F181))</f>
        <v/>
      </c>
      <c r="O181" s="18" t="n"/>
      <c r="AC181" s="14">
        <f>IF(M181&lt;0, M181/-F181, L181)</f>
        <v/>
      </c>
      <c r="AD181" s="14">
        <f>IF(M181="", "", IF(C181="Long", IF(M181&gt;0, M181/F181, ((G181*(I181-E181))/F181)), IF(M181&gt;0, M181/F181, ((G181*(E181-I181))/F181))))</f>
        <v/>
      </c>
      <c r="AE181" s="30">
        <f>IF(A181="", "", MONTH(A181))</f>
        <v/>
      </c>
      <c r="AF181" s="30">
        <f>IF(A181="", "", YEAR(A181))</f>
        <v/>
      </c>
      <c r="AG181" s="30">
        <f>IF(A181="", "", DAY(A181))</f>
        <v/>
      </c>
    </row>
    <row customHeight="1" ht="17.25" r="182" spans="1:105">
      <c r="A182" s="146" t="n"/>
      <c r="B182" s="141" t="n"/>
      <c r="C182" s="15" t="n"/>
      <c r="D182" s="15" t="n"/>
      <c r="E182" s="142" t="n"/>
      <c r="F182" s="16" t="n"/>
      <c r="G182" s="132" t="n"/>
      <c r="H182" s="142" t="n"/>
      <c r="I182" s="142" t="n"/>
      <c r="J182" s="144" t="n"/>
      <c r="K182" s="124" t="n"/>
      <c r="L182" s="12">
        <f>IF(E182="","", IF(C182="Long", (((E182-H182)*G182)/F182), (((H182-E182)*G182)/F182)))</f>
        <v/>
      </c>
      <c r="M182" s="158">
        <f>IF(J182="", "", K182)</f>
        <v/>
      </c>
      <c r="N182" s="17">
        <f>IF(K182="", "", SUM(M182/F182))</f>
        <v/>
      </c>
      <c r="O182" s="18" t="n"/>
      <c r="AC182" s="14">
        <f>IF(M182&lt;0, M182/-F182, L182)</f>
        <v/>
      </c>
      <c r="AD182" s="14">
        <f>IF(M182="", "", IF(C182="Long", IF(M182&gt;0, M182/F182, ((G182*(I182-E182))/F182)), IF(M182&gt;0, M182/F182, ((G182*(E182-I182))/F182))))</f>
        <v/>
      </c>
      <c r="AE182" s="30">
        <f>IF(A182="", "", MONTH(A182))</f>
        <v/>
      </c>
      <c r="AF182" s="30">
        <f>IF(A182="", "", YEAR(A182))</f>
        <v/>
      </c>
      <c r="AG182" s="30">
        <f>IF(A182="", "", DAY(A182))</f>
        <v/>
      </c>
    </row>
    <row customHeight="1" ht="17.25" r="183" spans="1:105">
      <c r="A183" s="146" t="n"/>
      <c r="B183" s="141" t="n"/>
      <c r="C183" s="15" t="n"/>
      <c r="D183" s="15" t="n"/>
      <c r="E183" s="142" t="n"/>
      <c r="F183" s="16" t="n"/>
      <c r="G183" s="132" t="n"/>
      <c r="H183" s="142" t="n"/>
      <c r="I183" s="142" t="n"/>
      <c r="J183" s="144" t="n"/>
      <c r="K183" s="124" t="n"/>
      <c r="L183" s="12">
        <f>IF(E183="","", IF(C183="Long", (((E183-H183)*G183)/F183), (((H183-E183)*G183)/F183)))</f>
        <v/>
      </c>
      <c r="M183" s="158">
        <f>IF(J183="", "", K183)</f>
        <v/>
      </c>
      <c r="N183" s="17">
        <f>IF(K183="", "", SUM(M183/F183))</f>
        <v/>
      </c>
      <c r="O183" s="18" t="n"/>
      <c r="AC183" s="14">
        <f>IF(M183&lt;0, M183/-F183, L183)</f>
        <v/>
      </c>
      <c r="AD183" s="14">
        <f>IF(M183="", "", IF(C183="Long", IF(M183&gt;0, M183/F183, ((G183*(I183-E183))/F183)), IF(M183&gt;0, M183/F183, ((G183*(E183-I183))/F183))))</f>
        <v/>
      </c>
      <c r="AE183" s="30">
        <f>IF(A183="", "", MONTH(A183))</f>
        <v/>
      </c>
      <c r="AF183" s="30">
        <f>IF(A183="", "", YEAR(A183))</f>
        <v/>
      </c>
      <c r="AG183" s="30">
        <f>IF(A183="", "", DAY(A183))</f>
        <v/>
      </c>
    </row>
    <row customHeight="1" ht="17.25" r="184" spans="1:105">
      <c r="A184" s="146" t="n"/>
      <c r="B184" s="141" t="n"/>
      <c r="C184" s="15" t="n"/>
      <c r="D184" s="15" t="n"/>
      <c r="E184" s="142" t="n"/>
      <c r="F184" s="16" t="n"/>
      <c r="G184" s="132" t="n"/>
      <c r="H184" s="142" t="n"/>
      <c r="I184" s="142" t="n"/>
      <c r="J184" s="144" t="n"/>
      <c r="K184" s="124" t="n"/>
      <c r="L184" s="12">
        <f>IF(E184="","", IF(C184="Long", (((E184-H184)*G184)/F184), (((H184-E184)*G184)/F184)))</f>
        <v/>
      </c>
      <c r="M184" s="158">
        <f>IF(J184="", "", K184)</f>
        <v/>
      </c>
      <c r="N184" s="17">
        <f>IF(K184="", "", SUM(M184/F184))</f>
        <v/>
      </c>
      <c r="O184" s="18" t="n"/>
      <c r="AC184" s="14">
        <f>IF(M184&lt;0, M184/-F184, L184)</f>
        <v/>
      </c>
      <c r="AD184" s="14">
        <f>IF(M184="", "", IF(C184="Long", IF(M184&gt;0, M184/F184, ((G184*(I184-E184))/F184)), IF(M184&gt;0, M184/F184, ((G184*(E184-I184))/F184))))</f>
        <v/>
      </c>
      <c r="AE184" s="30">
        <f>IF(A184="", "", MONTH(A184))</f>
        <v/>
      </c>
      <c r="AF184" s="30">
        <f>IF(A184="", "", YEAR(A184))</f>
        <v/>
      </c>
      <c r="AG184" s="30">
        <f>IF(A184="", "", DAY(A184))</f>
        <v/>
      </c>
    </row>
    <row customHeight="1" ht="17.25" r="185" spans="1:105">
      <c r="A185" s="146" t="n"/>
      <c r="B185" s="141" t="n"/>
      <c r="C185" s="15" t="n"/>
      <c r="D185" s="15" t="n"/>
      <c r="E185" s="142" t="n"/>
      <c r="F185" s="16" t="n"/>
      <c r="G185" s="132" t="n"/>
      <c r="H185" s="142" t="n"/>
      <c r="I185" s="142" t="n"/>
      <c r="J185" s="144" t="n"/>
      <c r="K185" s="124" t="n"/>
      <c r="L185" s="12">
        <f>IF(E185="","", IF(C185="Long", (((E185-H185)*G185)/F185), (((H185-E185)*G185)/F185)))</f>
        <v/>
      </c>
      <c r="M185" s="158">
        <f>IF(J185="", "", K185)</f>
        <v/>
      </c>
      <c r="N185" s="17">
        <f>IF(K185="", "", SUM(M185/F185))</f>
        <v/>
      </c>
      <c r="O185" s="18" t="n"/>
      <c r="AC185" s="14">
        <f>IF(M185&lt;0, M185/-F185, L185)</f>
        <v/>
      </c>
      <c r="AD185" s="14">
        <f>IF(M185="", "", IF(C185="Long", IF(M185&gt;0, M185/F185, ((G185*(I185-E185))/F185)), IF(M185&gt;0, M185/F185, ((G185*(E185-I185))/F185))))</f>
        <v/>
      </c>
      <c r="AE185" s="30">
        <f>IF(A185="", "", MONTH(A185))</f>
        <v/>
      </c>
      <c r="AF185" s="30">
        <f>IF(A185="", "", YEAR(A185))</f>
        <v/>
      </c>
      <c r="AG185" s="30">
        <f>IF(A185="", "", DAY(A185))</f>
        <v/>
      </c>
    </row>
    <row customHeight="1" ht="17.25" r="186" spans="1:105">
      <c r="A186" s="146" t="n"/>
      <c r="B186" s="141" t="n"/>
      <c r="C186" s="15" t="n"/>
      <c r="D186" s="15" t="n"/>
      <c r="E186" s="142" t="n"/>
      <c r="F186" s="16" t="n"/>
      <c r="G186" s="132" t="n"/>
      <c r="H186" s="142" t="n"/>
      <c r="I186" s="142" t="n"/>
      <c r="J186" s="144" t="n"/>
      <c r="K186" s="124" t="n"/>
      <c r="L186" s="12">
        <f>IF(E186="","", IF(C186="Long", (((E186-H186)*G186)/F186), (((H186-E186)*G186)/F186)))</f>
        <v/>
      </c>
      <c r="M186" s="158">
        <f>IF(J186="", "", K186)</f>
        <v/>
      </c>
      <c r="N186" s="17">
        <f>IF(K186="", "", SUM(M186/F186))</f>
        <v/>
      </c>
      <c r="O186" s="18" t="n"/>
      <c r="AC186" s="14">
        <f>IF(M186&lt;0, M186/-F186, L186)</f>
        <v/>
      </c>
      <c r="AD186" s="14">
        <f>IF(M186="", "", IF(C186="Long", IF(M186&gt;0, M186/F186, ((G186*(I186-E186))/F186)), IF(M186&gt;0, M186/F186, ((G186*(E186-I186))/F186))))</f>
        <v/>
      </c>
      <c r="AE186" s="30">
        <f>IF(A186="", "", MONTH(A186))</f>
        <v/>
      </c>
      <c r="AF186" s="30">
        <f>IF(A186="", "", YEAR(A186))</f>
        <v/>
      </c>
      <c r="AG186" s="30">
        <f>IF(A186="", "", DAY(A186))</f>
        <v/>
      </c>
    </row>
    <row customHeight="1" ht="17.25" r="187" spans="1:105">
      <c r="A187" s="146" t="n"/>
      <c r="B187" s="141" t="n"/>
      <c r="C187" s="15" t="n"/>
      <c r="D187" s="15" t="n"/>
      <c r="E187" s="142" t="n"/>
      <c r="F187" s="16" t="n"/>
      <c r="G187" s="132" t="n"/>
      <c r="H187" s="142" t="n"/>
      <c r="I187" s="142" t="n"/>
      <c r="J187" s="144" t="n"/>
      <c r="K187" s="124" t="n"/>
      <c r="L187" s="12">
        <f>IF(E187="","", IF(C187="Long", (((E187-H187)*G187)/F187), (((H187-E187)*G187)/F187)))</f>
        <v/>
      </c>
      <c r="M187" s="158">
        <f>IF(J187="", "", K187)</f>
        <v/>
      </c>
      <c r="N187" s="17">
        <f>IF(K187="", "", SUM(M187/F187))</f>
        <v/>
      </c>
      <c r="O187" s="18" t="n"/>
      <c r="AC187" s="14">
        <f>IF(M187&lt;0, M187/-F187, L187)</f>
        <v/>
      </c>
      <c r="AD187" s="14">
        <f>IF(M187="", "", IF(C187="Long", IF(M187&gt;0, M187/F187, ((G187*(I187-E187))/F187)), IF(M187&gt;0, M187/F187, ((G187*(E187-I187))/F187))))</f>
        <v/>
      </c>
      <c r="AE187" s="30">
        <f>IF(A187="", "", MONTH(A187))</f>
        <v/>
      </c>
      <c r="AF187" s="30">
        <f>IF(A187="", "", YEAR(A187))</f>
        <v/>
      </c>
      <c r="AG187" s="30">
        <f>IF(A187="", "", DAY(A187))</f>
        <v/>
      </c>
    </row>
    <row customHeight="1" ht="17.25" r="188" spans="1:105">
      <c r="A188" s="146" t="n"/>
      <c r="B188" s="141" t="n"/>
      <c r="C188" s="15" t="n"/>
      <c r="D188" s="15" t="n"/>
      <c r="E188" s="142" t="n"/>
      <c r="F188" s="16" t="n"/>
      <c r="G188" s="132" t="n"/>
      <c r="H188" s="142" t="n"/>
      <c r="I188" s="142" t="n"/>
      <c r="J188" s="144" t="n"/>
      <c r="K188" s="124" t="n"/>
      <c r="L188" s="12">
        <f>IF(E188="","", IF(C188="Long", (((E188-H188)*G188)/F188), (((H188-E188)*G188)/F188)))</f>
        <v/>
      </c>
      <c r="M188" s="158">
        <f>IF(J188="", "", K188)</f>
        <v/>
      </c>
      <c r="N188" s="17">
        <f>IF(K188="", "", SUM(M188/F188))</f>
        <v/>
      </c>
      <c r="O188" s="18" t="n"/>
      <c r="AC188" s="14">
        <f>IF(M188&lt;0, M188/-F188, L188)</f>
        <v/>
      </c>
      <c r="AD188" s="14">
        <f>IF(M188="", "", IF(C188="Long", IF(M188&gt;0, M188/F188, ((G188*(I188-E188))/F188)), IF(M188&gt;0, M188/F188, ((G188*(E188-I188))/F188))))</f>
        <v/>
      </c>
      <c r="AE188" s="30">
        <f>IF(A188="", "", MONTH(A188))</f>
        <v/>
      </c>
      <c r="AF188" s="30">
        <f>IF(A188="", "", YEAR(A188))</f>
        <v/>
      </c>
      <c r="AG188" s="30">
        <f>IF(A188="", "", DAY(A188))</f>
        <v/>
      </c>
    </row>
    <row customHeight="1" ht="17.25" r="189" spans="1:105">
      <c r="A189" s="146" t="n"/>
      <c r="B189" s="141" t="n"/>
      <c r="C189" s="15" t="n"/>
      <c r="D189" s="15" t="n"/>
      <c r="E189" s="142" t="n"/>
      <c r="F189" s="16" t="n"/>
      <c r="G189" s="132" t="n"/>
      <c r="H189" s="142" t="n"/>
      <c r="I189" s="142" t="n"/>
      <c r="J189" s="144" t="n"/>
      <c r="K189" s="124" t="n"/>
      <c r="L189" s="12">
        <f>IF(E189="","", IF(C189="Long", (((E189-H189)*G189)/F189), (((H189-E189)*G189)/F189)))</f>
        <v/>
      </c>
      <c r="M189" s="158">
        <f>IF(J189="", "", K189)</f>
        <v/>
      </c>
      <c r="N189" s="17">
        <f>IF(K189="", "", SUM(M189/F189))</f>
        <v/>
      </c>
      <c r="O189" s="18" t="n"/>
      <c r="AC189" s="14">
        <f>IF(M189&lt;0, M189/-F189, L189)</f>
        <v/>
      </c>
      <c r="AD189" s="14">
        <f>IF(M189="", "", IF(C189="Long", IF(M189&gt;0, M189/F189, ((G189*(I189-E189))/F189)), IF(M189&gt;0, M189/F189, ((G189*(E189-I189))/F189))))</f>
        <v/>
      </c>
      <c r="AE189" s="30">
        <f>IF(A189="", "", MONTH(A189))</f>
        <v/>
      </c>
      <c r="AF189" s="30">
        <f>IF(A189="", "", YEAR(A189))</f>
        <v/>
      </c>
      <c r="AG189" s="30">
        <f>IF(A189="", "", DAY(A189))</f>
        <v/>
      </c>
    </row>
    <row customHeight="1" ht="17.25" r="190" spans="1:105">
      <c r="A190" s="146" t="n"/>
      <c r="B190" s="141" t="n"/>
      <c r="C190" s="15" t="n"/>
      <c r="D190" s="15" t="n"/>
      <c r="E190" s="142" t="n"/>
      <c r="F190" s="16" t="n"/>
      <c r="G190" s="132" t="n"/>
      <c r="H190" s="142" t="n"/>
      <c r="I190" s="142" t="n"/>
      <c r="J190" s="144" t="n"/>
      <c r="K190" s="124" t="n"/>
      <c r="L190" s="12">
        <f>IF(E190="","", IF(C190="Long", (((E190-H190)*G190)/F190), (((H190-E190)*G190)/F190)))</f>
        <v/>
      </c>
      <c r="M190" s="158">
        <f>IF(J190="", "", K190)</f>
        <v/>
      </c>
      <c r="N190" s="17">
        <f>IF(K190="", "", SUM(M190/F190))</f>
        <v/>
      </c>
      <c r="O190" s="18" t="n"/>
      <c r="AC190" s="14">
        <f>IF(M190&lt;0, M190/-F190, L190)</f>
        <v/>
      </c>
      <c r="AD190" s="14">
        <f>IF(M190="", "", IF(C190="Long", IF(M190&gt;0, M190/F190, ((G190*(I190-E190))/F190)), IF(M190&gt;0, M190/F190, ((G190*(E190-I190))/F190))))</f>
        <v/>
      </c>
      <c r="AE190" s="30">
        <f>IF(A190="", "", MONTH(A190))</f>
        <v/>
      </c>
      <c r="AF190" s="30">
        <f>IF(A190="", "", YEAR(A190))</f>
        <v/>
      </c>
      <c r="AG190" s="30">
        <f>IF(A190="", "", DAY(A190))</f>
        <v/>
      </c>
    </row>
    <row customHeight="1" ht="17.25" r="191" spans="1:105">
      <c r="A191" s="146" t="n"/>
      <c r="B191" s="141" t="n"/>
      <c r="C191" s="15" t="n"/>
      <c r="D191" s="15" t="n"/>
      <c r="E191" s="142" t="n"/>
      <c r="F191" s="16" t="n"/>
      <c r="G191" s="132" t="n"/>
      <c r="H191" s="142" t="n"/>
      <c r="I191" s="142" t="n"/>
      <c r="J191" s="144" t="n"/>
      <c r="K191" s="124" t="n"/>
      <c r="L191" s="12">
        <f>IF(E191="","", IF(C191="Long", (((E191-H191)*G191)/F191), (((H191-E191)*G191)/F191)))</f>
        <v/>
      </c>
      <c r="M191" s="158">
        <f>IF(J191="", "", K191)</f>
        <v/>
      </c>
      <c r="N191" s="17">
        <f>IF(K191="", "", SUM(M191/F191))</f>
        <v/>
      </c>
      <c r="O191" s="18" t="n"/>
      <c r="AC191" s="14">
        <f>IF(M191&lt;0, M191/-F191, L191)</f>
        <v/>
      </c>
      <c r="AD191" s="14">
        <f>IF(M191="", "", IF(C191="Long", IF(M191&gt;0, M191/F191, ((G191*(I191-E191))/F191)), IF(M191&gt;0, M191/F191, ((G191*(E191-I191))/F191))))</f>
        <v/>
      </c>
      <c r="AE191" s="30">
        <f>IF(A191="", "", MONTH(A191))</f>
        <v/>
      </c>
      <c r="AF191" s="30">
        <f>IF(A191="", "", YEAR(A191))</f>
        <v/>
      </c>
      <c r="AG191" s="30">
        <f>IF(A191="", "", DAY(A191))</f>
        <v/>
      </c>
    </row>
    <row customHeight="1" ht="17.25" r="192" spans="1:105">
      <c r="A192" s="146" t="n"/>
      <c r="B192" s="141" t="n"/>
      <c r="C192" s="15" t="n"/>
      <c r="D192" s="15" t="n"/>
      <c r="E192" s="142" t="n"/>
      <c r="F192" s="16" t="n"/>
      <c r="G192" s="132" t="n"/>
      <c r="H192" s="142" t="n"/>
      <c r="I192" s="142" t="n"/>
      <c r="J192" s="144" t="n"/>
      <c r="K192" s="124" t="n"/>
      <c r="L192" s="12">
        <f>IF(E192="","", IF(C192="Long", (((E192-H192)*G192)/F192), (((H192-E192)*G192)/F192)))</f>
        <v/>
      </c>
      <c r="M192" s="158">
        <f>IF(J192="", "", K192)</f>
        <v/>
      </c>
      <c r="N192" s="17">
        <f>IF(K192="", "", SUM(M192/F192))</f>
        <v/>
      </c>
      <c r="O192" s="18" t="n"/>
      <c r="AC192" s="14">
        <f>IF(M192&lt;0, M192/-F192, L192)</f>
        <v/>
      </c>
      <c r="AD192" s="14">
        <f>IF(M192="", "", IF(C192="Long", IF(M192&gt;0, M192/F192, ((G192*(I192-E192))/F192)), IF(M192&gt;0, M192/F192, ((G192*(E192-I192))/F192))))</f>
        <v/>
      </c>
      <c r="AE192" s="30">
        <f>IF(A192="", "", MONTH(A192))</f>
        <v/>
      </c>
      <c r="AF192" s="30">
        <f>IF(A192="", "", YEAR(A192))</f>
        <v/>
      </c>
      <c r="AG192" s="30">
        <f>IF(A192="", "", DAY(A192))</f>
        <v/>
      </c>
    </row>
    <row customHeight="1" ht="17.25" r="193" spans="1:105">
      <c r="A193" s="146" t="n"/>
      <c r="B193" s="141" t="n"/>
      <c r="C193" s="15" t="n"/>
      <c r="D193" s="15" t="n"/>
      <c r="E193" s="142" t="n"/>
      <c r="F193" s="16" t="n"/>
      <c r="G193" s="132" t="n"/>
      <c r="H193" s="142" t="n"/>
      <c r="I193" s="142" t="n"/>
      <c r="J193" s="144" t="n"/>
      <c r="K193" s="124" t="n"/>
      <c r="L193" s="12">
        <f>IF(E193="","", IF(C193="Long", (((E193-H193)*G193)/F193), (((H193-E193)*G193)/F193)))</f>
        <v/>
      </c>
      <c r="M193" s="158">
        <f>IF(J193="", "", K193)</f>
        <v/>
      </c>
      <c r="N193" s="17">
        <f>IF(K193="", "", SUM(M193/F193))</f>
        <v/>
      </c>
      <c r="O193" s="18" t="n"/>
      <c r="AC193" s="14">
        <f>IF(M193&lt;0, M193/-F193, L193)</f>
        <v/>
      </c>
      <c r="AD193" s="14">
        <f>IF(M193="", "", IF(C193="Long", IF(M193&gt;0, M193/F193, ((G193*(I193-E193))/F193)), IF(M193&gt;0, M193/F193, ((G193*(E193-I193))/F193))))</f>
        <v/>
      </c>
      <c r="AE193" s="30">
        <f>IF(A193="", "", MONTH(A193))</f>
        <v/>
      </c>
      <c r="AF193" s="30">
        <f>IF(A193="", "", YEAR(A193))</f>
        <v/>
      </c>
      <c r="AG193" s="30">
        <f>IF(A193="", "", DAY(A193))</f>
        <v/>
      </c>
    </row>
    <row customHeight="1" ht="17.25" r="194" spans="1:105">
      <c r="A194" s="146" t="n"/>
      <c r="B194" s="141" t="n"/>
      <c r="C194" s="15" t="n"/>
      <c r="D194" s="15" t="n"/>
      <c r="E194" s="142" t="n"/>
      <c r="F194" s="16" t="n"/>
      <c r="G194" s="132" t="n"/>
      <c r="H194" s="142" t="n"/>
      <c r="I194" s="142" t="n"/>
      <c r="J194" s="144" t="n"/>
      <c r="K194" s="124" t="n"/>
      <c r="L194" s="12">
        <f>IF(E194="","", IF(C194="Long", (((E194-H194)*G194)/F194), (((H194-E194)*G194)/F194)))</f>
        <v/>
      </c>
      <c r="M194" s="158">
        <f>IF(J194="", "", K194)</f>
        <v/>
      </c>
      <c r="N194" s="17">
        <f>IF(K194="", "", SUM(M194/F194))</f>
        <v/>
      </c>
      <c r="O194" s="18" t="n"/>
      <c r="AC194" s="14">
        <f>IF(M194&lt;0, M194/-F194, L194)</f>
        <v/>
      </c>
      <c r="AD194" s="14">
        <f>IF(M194="", "", IF(C194="Long", IF(M194&gt;0, M194/F194, ((G194*(I194-E194))/F194)), IF(M194&gt;0, M194/F194, ((G194*(E194-I194))/F194))))</f>
        <v/>
      </c>
      <c r="AE194" s="30">
        <f>IF(A194="", "", MONTH(A194))</f>
        <v/>
      </c>
      <c r="AF194" s="30">
        <f>IF(A194="", "", YEAR(A194))</f>
        <v/>
      </c>
      <c r="AG194" s="30">
        <f>IF(A194="", "", DAY(A194))</f>
        <v/>
      </c>
    </row>
    <row customHeight="1" ht="17.25" r="195" spans="1:105">
      <c r="A195" s="146" t="n"/>
      <c r="B195" s="141" t="n"/>
      <c r="C195" s="15" t="n"/>
      <c r="D195" s="15" t="n"/>
      <c r="E195" s="142" t="n"/>
      <c r="F195" s="16" t="n"/>
      <c r="G195" s="132" t="n"/>
      <c r="H195" s="142" t="n"/>
      <c r="I195" s="142" t="n"/>
      <c r="J195" s="144" t="n"/>
      <c r="K195" s="124" t="n"/>
      <c r="L195" s="12">
        <f>IF(E195="","", IF(C195="Long", (((E195-H195)*G195)/F195), (((H195-E195)*G195)/F195)))</f>
        <v/>
      </c>
      <c r="M195" s="158">
        <f>IF(J195="", "", K195)</f>
        <v/>
      </c>
      <c r="N195" s="17">
        <f>IF(K195="", "", SUM(M195/F195))</f>
        <v/>
      </c>
      <c r="O195" s="18" t="n"/>
      <c r="AC195" s="14">
        <f>IF(M195&lt;0, M195/-F195, L195)</f>
        <v/>
      </c>
      <c r="AD195" s="14">
        <f>IF(M195="", "", IF(C195="Long", IF(M195&gt;0, M195/F195, ((G195*(I195-E195))/F195)), IF(M195&gt;0, M195/F195, ((G195*(E195-I195))/F195))))</f>
        <v/>
      </c>
      <c r="AE195" s="30">
        <f>IF(A195="", "", MONTH(A195))</f>
        <v/>
      </c>
      <c r="AF195" s="30">
        <f>IF(A195="", "", YEAR(A195))</f>
        <v/>
      </c>
      <c r="AG195" s="30">
        <f>IF(A195="", "", DAY(A195))</f>
        <v/>
      </c>
    </row>
    <row customHeight="1" ht="17.25" r="196" spans="1:105">
      <c r="A196" s="146" t="n"/>
      <c r="B196" s="141" t="n"/>
      <c r="C196" s="15" t="n"/>
      <c r="D196" s="15" t="n"/>
      <c r="E196" s="142" t="n"/>
      <c r="F196" s="16" t="n"/>
      <c r="G196" s="132" t="n"/>
      <c r="H196" s="142" t="n"/>
      <c r="I196" s="142" t="n"/>
      <c r="J196" s="144" t="n"/>
      <c r="K196" s="124" t="n"/>
      <c r="L196" s="12">
        <f>IF(E196="","", IF(C196="Long", (((E196-H196)*G196)/F196), (((H196-E196)*G196)/F196)))</f>
        <v/>
      </c>
      <c r="M196" s="158">
        <f>IF(J196="", "", K196)</f>
        <v/>
      </c>
      <c r="N196" s="17">
        <f>IF(K196="", "", SUM(M196/F196))</f>
        <v/>
      </c>
      <c r="O196" s="18" t="n"/>
      <c r="AC196" s="14">
        <f>IF(M196&lt;0, M196/-F196, L196)</f>
        <v/>
      </c>
      <c r="AD196" s="14">
        <f>IF(M196="", "", IF(C196="Long", IF(M196&gt;0, M196/F196, ((G196*(I196-E196))/F196)), IF(M196&gt;0, M196/F196, ((G196*(E196-I196))/F196))))</f>
        <v/>
      </c>
      <c r="AE196" s="30">
        <f>IF(A196="", "", MONTH(A196))</f>
        <v/>
      </c>
      <c r="AF196" s="30">
        <f>IF(A196="", "", YEAR(A196))</f>
        <v/>
      </c>
      <c r="AG196" s="30">
        <f>IF(A196="", "", DAY(A196))</f>
        <v/>
      </c>
    </row>
    <row customHeight="1" ht="17.25" r="197" spans="1:105">
      <c r="A197" s="146" t="n"/>
      <c r="B197" s="141" t="n"/>
      <c r="C197" s="15" t="n"/>
      <c r="D197" s="15" t="n"/>
      <c r="E197" s="142" t="n"/>
      <c r="F197" s="16" t="n"/>
      <c r="G197" s="132" t="n"/>
      <c r="H197" s="142" t="n"/>
      <c r="I197" s="142" t="n"/>
      <c r="J197" s="144" t="n"/>
      <c r="K197" s="124" t="n"/>
      <c r="L197" s="12">
        <f>IF(E197="","", IF(C197="Long", (((E197-H197)*G197)/F197), (((H197-E197)*G197)/F197)))</f>
        <v/>
      </c>
      <c r="M197" s="158">
        <f>IF(J197="", "", K197)</f>
        <v/>
      </c>
      <c r="N197" s="17">
        <f>IF(K197="", "", SUM(M197/F197))</f>
        <v/>
      </c>
      <c r="O197" s="18" t="n"/>
      <c r="AC197" s="14">
        <f>IF(M197&lt;0, M197/-F197, L197)</f>
        <v/>
      </c>
      <c r="AD197" s="14">
        <f>IF(M197="", "", IF(C197="Long", IF(M197&gt;0, M197/F197, ((G197*(I197-E197))/F197)), IF(M197&gt;0, M197/F197, ((G197*(E197-I197))/F197))))</f>
        <v/>
      </c>
      <c r="AE197" s="30">
        <f>IF(A197="", "", MONTH(A197))</f>
        <v/>
      </c>
      <c r="AF197" s="30">
        <f>IF(A197="", "", YEAR(A197))</f>
        <v/>
      </c>
      <c r="AG197" s="30">
        <f>IF(A197="", "", DAY(A197))</f>
        <v/>
      </c>
    </row>
    <row customHeight="1" ht="17.25" r="198" spans="1:105">
      <c r="A198" s="146" t="n"/>
      <c r="B198" s="141" t="n"/>
      <c r="C198" s="15" t="n"/>
      <c r="D198" s="15" t="n"/>
      <c r="E198" s="142" t="n"/>
      <c r="F198" s="16" t="n"/>
      <c r="G198" s="132" t="n"/>
      <c r="H198" s="142" t="n"/>
      <c r="I198" s="142" t="n"/>
      <c r="J198" s="144" t="n"/>
      <c r="K198" s="124" t="n"/>
      <c r="L198" s="12">
        <f>IF(E198="","", IF(C198="Long", (((E198-H198)*G198)/F198), (((H198-E198)*G198)/F198)))</f>
        <v/>
      </c>
      <c r="M198" s="158">
        <f>IF(J198="", "", K198)</f>
        <v/>
      </c>
      <c r="N198" s="17">
        <f>IF(K198="", "", SUM(M198/F198))</f>
        <v/>
      </c>
      <c r="O198" s="18" t="n"/>
      <c r="AC198" s="14">
        <f>IF(M198&lt;0, M198/-F198, L198)</f>
        <v/>
      </c>
      <c r="AD198" s="14">
        <f>IF(M198="", "", IF(C198="Long", IF(M198&gt;0, M198/F198, ((G198*(I198-E198))/F198)), IF(M198&gt;0, M198/F198, ((G198*(E198-I198))/F198))))</f>
        <v/>
      </c>
      <c r="AE198" s="30">
        <f>IF(A198="", "", MONTH(A198))</f>
        <v/>
      </c>
      <c r="AF198" s="30">
        <f>IF(A198="", "", YEAR(A198))</f>
        <v/>
      </c>
      <c r="AG198" s="30">
        <f>IF(A198="", "", DAY(A198))</f>
        <v/>
      </c>
    </row>
    <row customHeight="1" ht="17.25" r="199" spans="1:105">
      <c r="A199" s="146" t="n"/>
      <c r="B199" s="141" t="n"/>
      <c r="C199" s="15" t="n"/>
      <c r="D199" s="15" t="n"/>
      <c r="E199" s="142" t="n"/>
      <c r="F199" s="16" t="n"/>
      <c r="G199" s="132" t="n"/>
      <c r="H199" s="142" t="n"/>
      <c r="I199" s="142" t="n"/>
      <c r="J199" s="144" t="n"/>
      <c r="K199" s="124" t="n"/>
      <c r="L199" s="12">
        <f>IF(E199="","", IF(C199="Long", (((E199-H199)*G199)/F199), (((H199-E199)*G199)/F199)))</f>
        <v/>
      </c>
      <c r="M199" s="158">
        <f>IF(J199="", "", K199)</f>
        <v/>
      </c>
      <c r="N199" s="17">
        <f>IF(K199="", "", SUM(M199/F199))</f>
        <v/>
      </c>
      <c r="O199" s="18" t="n"/>
      <c r="AC199" s="14">
        <f>IF(M199&lt;0, M199/-F199, L199)</f>
        <v/>
      </c>
      <c r="AD199" s="14">
        <f>IF(M199="", "", IF(C199="Long", IF(M199&gt;0, M199/F199, ((G199*(I199-E199))/F199)), IF(M199&gt;0, M199/F199, ((G199*(E199-I199))/F199))))</f>
        <v/>
      </c>
      <c r="AE199" s="30">
        <f>IF(A199="", "", MONTH(A199))</f>
        <v/>
      </c>
      <c r="AF199" s="30">
        <f>IF(A199="", "", YEAR(A199))</f>
        <v/>
      </c>
      <c r="AG199" s="30">
        <f>IF(A199="", "", DAY(A199))</f>
        <v/>
      </c>
    </row>
    <row customHeight="1" ht="17.25" r="200" spans="1:105">
      <c r="A200" s="146" t="n"/>
      <c r="B200" s="141" t="n"/>
      <c r="C200" s="15" t="n"/>
      <c r="D200" s="15" t="n"/>
      <c r="E200" s="142" t="n"/>
      <c r="F200" s="16" t="n"/>
      <c r="G200" s="132" t="n"/>
      <c r="H200" s="142" t="n"/>
      <c r="I200" s="142" t="n"/>
      <c r="J200" s="144" t="n"/>
      <c r="K200" s="124" t="n"/>
      <c r="L200" s="12">
        <f>IF(E200="","", IF(C200="Long", (((E200-H200)*G200)/F200), (((H200-E200)*G200)/F200)))</f>
        <v/>
      </c>
      <c r="M200" s="158">
        <f>IF(J200="", "", K200)</f>
        <v/>
      </c>
      <c r="N200" s="17">
        <f>IF(K200="", "", SUM(M200/F200))</f>
        <v/>
      </c>
      <c r="O200" s="18" t="n"/>
      <c r="AC200" s="14">
        <f>IF(M200&lt;0, M200/-F200, L200)</f>
        <v/>
      </c>
      <c r="AD200" s="14">
        <f>IF(M200="", "", IF(C200="Long", IF(M200&gt;0, M200/F200, ((G200*(I200-E200))/F200)), IF(M200&gt;0, M200/F200, ((G200*(E200-I200))/F200))))</f>
        <v/>
      </c>
      <c r="AE200" s="30">
        <f>IF(A200="", "", MONTH(A200))</f>
        <v/>
      </c>
      <c r="AF200" s="30">
        <f>IF(A200="", "", YEAR(A200))</f>
        <v/>
      </c>
      <c r="AG200" s="30">
        <f>IF(A200="", "", DAY(A200))</f>
        <v/>
      </c>
    </row>
    <row customHeight="1" ht="17.25" r="201" spans="1:105">
      <c r="A201" s="146" t="n"/>
      <c r="B201" s="141" t="n"/>
      <c r="C201" s="15" t="n"/>
      <c r="D201" s="15" t="n"/>
      <c r="E201" s="142" t="n"/>
      <c r="F201" s="16" t="n"/>
      <c r="G201" s="132" t="n"/>
      <c r="H201" s="142" t="n"/>
      <c r="I201" s="142" t="n"/>
      <c r="J201" s="144" t="n"/>
      <c r="K201" s="124" t="n"/>
      <c r="L201" s="12">
        <f>IF(E201="","", IF(C201="Long", (((E201-H201)*G201)/F201), (((H201-E201)*G201)/F201)))</f>
        <v/>
      </c>
      <c r="M201" s="158">
        <f>IF(J201="", "", K201)</f>
        <v/>
      </c>
      <c r="N201" s="17">
        <f>IF(K201="", "", SUM(M201/F201))</f>
        <v/>
      </c>
      <c r="O201" s="18" t="n"/>
      <c r="AC201" s="14">
        <f>IF(M201&lt;0, M201/-F201, L201)</f>
        <v/>
      </c>
      <c r="AD201" s="14">
        <f>IF(M201="", "", IF(C201="Long", IF(M201&gt;0, M201/F201, ((G201*(I201-E201))/F201)), IF(M201&gt;0, M201/F201, ((G201*(E201-I201))/F201))))</f>
        <v/>
      </c>
      <c r="AE201" s="30">
        <f>IF(A201="", "", MONTH(A201))</f>
        <v/>
      </c>
      <c r="AF201" s="30">
        <f>IF(A201="", "", YEAR(A201))</f>
        <v/>
      </c>
      <c r="AG201" s="30">
        <f>IF(A201="", "", DAY(A201))</f>
        <v/>
      </c>
    </row>
    <row customHeight="1" ht="17.25" r="202" spans="1:105">
      <c r="A202" s="146" t="n"/>
      <c r="B202" s="141" t="n"/>
      <c r="C202" s="15" t="n"/>
      <c r="D202" s="15" t="n"/>
      <c r="E202" s="142" t="n"/>
      <c r="F202" s="16" t="n"/>
      <c r="G202" s="132" t="n"/>
      <c r="H202" s="142" t="n"/>
      <c r="I202" s="142" t="n"/>
      <c r="J202" s="144" t="n"/>
      <c r="K202" s="124" t="n"/>
      <c r="L202" s="12">
        <f>IF(E202="","", IF(C202="Long", (((E202-H202)*G202)/F202), (((H202-E202)*G202)/F202)))</f>
        <v/>
      </c>
      <c r="M202" s="158">
        <f>IF(J202="", "", K202)</f>
        <v/>
      </c>
      <c r="N202" s="17">
        <f>IF(K202="", "", SUM(M202/F202))</f>
        <v/>
      </c>
      <c r="O202" s="18" t="n"/>
      <c r="AC202" s="14">
        <f>IF(M202&lt;0, M202/-F202, L202)</f>
        <v/>
      </c>
      <c r="AD202" s="14">
        <f>IF(M202="", "", IF(C202="Long", IF(M202&gt;0, M202/F202, ((G202*(I202-E202))/F202)), IF(M202&gt;0, M202/F202, ((G202*(E202-I202))/F202))))</f>
        <v/>
      </c>
      <c r="AE202" s="30">
        <f>IF(A202="", "", MONTH(A202))</f>
        <v/>
      </c>
      <c r="AF202" s="30">
        <f>IF(A202="", "", YEAR(A202))</f>
        <v/>
      </c>
      <c r="AG202" s="30">
        <f>IF(A202="", "", DAY(A202))</f>
        <v/>
      </c>
    </row>
    <row customHeight="1" ht="17.25" r="203" spans="1:105">
      <c r="A203" s="146" t="n"/>
      <c r="B203" s="141" t="n"/>
      <c r="C203" s="15" t="n"/>
      <c r="D203" s="15" t="n"/>
      <c r="E203" s="142" t="n"/>
      <c r="F203" s="16" t="n"/>
      <c r="G203" s="132" t="n"/>
      <c r="H203" s="142" t="n"/>
      <c r="I203" s="142" t="n"/>
      <c r="J203" s="144" t="n"/>
      <c r="K203" s="124" t="n"/>
      <c r="L203" s="12">
        <f>IF(E203="","", IF(C203="Long", (((E203-H203)*G203)/F203), (((H203-E203)*G203)/F203)))</f>
        <v/>
      </c>
      <c r="M203" s="158">
        <f>IF(J203="", "", K203)</f>
        <v/>
      </c>
      <c r="N203" s="17">
        <f>IF(K203="", "", SUM(M203/F203))</f>
        <v/>
      </c>
      <c r="O203" s="18" t="n"/>
      <c r="AC203" s="14">
        <f>IF(M203&lt;0, M203/-F203, L203)</f>
        <v/>
      </c>
      <c r="AD203" s="14">
        <f>IF(M203="", "", IF(C203="Long", IF(M203&gt;0, M203/F203, ((G203*(I203-E203))/F203)), IF(M203&gt;0, M203/F203, ((G203*(E203-I203))/F203))))</f>
        <v/>
      </c>
      <c r="AE203" s="30">
        <f>IF(A203="", "", MONTH(A203))</f>
        <v/>
      </c>
      <c r="AF203" s="30">
        <f>IF(A203="", "", YEAR(A203))</f>
        <v/>
      </c>
      <c r="AG203" s="30">
        <f>IF(A203="", "", DAY(A203))</f>
        <v/>
      </c>
    </row>
    <row customHeight="1" ht="17.25" r="204" spans="1:105">
      <c r="A204" s="146" t="n"/>
      <c r="B204" s="141" t="n"/>
      <c r="C204" s="15" t="n"/>
      <c r="D204" s="15" t="n"/>
      <c r="E204" s="142" t="n"/>
      <c r="F204" s="16" t="n"/>
      <c r="G204" s="132" t="n"/>
      <c r="H204" s="142" t="n"/>
      <c r="I204" s="142" t="n"/>
      <c r="J204" s="144" t="n"/>
      <c r="K204" s="124" t="n"/>
      <c r="L204" s="12">
        <f>IF(E204="","", IF(C204="Long", (((E204-H204)*G204)/F204), (((H204-E204)*G204)/F204)))</f>
        <v/>
      </c>
      <c r="M204" s="158">
        <f>IF(J204="", "", K204)</f>
        <v/>
      </c>
      <c r="N204" s="17">
        <f>IF(K204="", "", SUM(M204/F204))</f>
        <v/>
      </c>
      <c r="O204" s="18" t="n"/>
      <c r="AC204" s="14">
        <f>IF(M204&lt;0, M204/-F204, L204)</f>
        <v/>
      </c>
      <c r="AD204" s="14">
        <f>IF(M204="", "", IF(C204="Long", IF(M204&gt;0, M204/F204, ((G204*(I204-E204))/F204)), IF(M204&gt;0, M204/F204, ((G204*(E204-I204))/F204))))</f>
        <v/>
      </c>
      <c r="AE204" s="30">
        <f>IF(A204="", "", MONTH(A204))</f>
        <v/>
      </c>
      <c r="AF204" s="30">
        <f>IF(A204="", "", YEAR(A204))</f>
        <v/>
      </c>
      <c r="AG204" s="30">
        <f>IF(A204="", "", DAY(A204))</f>
        <v/>
      </c>
    </row>
    <row customHeight="1" ht="17.25" r="205" spans="1:105">
      <c r="A205" s="146" t="n"/>
      <c r="B205" s="141" t="n"/>
      <c r="C205" s="15" t="n"/>
      <c r="D205" s="15" t="n"/>
      <c r="E205" s="142" t="n"/>
      <c r="F205" s="16" t="n"/>
      <c r="G205" s="132" t="n"/>
      <c r="H205" s="142" t="n"/>
      <c r="I205" s="142" t="n"/>
      <c r="J205" s="144" t="n"/>
      <c r="K205" s="124" t="n"/>
      <c r="L205" s="12">
        <f>IF(E205="","", IF(C205="Long", (((E205-H205)*G205)/F205), (((H205-E205)*G205)/F205)))</f>
        <v/>
      </c>
      <c r="M205" s="158">
        <f>IF(J205="", "", K205)</f>
        <v/>
      </c>
      <c r="N205" s="17">
        <f>IF(K205="", "", SUM(M205/F205))</f>
        <v/>
      </c>
      <c r="O205" s="18" t="n"/>
      <c r="AC205" s="14">
        <f>IF(M205&lt;0, M205/-F205, L205)</f>
        <v/>
      </c>
      <c r="AD205" s="14">
        <f>IF(M205="", "", IF(C205="Long", IF(M205&gt;0, M205/F205, ((G205*(I205-E205))/F205)), IF(M205&gt;0, M205/F205, ((G205*(E205-I205))/F205))))</f>
        <v/>
      </c>
      <c r="AE205" s="30">
        <f>IF(A205="", "", MONTH(A205))</f>
        <v/>
      </c>
      <c r="AF205" s="30">
        <f>IF(A205="", "", YEAR(A205))</f>
        <v/>
      </c>
      <c r="AG205" s="30">
        <f>IF(A205="", "", DAY(A205))</f>
        <v/>
      </c>
    </row>
    <row customHeight="1" ht="17.25" r="206" spans="1:105">
      <c r="A206" s="146" t="n"/>
      <c r="B206" s="141" t="n"/>
      <c r="C206" s="15" t="n"/>
      <c r="D206" s="15" t="n"/>
      <c r="E206" s="142" t="n"/>
      <c r="F206" s="16" t="n"/>
      <c r="G206" s="132" t="n"/>
      <c r="H206" s="142" t="n"/>
      <c r="I206" s="142" t="n"/>
      <c r="J206" s="144" t="n"/>
      <c r="K206" s="124" t="n"/>
      <c r="L206" s="12">
        <f>IF(E206="","", IF(C206="Long", (((E206-H206)*G206)/F206), (((H206-E206)*G206)/F206)))</f>
        <v/>
      </c>
      <c r="M206" s="158">
        <f>IF(J206="", "", K206)</f>
        <v/>
      </c>
      <c r="N206" s="17">
        <f>IF(K206="", "", SUM(M206/F206))</f>
        <v/>
      </c>
      <c r="O206" s="18" t="n"/>
      <c r="AC206" s="14">
        <f>IF(M206&lt;0, M206/-F206, L206)</f>
        <v/>
      </c>
      <c r="AD206" s="14">
        <f>IF(M206="", "", IF(C206="Long", IF(M206&gt;0, M206/F206, ((G206*(I206-E206))/F206)), IF(M206&gt;0, M206/F206, ((G206*(E206-I206))/F206))))</f>
        <v/>
      </c>
      <c r="AE206" s="30">
        <f>IF(A206="", "", MONTH(A206))</f>
        <v/>
      </c>
      <c r="AF206" s="30">
        <f>IF(A206="", "", YEAR(A206))</f>
        <v/>
      </c>
      <c r="AG206" s="30">
        <f>IF(A206="", "", DAY(A206))</f>
        <v/>
      </c>
    </row>
    <row customHeight="1" ht="17.25" r="207" spans="1:105">
      <c r="A207" s="146" t="n"/>
      <c r="B207" s="141" t="n"/>
      <c r="C207" s="15" t="n"/>
      <c r="D207" s="15" t="n"/>
      <c r="E207" s="142" t="n"/>
      <c r="F207" s="16" t="n"/>
      <c r="G207" s="132" t="n"/>
      <c r="H207" s="142" t="n"/>
      <c r="I207" s="142" t="n"/>
      <c r="J207" s="144" t="n"/>
      <c r="K207" s="124" t="n"/>
      <c r="L207" s="12">
        <f>IF(E207="","", IF(C207="Long", (((E207-H207)*G207)/F207), (((H207-E207)*G207)/F207)))</f>
        <v/>
      </c>
      <c r="M207" s="158">
        <f>IF(J207="", "", K207)</f>
        <v/>
      </c>
      <c r="N207" s="17">
        <f>IF(K207="", "", SUM(M207/F207))</f>
        <v/>
      </c>
      <c r="O207" s="18" t="n"/>
      <c r="AC207" s="14">
        <f>IF(M207&lt;0, M207/-F207, L207)</f>
        <v/>
      </c>
      <c r="AD207" s="14">
        <f>IF(M207="", "", IF(C207="Long", IF(M207&gt;0, M207/F207, ((G207*(I207-E207))/F207)), IF(M207&gt;0, M207/F207, ((G207*(E207-I207))/F207))))</f>
        <v/>
      </c>
      <c r="AE207" s="30">
        <f>IF(A207="", "", MONTH(A207))</f>
        <v/>
      </c>
      <c r="AF207" s="30">
        <f>IF(A207="", "", YEAR(A207))</f>
        <v/>
      </c>
      <c r="AG207" s="30">
        <f>IF(A207="", "", DAY(A207))</f>
        <v/>
      </c>
    </row>
    <row customHeight="1" ht="17.25" r="208" spans="1:105">
      <c r="A208" s="146" t="n"/>
      <c r="B208" s="141" t="n"/>
      <c r="C208" s="15" t="n"/>
      <c r="D208" s="15" t="n"/>
      <c r="E208" s="142" t="n"/>
      <c r="F208" s="16" t="n"/>
      <c r="G208" s="132" t="n"/>
      <c r="H208" s="142" t="n"/>
      <c r="I208" s="142" t="n"/>
      <c r="J208" s="144" t="n"/>
      <c r="K208" s="124" t="n"/>
      <c r="L208" s="12">
        <f>IF(E208="","", IF(C208="Long", (((E208-H208)*G208)/F208), (((H208-E208)*G208)/F208)))</f>
        <v/>
      </c>
      <c r="M208" s="158">
        <f>IF(J208="", "", K208)</f>
        <v/>
      </c>
      <c r="N208" s="17">
        <f>IF(K208="", "", SUM(M208/F208))</f>
        <v/>
      </c>
      <c r="O208" s="18" t="n"/>
      <c r="AC208" s="14">
        <f>IF(M208&lt;0, M208/-F208, L208)</f>
        <v/>
      </c>
      <c r="AD208" s="14">
        <f>IF(M208="", "", IF(C208="Long", IF(M208&gt;0, M208/F208, ((G208*(I208-E208))/F208)), IF(M208&gt;0, M208/F208, ((G208*(E208-I208))/F208))))</f>
        <v/>
      </c>
      <c r="AE208" s="30">
        <f>IF(A208="", "", MONTH(A208))</f>
        <v/>
      </c>
      <c r="AF208" s="30">
        <f>IF(A208="", "", YEAR(A208))</f>
        <v/>
      </c>
      <c r="AG208" s="30">
        <f>IF(A208="", "", DAY(A208))</f>
        <v/>
      </c>
    </row>
    <row customHeight="1" ht="17.25" r="209" spans="1:105">
      <c r="A209" s="146" t="n"/>
      <c r="B209" s="141" t="n"/>
      <c r="C209" s="15" t="n"/>
      <c r="D209" s="15" t="n"/>
      <c r="E209" s="142" t="n"/>
      <c r="F209" s="16" t="n"/>
      <c r="G209" s="132" t="n"/>
      <c r="H209" s="142" t="n"/>
      <c r="I209" s="142" t="n"/>
      <c r="J209" s="144" t="n"/>
      <c r="K209" s="124" t="n"/>
      <c r="L209" s="12">
        <f>IF(E209="","", IF(C209="Long", (((E209-H209)*G209)/F209), (((H209-E209)*G209)/F209)))</f>
        <v/>
      </c>
      <c r="M209" s="158">
        <f>IF(J209="", "", K209)</f>
        <v/>
      </c>
      <c r="N209" s="17">
        <f>IF(K209="", "", SUM(M209/F209))</f>
        <v/>
      </c>
      <c r="O209" s="18" t="n"/>
      <c r="AC209" s="14">
        <f>IF(M209&lt;0, M209/-F209, L209)</f>
        <v/>
      </c>
      <c r="AD209" s="14">
        <f>IF(M209="", "", IF(C209="Long", IF(M209&gt;0, M209/F209, ((G209*(I209-E209))/F209)), IF(M209&gt;0, M209/F209, ((G209*(E209-I209))/F209))))</f>
        <v/>
      </c>
      <c r="AE209" s="30">
        <f>IF(A209="", "", MONTH(A209))</f>
        <v/>
      </c>
      <c r="AF209" s="30">
        <f>IF(A209="", "", YEAR(A209))</f>
        <v/>
      </c>
      <c r="AG209" s="30">
        <f>IF(A209="", "", DAY(A209))</f>
        <v/>
      </c>
    </row>
    <row customHeight="1" ht="17.25" r="210" spans="1:105">
      <c r="A210" s="146" t="n"/>
      <c r="B210" s="141" t="n"/>
      <c r="C210" s="15" t="n"/>
      <c r="D210" s="15" t="n"/>
      <c r="E210" s="142" t="n"/>
      <c r="F210" s="16" t="n"/>
      <c r="G210" s="132" t="n"/>
      <c r="H210" s="142" t="n"/>
      <c r="I210" s="142" t="n"/>
      <c r="J210" s="144" t="n"/>
      <c r="K210" s="124" t="n"/>
      <c r="L210" s="12">
        <f>IF(E210="","", IF(C210="Long", (((E210-H210)*G210)/F210), (((H210-E210)*G210)/F210)))</f>
        <v/>
      </c>
      <c r="M210" s="158">
        <f>IF(J210="", "", K210)</f>
        <v/>
      </c>
      <c r="N210" s="17">
        <f>IF(K210="", "", SUM(M210/F210))</f>
        <v/>
      </c>
      <c r="O210" s="18" t="n"/>
      <c r="AC210" s="14">
        <f>IF(M210&lt;0, M210/-F210, L210)</f>
        <v/>
      </c>
      <c r="AD210" s="14">
        <f>IF(M210="", "", IF(C210="Long", IF(M210&gt;0, M210/F210, ((G210*(I210-E210))/F210)), IF(M210&gt;0, M210/F210, ((G210*(E210-I210))/F210))))</f>
        <v/>
      </c>
      <c r="AE210" s="30">
        <f>IF(A210="", "", MONTH(A210))</f>
        <v/>
      </c>
      <c r="AF210" s="30">
        <f>IF(A210="", "", YEAR(A210))</f>
        <v/>
      </c>
      <c r="AG210" s="30">
        <f>IF(A210="", "", DAY(A210))</f>
        <v/>
      </c>
    </row>
    <row customHeight="1" ht="17.25" r="211" spans="1:105">
      <c r="A211" s="146" t="n"/>
      <c r="B211" s="141" t="n"/>
      <c r="C211" s="15" t="n"/>
      <c r="D211" s="15" t="n"/>
      <c r="E211" s="142" t="n"/>
      <c r="F211" s="16" t="n"/>
      <c r="G211" s="132" t="n"/>
      <c r="H211" s="142" t="n"/>
      <c r="I211" s="142" t="n"/>
      <c r="J211" s="144" t="n"/>
      <c r="K211" s="124" t="n"/>
      <c r="L211" s="12">
        <f>IF(E211="","", IF(C211="Long", (((E211-H211)*G211)/F211), (((H211-E211)*G211)/F211)))</f>
        <v/>
      </c>
      <c r="M211" s="158">
        <f>IF(J211="", "", K211)</f>
        <v/>
      </c>
      <c r="N211" s="17">
        <f>IF(K211="", "", SUM(M211/F211))</f>
        <v/>
      </c>
      <c r="O211" s="18" t="n"/>
      <c r="AC211" s="14">
        <f>IF(M211&lt;0, M211/-F211, L211)</f>
        <v/>
      </c>
      <c r="AD211" s="14">
        <f>IF(M211="", "", IF(C211="Long", IF(M211&gt;0, M211/F211, ((G211*(I211-E211))/F211)), IF(M211&gt;0, M211/F211, ((G211*(E211-I211))/F211))))</f>
        <v/>
      </c>
      <c r="AE211" s="30">
        <f>IF(A211="", "", MONTH(A211))</f>
        <v/>
      </c>
      <c r="AF211" s="30">
        <f>IF(A211="", "", YEAR(A211))</f>
        <v/>
      </c>
      <c r="AG211" s="30">
        <f>IF(A211="", "", DAY(A211))</f>
        <v/>
      </c>
    </row>
    <row customHeight="1" ht="17.25" r="212" spans="1:105">
      <c r="A212" s="146" t="n"/>
      <c r="B212" s="141" t="n"/>
      <c r="C212" s="15" t="n"/>
      <c r="D212" s="15" t="n"/>
      <c r="E212" s="142" t="n"/>
      <c r="F212" s="16" t="n"/>
      <c r="G212" s="132" t="n"/>
      <c r="H212" s="142" t="n"/>
      <c r="I212" s="142" t="n"/>
      <c r="J212" s="144" t="n"/>
      <c r="K212" s="124" t="n"/>
      <c r="L212" s="12">
        <f>IF(E212="","", IF(C212="Long", (((E212-H212)*G212)/F212), (((H212-E212)*G212)/F212)))</f>
        <v/>
      </c>
      <c r="M212" s="158">
        <f>IF(J212="", "", K212)</f>
        <v/>
      </c>
      <c r="N212" s="17">
        <f>IF(K212="", "", SUM(M212/F212))</f>
        <v/>
      </c>
      <c r="O212" s="18" t="n"/>
      <c r="AC212" s="14">
        <f>IF(M212&lt;0, M212/-F212, L212)</f>
        <v/>
      </c>
      <c r="AD212" s="14">
        <f>IF(M212="", "", IF(C212="Long", IF(M212&gt;0, M212/F212, ((G212*(I212-E212))/F212)), IF(M212&gt;0, M212/F212, ((G212*(E212-I212))/F212))))</f>
        <v/>
      </c>
      <c r="AE212" s="30">
        <f>IF(A212="", "", MONTH(A212))</f>
        <v/>
      </c>
      <c r="AF212" s="30">
        <f>IF(A212="", "", YEAR(A212))</f>
        <v/>
      </c>
      <c r="AG212" s="30">
        <f>IF(A212="", "", DAY(A212))</f>
        <v/>
      </c>
    </row>
    <row customHeight="1" ht="17.25" r="213" spans="1:105">
      <c r="A213" s="146" t="n"/>
      <c r="B213" s="141" t="n"/>
      <c r="C213" s="15" t="n"/>
      <c r="D213" s="15" t="n"/>
      <c r="E213" s="142" t="n"/>
      <c r="F213" s="16" t="n"/>
      <c r="G213" s="132" t="n"/>
      <c r="H213" s="142" t="n"/>
      <c r="I213" s="142" t="n"/>
      <c r="J213" s="144" t="n"/>
      <c r="K213" s="124" t="n"/>
      <c r="L213" s="12">
        <f>IF(E213="","", IF(C213="Long", (((E213-H213)*G213)/F213), (((H213-E213)*G213)/F213)))</f>
        <v/>
      </c>
      <c r="M213" s="158">
        <f>IF(J213="", "", K213)</f>
        <v/>
      </c>
      <c r="N213" s="17">
        <f>IF(K213="", "", SUM(M213/F213))</f>
        <v/>
      </c>
      <c r="O213" s="18" t="n"/>
      <c r="AC213" s="14">
        <f>IF(M213&lt;0, M213/-F213, L213)</f>
        <v/>
      </c>
      <c r="AD213" s="14">
        <f>IF(M213="", "", IF(C213="Long", IF(M213&gt;0, M213/F213, ((G213*(I213-E213))/F213)), IF(M213&gt;0, M213/F213, ((G213*(E213-I213))/F213))))</f>
        <v/>
      </c>
      <c r="AE213" s="30">
        <f>IF(A213="", "", MONTH(A213))</f>
        <v/>
      </c>
      <c r="AF213" s="30">
        <f>IF(A213="", "", YEAR(A213))</f>
        <v/>
      </c>
      <c r="AG213" s="30">
        <f>IF(A213="", "", DAY(A213))</f>
        <v/>
      </c>
    </row>
    <row customHeight="1" ht="17.25" r="214" spans="1:105">
      <c r="A214" s="146" t="n"/>
      <c r="B214" s="141" t="n"/>
      <c r="C214" s="15" t="n"/>
      <c r="D214" s="15" t="n"/>
      <c r="E214" s="142" t="n"/>
      <c r="F214" s="16" t="n"/>
      <c r="G214" s="132" t="n"/>
      <c r="H214" s="142" t="n"/>
      <c r="I214" s="142" t="n"/>
      <c r="J214" s="144" t="n"/>
      <c r="K214" s="124" t="n"/>
      <c r="L214" s="12">
        <f>IF(E214="","", IF(C214="Long", (((E214-H214)*G214)/F214), (((H214-E214)*G214)/F214)))</f>
        <v/>
      </c>
      <c r="M214" s="158">
        <f>IF(J214="", "", K214)</f>
        <v/>
      </c>
      <c r="N214" s="17">
        <f>IF(K214="", "", SUM(M214/F214))</f>
        <v/>
      </c>
      <c r="O214" s="18" t="n"/>
      <c r="AC214" s="14">
        <f>IF(M214&lt;0, M214/-F214, L214)</f>
        <v/>
      </c>
      <c r="AD214" s="14">
        <f>IF(M214="", "", IF(C214="Long", IF(M214&gt;0, M214/F214, ((G214*(I214-E214))/F214)), IF(M214&gt;0, M214/F214, ((G214*(E214-I214))/F214))))</f>
        <v/>
      </c>
      <c r="AE214" s="30">
        <f>IF(A214="", "", MONTH(A214))</f>
        <v/>
      </c>
      <c r="AF214" s="30">
        <f>IF(A214="", "", YEAR(A214))</f>
        <v/>
      </c>
      <c r="AG214" s="30">
        <f>IF(A214="", "", DAY(A214))</f>
        <v/>
      </c>
    </row>
    <row customHeight="1" ht="17.25" r="215" spans="1:105">
      <c r="A215" s="146" t="n"/>
      <c r="B215" s="141" t="n"/>
      <c r="C215" s="15" t="n"/>
      <c r="D215" s="15" t="n"/>
      <c r="E215" s="142" t="n"/>
      <c r="F215" s="16" t="n"/>
      <c r="G215" s="132" t="n"/>
      <c r="H215" s="142" t="n"/>
      <c r="I215" s="142" t="n"/>
      <c r="J215" s="144" t="n"/>
      <c r="K215" s="124" t="n"/>
      <c r="L215" s="12">
        <f>IF(E215="","", IF(C215="Long", (((E215-H215)*G215)/F215), (((H215-E215)*G215)/F215)))</f>
        <v/>
      </c>
      <c r="M215" s="158">
        <f>IF(J215="", "", K215)</f>
        <v/>
      </c>
      <c r="N215" s="17">
        <f>IF(K215="", "", SUM(M215/F215))</f>
        <v/>
      </c>
      <c r="O215" s="18" t="n"/>
      <c r="AC215" s="14">
        <f>IF(M215&lt;0, M215/-F215, L215)</f>
        <v/>
      </c>
      <c r="AD215" s="14">
        <f>IF(M215="", "", IF(C215="Long", IF(M215&gt;0, M215/F215, ((G215*(I215-E215))/F215)), IF(M215&gt;0, M215/F215, ((G215*(E215-I215))/F215))))</f>
        <v/>
      </c>
      <c r="AE215" s="30">
        <f>IF(A215="", "", MONTH(A215))</f>
        <v/>
      </c>
      <c r="AF215" s="30">
        <f>IF(A215="", "", YEAR(A215))</f>
        <v/>
      </c>
      <c r="AG215" s="30">
        <f>IF(A215="", "", DAY(A215))</f>
        <v/>
      </c>
    </row>
    <row customHeight="1" ht="17.25" r="216" spans="1:105">
      <c r="A216" s="146" t="n"/>
      <c r="B216" s="141" t="n"/>
      <c r="C216" s="15" t="n"/>
      <c r="D216" s="15" t="n"/>
      <c r="E216" s="142" t="n"/>
      <c r="F216" s="16" t="n"/>
      <c r="G216" s="132" t="n"/>
      <c r="H216" s="142" t="n"/>
      <c r="I216" s="142" t="n"/>
      <c r="J216" s="144" t="n"/>
      <c r="K216" s="124" t="n"/>
      <c r="L216" s="12">
        <f>IF(E216="","", IF(C216="Long", (((E216-H216)*G216)/F216), (((H216-E216)*G216)/F216)))</f>
        <v/>
      </c>
      <c r="M216" s="158">
        <f>IF(J216="", "", K216)</f>
        <v/>
      </c>
      <c r="N216" s="17">
        <f>IF(K216="", "", SUM(M216/F216))</f>
        <v/>
      </c>
      <c r="O216" s="18" t="n"/>
      <c r="AC216" s="14">
        <f>IF(M216&lt;0, M216/-F216, L216)</f>
        <v/>
      </c>
      <c r="AD216" s="14">
        <f>IF(M216="", "", IF(C216="Long", IF(M216&gt;0, M216/F216, ((G216*(I216-E216))/F216)), IF(M216&gt;0, M216/F216, ((G216*(E216-I216))/F216))))</f>
        <v/>
      </c>
      <c r="AE216" s="30">
        <f>IF(A216="", "", MONTH(A216))</f>
        <v/>
      </c>
      <c r="AF216" s="30">
        <f>IF(A216="", "", YEAR(A216))</f>
        <v/>
      </c>
      <c r="AG216" s="30">
        <f>IF(A216="", "", DAY(A216))</f>
        <v/>
      </c>
    </row>
    <row customHeight="1" ht="17.25" r="217" spans="1:105">
      <c r="A217" s="146" t="n"/>
      <c r="B217" s="141" t="n"/>
      <c r="C217" s="15" t="n"/>
      <c r="D217" s="15" t="n"/>
      <c r="E217" s="142" t="n"/>
      <c r="F217" s="16" t="n"/>
      <c r="G217" s="132" t="n"/>
      <c r="H217" s="142" t="n"/>
      <c r="I217" s="142" t="n"/>
      <c r="J217" s="144" t="n"/>
      <c r="K217" s="124" t="n"/>
      <c r="L217" s="12">
        <f>IF(E217="","", IF(C217="Long", (((E217-H217)*G217)/F217), (((H217-E217)*G217)/F217)))</f>
        <v/>
      </c>
      <c r="M217" s="158">
        <f>IF(J217="", "", K217)</f>
        <v/>
      </c>
      <c r="N217" s="17">
        <f>IF(K217="", "", SUM(M217/F217))</f>
        <v/>
      </c>
      <c r="O217" s="18" t="n"/>
      <c r="AC217" s="14">
        <f>IF(M217&lt;0, M217/-F217, L217)</f>
        <v/>
      </c>
      <c r="AD217" s="14">
        <f>IF(M217="", "", IF(C217="Long", IF(M217&gt;0, M217/F217, ((G217*(I217-E217))/F217)), IF(M217&gt;0, M217/F217, ((G217*(E217-I217))/F217))))</f>
        <v/>
      </c>
      <c r="AE217" s="30">
        <f>IF(A217="", "", MONTH(A217))</f>
        <v/>
      </c>
      <c r="AF217" s="30">
        <f>IF(A217="", "", YEAR(A217))</f>
        <v/>
      </c>
      <c r="AG217" s="30">
        <f>IF(A217="", "", DAY(A217))</f>
        <v/>
      </c>
    </row>
    <row customHeight="1" ht="17.25" r="218" spans="1:105">
      <c r="A218" s="146" t="n"/>
      <c r="B218" s="141" t="n"/>
      <c r="C218" s="15" t="n"/>
      <c r="D218" s="15" t="n"/>
      <c r="E218" s="142" t="n"/>
      <c r="F218" s="16" t="n"/>
      <c r="G218" s="132" t="n"/>
      <c r="H218" s="142" t="n"/>
      <c r="I218" s="142" t="n"/>
      <c r="J218" s="144" t="n"/>
      <c r="K218" s="124" t="n"/>
      <c r="L218" s="12">
        <f>IF(E218="","", IF(C218="Long", (((E218-H218)*G218)/F218), (((H218-E218)*G218)/F218)))</f>
        <v/>
      </c>
      <c r="M218" s="158">
        <f>IF(J218="", "", K218)</f>
        <v/>
      </c>
      <c r="N218" s="17">
        <f>IF(K218="", "", SUM(M218/F218))</f>
        <v/>
      </c>
      <c r="O218" s="18" t="n"/>
      <c r="AC218" s="14">
        <f>IF(M218&lt;0, M218/-F218, L218)</f>
        <v/>
      </c>
      <c r="AD218" s="14">
        <f>IF(M218="", "", IF(C218="Long", IF(M218&gt;0, M218/F218, ((G218*(I218-E218))/F218)), IF(M218&gt;0, M218/F218, ((G218*(E218-I218))/F218))))</f>
        <v/>
      </c>
      <c r="AE218" s="30">
        <f>IF(A218="", "", MONTH(A218))</f>
        <v/>
      </c>
      <c r="AF218" s="30">
        <f>IF(A218="", "", YEAR(A218))</f>
        <v/>
      </c>
      <c r="AG218" s="30">
        <f>IF(A218="", "", DAY(A218))</f>
        <v/>
      </c>
    </row>
    <row customHeight="1" ht="17.25" r="219" spans="1:105">
      <c r="A219" s="146" t="n"/>
      <c r="B219" s="141" t="n"/>
      <c r="C219" s="15" t="n"/>
      <c r="D219" s="15" t="n"/>
      <c r="E219" s="142" t="n"/>
      <c r="F219" s="16" t="n"/>
      <c r="G219" s="132" t="n"/>
      <c r="H219" s="142" t="n"/>
      <c r="I219" s="142" t="n"/>
      <c r="J219" s="144" t="n"/>
      <c r="K219" s="124" t="n"/>
      <c r="L219" s="12">
        <f>IF(E219="","", IF(C219="Long", (((E219-H219)*G219)/F219), (((H219-E219)*G219)/F219)))</f>
        <v/>
      </c>
      <c r="M219" s="158">
        <f>IF(J219="", "", K219)</f>
        <v/>
      </c>
      <c r="N219" s="17">
        <f>IF(K219="", "", SUM(M219/F219))</f>
        <v/>
      </c>
      <c r="O219" s="18" t="n"/>
      <c r="AC219" s="14">
        <f>IF(M219&lt;0, M219/-F219, L219)</f>
        <v/>
      </c>
      <c r="AD219" s="14">
        <f>IF(M219="", "", IF(C219="Long", IF(M219&gt;0, M219/F219, ((G219*(I219-E219))/F219)), IF(M219&gt;0, M219/F219, ((G219*(E219-I219))/F219))))</f>
        <v/>
      </c>
      <c r="AE219" s="30">
        <f>IF(A219="", "", MONTH(A219))</f>
        <v/>
      </c>
      <c r="AF219" s="30">
        <f>IF(A219="", "", YEAR(A219))</f>
        <v/>
      </c>
      <c r="AG219" s="30">
        <f>IF(A219="", "", DAY(A219))</f>
        <v/>
      </c>
    </row>
    <row customHeight="1" ht="17.25" r="220" spans="1:105">
      <c r="A220" s="146" t="n"/>
      <c r="B220" s="141" t="n"/>
      <c r="C220" s="15" t="n"/>
      <c r="D220" s="15" t="n"/>
      <c r="E220" s="142" t="n"/>
      <c r="F220" s="16" t="n"/>
      <c r="G220" s="132" t="n"/>
      <c r="H220" s="142" t="n"/>
      <c r="I220" s="142" t="n"/>
      <c r="J220" s="144" t="n"/>
      <c r="K220" s="124" t="n"/>
      <c r="L220" s="12">
        <f>IF(E220="","", IF(C220="Long", (((E220-H220)*G220)/F220), (((H220-E220)*G220)/F220)))</f>
        <v/>
      </c>
      <c r="M220" s="158">
        <f>IF(J220="", "", K220)</f>
        <v/>
      </c>
      <c r="N220" s="17">
        <f>IF(K220="", "", SUM(M220/F220))</f>
        <v/>
      </c>
      <c r="O220" s="18" t="n"/>
      <c r="AC220" s="14">
        <f>IF(M220&lt;0, M220/-F220, L220)</f>
        <v/>
      </c>
      <c r="AD220" s="14">
        <f>IF(M220="", "", IF(C220="Long", IF(M220&gt;0, M220/F220, ((G220*(I220-E220))/F220)), IF(M220&gt;0, M220/F220, ((G220*(E220-I220))/F220))))</f>
        <v/>
      </c>
      <c r="AE220" s="30">
        <f>IF(A220="", "", MONTH(A220))</f>
        <v/>
      </c>
      <c r="AF220" s="30">
        <f>IF(A220="", "", YEAR(A220))</f>
        <v/>
      </c>
      <c r="AG220" s="30">
        <f>IF(A220="", "", DAY(A220))</f>
        <v/>
      </c>
    </row>
    <row customHeight="1" ht="17.25" r="221" spans="1:105">
      <c r="A221" s="146" t="n"/>
      <c r="B221" s="141" t="n"/>
      <c r="C221" s="15" t="n"/>
      <c r="D221" s="15" t="n"/>
      <c r="E221" s="142" t="n"/>
      <c r="F221" s="16" t="n"/>
      <c r="G221" s="132" t="n"/>
      <c r="H221" s="142" t="n"/>
      <c r="I221" s="142" t="n"/>
      <c r="J221" s="144" t="n"/>
      <c r="K221" s="124" t="n"/>
      <c r="L221" s="12">
        <f>IF(E221="","", IF(C221="Long", (((E221-H221)*G221)/F221), (((H221-E221)*G221)/F221)))</f>
        <v/>
      </c>
      <c r="M221" s="158">
        <f>IF(J221="", "", K221)</f>
        <v/>
      </c>
      <c r="N221" s="17">
        <f>IF(K221="", "", SUM(M221/F221))</f>
        <v/>
      </c>
      <c r="O221" s="18" t="n"/>
      <c r="AC221" s="14">
        <f>IF(M221&lt;0, M221/-F221, L221)</f>
        <v/>
      </c>
      <c r="AD221" s="14">
        <f>IF(M221="", "", IF(C221="Long", IF(M221&gt;0, M221/F221, ((G221*(I221-E221))/F221)), IF(M221&gt;0, M221/F221, ((G221*(E221-I221))/F221))))</f>
        <v/>
      </c>
      <c r="AE221" s="30">
        <f>IF(A221="", "", MONTH(A221))</f>
        <v/>
      </c>
      <c r="AF221" s="30">
        <f>IF(A221="", "", YEAR(A221))</f>
        <v/>
      </c>
      <c r="AG221" s="30">
        <f>IF(A221="", "", DAY(A221))</f>
        <v/>
      </c>
    </row>
    <row customHeight="1" ht="17.25" r="222" spans="1:105">
      <c r="A222" s="146" t="n"/>
      <c r="B222" s="141" t="n"/>
      <c r="C222" s="15" t="n"/>
      <c r="D222" s="15" t="n"/>
      <c r="E222" s="142" t="n"/>
      <c r="F222" s="16" t="n"/>
      <c r="G222" s="132" t="n"/>
      <c r="H222" s="142" t="n"/>
      <c r="I222" s="142" t="n"/>
      <c r="J222" s="144" t="n"/>
      <c r="K222" s="124" t="n"/>
      <c r="L222" s="12">
        <f>IF(E222="","", IF(C222="Long", (((E222-H222)*G222)/F222), (((H222-E222)*G222)/F222)))</f>
        <v/>
      </c>
      <c r="M222" s="158">
        <f>IF(J222="", "", K222)</f>
        <v/>
      </c>
      <c r="N222" s="17">
        <f>IF(K222="", "", SUM(M222/F222))</f>
        <v/>
      </c>
      <c r="O222" s="18" t="n"/>
      <c r="AC222" s="14">
        <f>IF(M222&lt;0, M222/-F222, L222)</f>
        <v/>
      </c>
      <c r="AD222" s="14">
        <f>IF(M222="", "", IF(C222="Long", IF(M222&gt;0, M222/F222, ((G222*(I222-E222))/F222)), IF(M222&gt;0, M222/F222, ((G222*(E222-I222))/F222))))</f>
        <v/>
      </c>
      <c r="AE222" s="30">
        <f>IF(A222="", "", MONTH(A222))</f>
        <v/>
      </c>
      <c r="AF222" s="30">
        <f>IF(A222="", "", YEAR(A222))</f>
        <v/>
      </c>
      <c r="AG222" s="30">
        <f>IF(A222="", "", DAY(A222))</f>
        <v/>
      </c>
    </row>
    <row customHeight="1" ht="17.25" r="223" spans="1:105">
      <c r="A223" s="146" t="n"/>
      <c r="B223" s="141" t="n"/>
      <c r="C223" s="15" t="n"/>
      <c r="D223" s="15" t="n"/>
      <c r="E223" s="142" t="n"/>
      <c r="F223" s="16" t="n"/>
      <c r="G223" s="132" t="n"/>
      <c r="H223" s="142" t="n"/>
      <c r="I223" s="142" t="n"/>
      <c r="J223" s="144" t="n"/>
      <c r="K223" s="124" t="n"/>
      <c r="L223" s="12">
        <f>IF(E223="","", IF(C223="Long", (((E223-H223)*G223)/F223), (((H223-E223)*G223)/F223)))</f>
        <v/>
      </c>
      <c r="M223" s="158">
        <f>IF(J223="", "", K223)</f>
        <v/>
      </c>
      <c r="N223" s="17">
        <f>IF(K223="", "", SUM(M223/F223))</f>
        <v/>
      </c>
      <c r="O223" s="18" t="n"/>
      <c r="AC223" s="14">
        <f>IF(M223&lt;0, M223/-F223, L223)</f>
        <v/>
      </c>
      <c r="AD223" s="14">
        <f>IF(M223="", "", IF(C223="Long", IF(M223&gt;0, M223/F223, ((G223*(I223-E223))/F223)), IF(M223&gt;0, M223/F223, ((G223*(E223-I223))/F223))))</f>
        <v/>
      </c>
      <c r="AE223" s="30">
        <f>IF(A223="", "", MONTH(A223))</f>
        <v/>
      </c>
      <c r="AF223" s="30">
        <f>IF(A223="", "", YEAR(A223))</f>
        <v/>
      </c>
      <c r="AG223" s="30">
        <f>IF(A223="", "", DAY(A223))</f>
        <v/>
      </c>
    </row>
    <row customHeight="1" ht="17.25" r="224" spans="1:105">
      <c r="A224" s="146" t="n"/>
      <c r="B224" s="141" t="n"/>
      <c r="C224" s="15" t="n"/>
      <c r="D224" s="15" t="n"/>
      <c r="E224" s="142" t="n"/>
      <c r="F224" s="16" t="n"/>
      <c r="G224" s="132" t="n"/>
      <c r="H224" s="142" t="n"/>
      <c r="I224" s="142" t="n"/>
      <c r="J224" s="144" t="n"/>
      <c r="K224" s="124" t="n"/>
      <c r="L224" s="12">
        <f>IF(E224="","", IF(C224="Long", (((E224-H224)*G224)/F224), (((H224-E224)*G224)/F224)))</f>
        <v/>
      </c>
      <c r="M224" s="158">
        <f>IF(J224="", "", K224)</f>
        <v/>
      </c>
      <c r="N224" s="17">
        <f>IF(K224="", "", SUM(M224/F224))</f>
        <v/>
      </c>
      <c r="O224" s="18" t="n"/>
      <c r="AC224" s="14">
        <f>IF(M224&lt;0, M224/-F224, L224)</f>
        <v/>
      </c>
      <c r="AD224" s="14">
        <f>IF(M224="", "", IF(C224="Long", IF(M224&gt;0, M224/F224, ((G224*(I224-E224))/F224)), IF(M224&gt;0, M224/F224, ((G224*(E224-I224))/F224))))</f>
        <v/>
      </c>
      <c r="AE224" s="30">
        <f>IF(A224="", "", MONTH(A224))</f>
        <v/>
      </c>
      <c r="AF224" s="30">
        <f>IF(A224="", "", YEAR(A224))</f>
        <v/>
      </c>
      <c r="AG224" s="30">
        <f>IF(A224="", "", DAY(A224))</f>
        <v/>
      </c>
    </row>
    <row customHeight="1" ht="17.25" r="225" spans="1:105">
      <c r="A225" s="146" t="n"/>
      <c r="B225" s="141" t="n"/>
      <c r="C225" s="15" t="n"/>
      <c r="D225" s="15" t="n"/>
      <c r="E225" s="142" t="n"/>
      <c r="F225" s="16" t="n"/>
      <c r="G225" s="132" t="n"/>
      <c r="H225" s="142" t="n"/>
      <c r="I225" s="142" t="n"/>
      <c r="J225" s="144" t="n"/>
      <c r="K225" s="124" t="n"/>
      <c r="L225" s="12">
        <f>IF(E225="","", IF(C225="Long", (((E225-H225)*G225)/F225), (((H225-E225)*G225)/F225)))</f>
        <v/>
      </c>
      <c r="M225" s="158">
        <f>IF(J225="", "", K225)</f>
        <v/>
      </c>
      <c r="N225" s="17">
        <f>IF(K225="", "", SUM(M225/F225))</f>
        <v/>
      </c>
      <c r="O225" s="18" t="n"/>
      <c r="AC225" s="14">
        <f>IF(M225&lt;0, M225/-F225, L225)</f>
        <v/>
      </c>
      <c r="AD225" s="14">
        <f>IF(M225="", "", IF(C225="Long", IF(M225&gt;0, M225/F225, ((G225*(I225-E225))/F225)), IF(M225&gt;0, M225/F225, ((G225*(E225-I225))/F225))))</f>
        <v/>
      </c>
      <c r="AE225" s="30">
        <f>IF(A225="", "", MONTH(A225))</f>
        <v/>
      </c>
      <c r="AF225" s="30">
        <f>IF(A225="", "", YEAR(A225))</f>
        <v/>
      </c>
      <c r="AG225" s="30">
        <f>IF(A225="", "", DAY(A225))</f>
        <v/>
      </c>
    </row>
    <row customHeight="1" ht="17.25" r="226" spans="1:105">
      <c r="A226" s="146" t="n"/>
      <c r="B226" s="141" t="n"/>
      <c r="C226" s="15" t="n"/>
      <c r="D226" s="15" t="n"/>
      <c r="E226" s="142" t="n"/>
      <c r="F226" s="16" t="n"/>
      <c r="G226" s="132" t="n"/>
      <c r="H226" s="142" t="n"/>
      <c r="I226" s="142" t="n"/>
      <c r="J226" s="144" t="n"/>
      <c r="K226" s="124" t="n"/>
      <c r="L226" s="12">
        <f>IF(E226="","", IF(C226="Long", (((E226-H226)*G226)/F226), (((H226-E226)*G226)/F226)))</f>
        <v/>
      </c>
      <c r="M226" s="158">
        <f>IF(J226="", "", K226)</f>
        <v/>
      </c>
      <c r="N226" s="17">
        <f>IF(K226="", "", SUM(M226/F226))</f>
        <v/>
      </c>
      <c r="O226" s="18" t="n"/>
      <c r="AC226" s="14">
        <f>IF(M226&lt;0, M226/-F226, L226)</f>
        <v/>
      </c>
      <c r="AD226" s="14">
        <f>IF(M226="", "", IF(C226="Long", IF(M226&gt;0, M226/F226, ((G226*(I226-E226))/F226)), IF(M226&gt;0, M226/F226, ((G226*(E226-I226))/F226))))</f>
        <v/>
      </c>
      <c r="AE226" s="30">
        <f>IF(A226="", "", MONTH(A226))</f>
        <v/>
      </c>
      <c r="AF226" s="30">
        <f>IF(A226="", "", YEAR(A226))</f>
        <v/>
      </c>
      <c r="AG226" s="30">
        <f>IF(A226="", "", DAY(A226))</f>
        <v/>
      </c>
    </row>
    <row customHeight="1" ht="17.25" r="227" spans="1:105">
      <c r="A227" s="146" t="n"/>
      <c r="B227" s="141" t="n"/>
      <c r="C227" s="15" t="n"/>
      <c r="D227" s="15" t="n"/>
      <c r="E227" s="142" t="n"/>
      <c r="F227" s="16" t="n"/>
      <c r="G227" s="132" t="n"/>
      <c r="H227" s="142" t="n"/>
      <c r="I227" s="142" t="n"/>
      <c r="J227" s="144" t="n"/>
      <c r="K227" s="124" t="n"/>
      <c r="L227" s="12">
        <f>IF(E227="","", IF(C227="Long", (((E227-H227)*G227)/F227), (((H227-E227)*G227)/F227)))</f>
        <v/>
      </c>
      <c r="M227" s="158">
        <f>IF(J227="", "", K227)</f>
        <v/>
      </c>
      <c r="N227" s="17">
        <f>IF(K227="", "", SUM(M227/F227))</f>
        <v/>
      </c>
      <c r="O227" s="18" t="n"/>
      <c r="AC227" s="14">
        <f>IF(M227&lt;0, M227/-F227, L227)</f>
        <v/>
      </c>
      <c r="AD227" s="14">
        <f>IF(M227="", "", IF(C227="Long", IF(M227&gt;0, M227/F227, ((G227*(I227-E227))/F227)), IF(M227&gt;0, M227/F227, ((G227*(E227-I227))/F227))))</f>
        <v/>
      </c>
      <c r="AE227" s="30">
        <f>IF(A227="", "", MONTH(A227))</f>
        <v/>
      </c>
      <c r="AF227" s="30">
        <f>IF(A227="", "", YEAR(A227))</f>
        <v/>
      </c>
      <c r="AG227" s="30">
        <f>IF(A227="", "", DAY(A227))</f>
        <v/>
      </c>
    </row>
    <row customHeight="1" ht="17.25" r="228" spans="1:105">
      <c r="A228" s="146" t="n"/>
      <c r="B228" s="141" t="n"/>
      <c r="C228" s="15" t="n"/>
      <c r="D228" s="15" t="n"/>
      <c r="E228" s="142" t="n"/>
      <c r="F228" s="16" t="n"/>
      <c r="G228" s="132" t="n"/>
      <c r="H228" s="142" t="n"/>
      <c r="I228" s="142" t="n"/>
      <c r="J228" s="144" t="n"/>
      <c r="K228" s="124" t="n"/>
      <c r="L228" s="12">
        <f>IF(E228="","", IF(C228="Long", (((E228-H228)*G228)/F228), (((H228-E228)*G228)/F228)))</f>
        <v/>
      </c>
      <c r="M228" s="158">
        <f>IF(J228="", "", K228)</f>
        <v/>
      </c>
      <c r="N228" s="17">
        <f>IF(K228="", "", SUM(M228/F228))</f>
        <v/>
      </c>
      <c r="O228" s="18" t="n"/>
      <c r="AC228" s="14">
        <f>IF(M228&lt;0, M228/-F228, L228)</f>
        <v/>
      </c>
      <c r="AD228" s="14">
        <f>IF(M228="", "", IF(C228="Long", IF(M228&gt;0, M228/F228, ((G228*(I228-E228))/F228)), IF(M228&gt;0, M228/F228, ((G228*(E228-I228))/F228))))</f>
        <v/>
      </c>
      <c r="AE228" s="30">
        <f>IF(A228="", "", MONTH(A228))</f>
        <v/>
      </c>
      <c r="AF228" s="30">
        <f>IF(A228="", "", YEAR(A228))</f>
        <v/>
      </c>
      <c r="AG228" s="30">
        <f>IF(A228="", "", DAY(A228))</f>
        <v/>
      </c>
    </row>
    <row customHeight="1" ht="17.25" r="229" spans="1:105">
      <c r="A229" s="146" t="n"/>
      <c r="B229" s="141" t="n"/>
      <c r="C229" s="15" t="n"/>
      <c r="D229" s="15" t="n"/>
      <c r="E229" s="142" t="n"/>
      <c r="F229" s="16" t="n"/>
      <c r="G229" s="132" t="n"/>
      <c r="H229" s="142" t="n"/>
      <c r="I229" s="142" t="n"/>
      <c r="J229" s="144" t="n"/>
      <c r="K229" s="124" t="n"/>
      <c r="L229" s="12">
        <f>IF(E229="","", IF(C229="Long", (((E229-H229)*G229)/F229), (((H229-E229)*G229)/F229)))</f>
        <v/>
      </c>
      <c r="M229" s="158">
        <f>IF(J229="", "", K229)</f>
        <v/>
      </c>
      <c r="N229" s="17">
        <f>IF(K229="", "", SUM(M229/F229))</f>
        <v/>
      </c>
      <c r="O229" s="18" t="n"/>
      <c r="AC229" s="14">
        <f>IF(M229&lt;0, M229/-F229, L229)</f>
        <v/>
      </c>
      <c r="AD229" s="14">
        <f>IF(M229="", "", IF(C229="Long", IF(M229&gt;0, M229/F229, ((G229*(I229-E229))/F229)), IF(M229&gt;0, M229/F229, ((G229*(E229-I229))/F229))))</f>
        <v/>
      </c>
      <c r="AE229" s="30">
        <f>IF(A229="", "", MONTH(A229))</f>
        <v/>
      </c>
      <c r="AF229" s="30">
        <f>IF(A229="", "", YEAR(A229))</f>
        <v/>
      </c>
      <c r="AG229" s="30">
        <f>IF(A229="", "", DAY(A229))</f>
        <v/>
      </c>
    </row>
    <row customHeight="1" ht="17.25" r="230" spans="1:105">
      <c r="A230" s="146" t="n"/>
      <c r="B230" s="141" t="n"/>
      <c r="C230" s="15" t="n"/>
      <c r="D230" s="15" t="n"/>
      <c r="E230" s="142" t="n"/>
      <c r="F230" s="16" t="n"/>
      <c r="G230" s="132" t="n"/>
      <c r="H230" s="142" t="n"/>
      <c r="I230" s="142" t="n"/>
      <c r="J230" s="144" t="n"/>
      <c r="K230" s="124" t="n"/>
      <c r="L230" s="12">
        <f>IF(E230="","", IF(C230="Long", (((E230-H230)*G230)/F230), (((H230-E230)*G230)/F230)))</f>
        <v/>
      </c>
      <c r="M230" s="158">
        <f>IF(J230="", "", K230)</f>
        <v/>
      </c>
      <c r="N230" s="17">
        <f>IF(K230="", "", SUM(M230/F230))</f>
        <v/>
      </c>
      <c r="O230" s="18" t="n"/>
      <c r="AC230" s="14">
        <f>IF(M230&lt;0, M230/-F230, L230)</f>
        <v/>
      </c>
      <c r="AD230" s="14">
        <f>IF(M230="", "", IF(C230="Long", IF(M230&gt;0, M230/F230, ((G230*(I230-E230))/F230)), IF(M230&gt;0, M230/F230, ((G230*(E230-I230))/F230))))</f>
        <v/>
      </c>
      <c r="AE230" s="30">
        <f>IF(A230="", "", MONTH(A230))</f>
        <v/>
      </c>
      <c r="AF230" s="30">
        <f>IF(A230="", "", YEAR(A230))</f>
        <v/>
      </c>
      <c r="AG230" s="30">
        <f>IF(A230="", "", DAY(A230))</f>
        <v/>
      </c>
    </row>
    <row customHeight="1" ht="17.25" r="231" spans="1:105">
      <c r="A231" s="146" t="n"/>
      <c r="B231" s="141" t="n"/>
      <c r="C231" s="15" t="n"/>
      <c r="D231" s="15" t="n"/>
      <c r="E231" s="142" t="n"/>
      <c r="F231" s="16" t="n"/>
      <c r="G231" s="132" t="n"/>
      <c r="H231" s="142" t="n"/>
      <c r="I231" s="142" t="n"/>
      <c r="J231" s="144" t="n"/>
      <c r="K231" s="124" t="n"/>
      <c r="L231" s="12">
        <f>IF(E231="","", IF(C231="Long", (((E231-H231)*G231)/F231), (((H231-E231)*G231)/F231)))</f>
        <v/>
      </c>
      <c r="M231" s="158">
        <f>IF(J231="", "", K231)</f>
        <v/>
      </c>
      <c r="N231" s="17">
        <f>IF(K231="", "", SUM(M231/F231))</f>
        <v/>
      </c>
      <c r="O231" s="18" t="n"/>
      <c r="AC231" s="14">
        <f>IF(M231&lt;0, M231/-F231, L231)</f>
        <v/>
      </c>
      <c r="AD231" s="14">
        <f>IF(M231="", "", IF(C231="Long", IF(M231&gt;0, M231/F231, ((G231*(I231-E231))/F231)), IF(M231&gt;0, M231/F231, ((G231*(E231-I231))/F231))))</f>
        <v/>
      </c>
      <c r="AE231" s="30">
        <f>IF(A231="", "", MONTH(A231))</f>
        <v/>
      </c>
      <c r="AF231" s="30">
        <f>IF(A231="", "", YEAR(A231))</f>
        <v/>
      </c>
      <c r="AG231" s="30">
        <f>IF(A231="", "", DAY(A231))</f>
        <v/>
      </c>
    </row>
    <row customHeight="1" ht="17.25" r="232" spans="1:105">
      <c r="A232" s="146" t="n"/>
      <c r="B232" s="141" t="n"/>
      <c r="C232" s="15" t="n"/>
      <c r="D232" s="15" t="n"/>
      <c r="E232" s="142" t="n"/>
      <c r="F232" s="16" t="n"/>
      <c r="G232" s="132" t="n"/>
      <c r="H232" s="142" t="n"/>
      <c r="I232" s="142" t="n"/>
      <c r="J232" s="144" t="n"/>
      <c r="K232" s="124" t="n"/>
      <c r="L232" s="12">
        <f>IF(E232="","", IF(C232="Long", (((E232-H232)*G232)/F232), (((H232-E232)*G232)/F232)))</f>
        <v/>
      </c>
      <c r="M232" s="158">
        <f>IF(J232="", "", K232)</f>
        <v/>
      </c>
      <c r="N232" s="17">
        <f>IF(K232="", "", SUM(M232/F232))</f>
        <v/>
      </c>
      <c r="O232" s="18" t="n"/>
      <c r="AC232" s="14">
        <f>IF(M232&lt;0, M232/-F232, L232)</f>
        <v/>
      </c>
      <c r="AD232" s="14">
        <f>IF(M232="", "", IF(C232="Long", IF(M232&gt;0, M232/F232, ((G232*(I232-E232))/F232)), IF(M232&gt;0, M232/F232, ((G232*(E232-I232))/F232))))</f>
        <v/>
      </c>
      <c r="AE232" s="30">
        <f>IF(A232="", "", MONTH(A232))</f>
        <v/>
      </c>
      <c r="AF232" s="30">
        <f>IF(A232="", "", YEAR(A232))</f>
        <v/>
      </c>
      <c r="AG232" s="30">
        <f>IF(A232="", "", DAY(A232))</f>
        <v/>
      </c>
    </row>
    <row customHeight="1" ht="17.25" r="233" spans="1:105">
      <c r="A233" s="146" t="n"/>
      <c r="B233" s="141" t="n"/>
      <c r="C233" s="15" t="n"/>
      <c r="D233" s="15" t="n"/>
      <c r="E233" s="142" t="n"/>
      <c r="F233" s="16" t="n"/>
      <c r="G233" s="132" t="n"/>
      <c r="H233" s="142" t="n"/>
      <c r="I233" s="142" t="n"/>
      <c r="J233" s="144" t="n"/>
      <c r="K233" s="124" t="n"/>
      <c r="L233" s="12">
        <f>IF(E233="","", IF(C233="Long", (((E233-H233)*G233)/F233), (((H233-E233)*G233)/F233)))</f>
        <v/>
      </c>
      <c r="M233" s="158">
        <f>IF(J233="", "", K233)</f>
        <v/>
      </c>
      <c r="N233" s="17">
        <f>IF(K233="", "", SUM(M233/F233))</f>
        <v/>
      </c>
      <c r="O233" s="18" t="n"/>
      <c r="AC233" s="14">
        <f>IF(M233&lt;0, M233/-F233, L233)</f>
        <v/>
      </c>
      <c r="AD233" s="14">
        <f>IF(M233="", "", IF(C233="Long", IF(M233&gt;0, M233/F233, ((G233*(I233-E233))/F233)), IF(M233&gt;0, M233/F233, ((G233*(E233-I233))/F233))))</f>
        <v/>
      </c>
      <c r="AE233" s="30">
        <f>IF(A233="", "", MONTH(A233))</f>
        <v/>
      </c>
      <c r="AF233" s="30">
        <f>IF(A233="", "", YEAR(A233))</f>
        <v/>
      </c>
      <c r="AG233" s="30">
        <f>IF(A233="", "", DAY(A233))</f>
        <v/>
      </c>
    </row>
    <row customHeight="1" ht="17.25" r="234" spans="1:105">
      <c r="A234" s="146" t="n"/>
      <c r="B234" s="141" t="n"/>
      <c r="C234" s="15" t="n"/>
      <c r="D234" s="15" t="n"/>
      <c r="E234" s="142" t="n"/>
      <c r="F234" s="16" t="n"/>
      <c r="G234" s="132" t="n"/>
      <c r="H234" s="142" t="n"/>
      <c r="I234" s="142" t="n"/>
      <c r="J234" s="144" t="n"/>
      <c r="K234" s="124" t="n"/>
      <c r="L234" s="12">
        <f>IF(E234="","", IF(C234="Long", (((E234-H234)*G234)/F234), (((H234-E234)*G234)/F234)))</f>
        <v/>
      </c>
      <c r="M234" s="158">
        <f>IF(J234="", "", K234)</f>
        <v/>
      </c>
      <c r="N234" s="17">
        <f>IF(K234="", "", SUM(M234/F234))</f>
        <v/>
      </c>
      <c r="O234" s="18" t="n"/>
      <c r="AC234" s="14">
        <f>IF(M234&lt;0, M234/-F234, L234)</f>
        <v/>
      </c>
      <c r="AD234" s="14">
        <f>IF(M234="", "", IF(C234="Long", IF(M234&gt;0, M234/F234, ((G234*(I234-E234))/F234)), IF(M234&gt;0, M234/F234, ((G234*(E234-I234))/F234))))</f>
        <v/>
      </c>
      <c r="AE234" s="30">
        <f>IF(A234="", "", MONTH(A234))</f>
        <v/>
      </c>
      <c r="AF234" s="30">
        <f>IF(A234="", "", YEAR(A234))</f>
        <v/>
      </c>
      <c r="AG234" s="30">
        <f>IF(A234="", "", DAY(A234))</f>
        <v/>
      </c>
    </row>
    <row customHeight="1" ht="17.25" r="235" spans="1:105">
      <c r="A235" s="146" t="n"/>
      <c r="B235" s="141" t="n"/>
      <c r="C235" s="15" t="n"/>
      <c r="D235" s="15" t="n"/>
      <c r="E235" s="142" t="n"/>
      <c r="F235" s="16" t="n"/>
      <c r="G235" s="132" t="n"/>
      <c r="H235" s="142" t="n"/>
      <c r="I235" s="142" t="n"/>
      <c r="J235" s="144" t="n"/>
      <c r="K235" s="124" t="n"/>
      <c r="L235" s="12">
        <f>IF(E235="","", IF(C235="Long", (((E235-H235)*G235)/F235), (((H235-E235)*G235)/F235)))</f>
        <v/>
      </c>
      <c r="M235" s="158">
        <f>IF(J235="", "", K235)</f>
        <v/>
      </c>
      <c r="N235" s="17">
        <f>IF(K235="", "", SUM(M235/F235))</f>
        <v/>
      </c>
      <c r="O235" s="18" t="n"/>
      <c r="AC235" s="14">
        <f>IF(M235&lt;0, M235/-F235, L235)</f>
        <v/>
      </c>
      <c r="AD235" s="14">
        <f>IF(M235="", "", IF(C235="Long", IF(M235&gt;0, M235/F235, ((G235*(I235-E235))/F235)), IF(M235&gt;0, M235/F235, ((G235*(E235-I235))/F235))))</f>
        <v/>
      </c>
      <c r="AE235" s="30">
        <f>IF(A235="", "", MONTH(A235))</f>
        <v/>
      </c>
      <c r="AF235" s="30">
        <f>IF(A235="", "", YEAR(A235))</f>
        <v/>
      </c>
      <c r="AG235" s="30">
        <f>IF(A235="", "", DAY(A235))</f>
        <v/>
      </c>
    </row>
    <row customHeight="1" ht="17.25" r="236" spans="1:105">
      <c r="A236" s="146" t="n"/>
      <c r="B236" s="141" t="n"/>
      <c r="C236" s="15" t="n"/>
      <c r="D236" s="15" t="n"/>
      <c r="E236" s="142" t="n"/>
      <c r="F236" s="16" t="n"/>
      <c r="G236" s="132" t="n"/>
      <c r="H236" s="142" t="n"/>
      <c r="I236" s="142" t="n"/>
      <c r="J236" s="144" t="n"/>
      <c r="K236" s="124" t="n"/>
      <c r="L236" s="12">
        <f>IF(E236="","", IF(C236="Long", (((E236-H236)*G236)/F236), (((H236-E236)*G236)/F236)))</f>
        <v/>
      </c>
      <c r="M236" s="158">
        <f>IF(J236="", "", K236)</f>
        <v/>
      </c>
      <c r="N236" s="17">
        <f>IF(K236="", "", SUM(M236/F236))</f>
        <v/>
      </c>
      <c r="O236" s="18" t="n"/>
      <c r="AC236" s="14">
        <f>IF(M236&lt;0, M236/-F236, L236)</f>
        <v/>
      </c>
      <c r="AD236" s="14">
        <f>IF(M236="", "", IF(C236="Long", IF(M236&gt;0, M236/F236, ((G236*(I236-E236))/F236)), IF(M236&gt;0, M236/F236, ((G236*(E236-I236))/F236))))</f>
        <v/>
      </c>
      <c r="AE236" s="30">
        <f>IF(A236="", "", MONTH(A236))</f>
        <v/>
      </c>
      <c r="AF236" s="30">
        <f>IF(A236="", "", YEAR(A236))</f>
        <v/>
      </c>
      <c r="AG236" s="30">
        <f>IF(A236="", "", DAY(A236))</f>
        <v/>
      </c>
    </row>
    <row customHeight="1" ht="17.25" r="237" spans="1:105">
      <c r="A237" s="146" t="n"/>
      <c r="B237" s="141" t="n"/>
      <c r="C237" s="15" t="n"/>
      <c r="D237" s="15" t="n"/>
      <c r="E237" s="142" t="n"/>
      <c r="F237" s="16" t="n"/>
      <c r="G237" s="132" t="n"/>
      <c r="H237" s="142" t="n"/>
      <c r="I237" s="142" t="n"/>
      <c r="J237" s="144" t="n"/>
      <c r="K237" s="124" t="n"/>
      <c r="L237" s="12">
        <f>IF(E237="","", IF(C237="Long", (((E237-H237)*G237)/F237), (((H237-E237)*G237)/F237)))</f>
        <v/>
      </c>
      <c r="M237" s="158">
        <f>IF(J237="", "", K237)</f>
        <v/>
      </c>
      <c r="N237" s="17">
        <f>IF(K237="", "", SUM(M237/F237))</f>
        <v/>
      </c>
      <c r="O237" s="18" t="n"/>
      <c r="AC237" s="14">
        <f>IF(M237&lt;0, M237/-F237, L237)</f>
        <v/>
      </c>
      <c r="AD237" s="14">
        <f>IF(M237="", "", IF(C237="Long", IF(M237&gt;0, M237/F237, ((G237*(I237-E237))/F237)), IF(M237&gt;0, M237/F237, ((G237*(E237-I237))/F237))))</f>
        <v/>
      </c>
      <c r="AE237" s="30">
        <f>IF(A237="", "", MONTH(A237))</f>
        <v/>
      </c>
      <c r="AF237" s="30">
        <f>IF(A237="", "", YEAR(A237))</f>
        <v/>
      </c>
      <c r="AG237" s="30">
        <f>IF(A237="", "", DAY(A237))</f>
        <v/>
      </c>
    </row>
    <row customHeight="1" ht="17.25" r="238" spans="1:105">
      <c r="A238" s="146" t="n"/>
      <c r="B238" s="141" t="n"/>
      <c r="C238" s="15" t="n"/>
      <c r="D238" s="15" t="n"/>
      <c r="E238" s="142" t="n"/>
      <c r="F238" s="16" t="n"/>
      <c r="G238" s="132" t="n"/>
      <c r="H238" s="142" t="n"/>
      <c r="I238" s="142" t="n"/>
      <c r="J238" s="144" t="n"/>
      <c r="K238" s="124" t="n"/>
      <c r="L238" s="12">
        <f>IF(E238="","", IF(C238="Long", (((E238-H238)*G238)/F238), (((H238-E238)*G238)/F238)))</f>
        <v/>
      </c>
      <c r="M238" s="158">
        <f>IF(J238="", "", K238)</f>
        <v/>
      </c>
      <c r="N238" s="17">
        <f>IF(K238="", "", SUM(M238/F238))</f>
        <v/>
      </c>
      <c r="O238" s="18" t="n"/>
      <c r="AC238" s="14">
        <f>IF(M238&lt;0, M238/-F238, L238)</f>
        <v/>
      </c>
      <c r="AD238" s="14">
        <f>IF(M238="", "", IF(C238="Long", IF(M238&gt;0, M238/F238, ((G238*(I238-E238))/F238)), IF(M238&gt;0, M238/F238, ((G238*(E238-I238))/F238))))</f>
        <v/>
      </c>
      <c r="AE238" s="30">
        <f>IF(A238="", "", MONTH(A238))</f>
        <v/>
      </c>
      <c r="AF238" s="30">
        <f>IF(A238="", "", YEAR(A238))</f>
        <v/>
      </c>
      <c r="AG238" s="30">
        <f>IF(A238="", "", DAY(A238))</f>
        <v/>
      </c>
    </row>
    <row customHeight="1" ht="17.25" r="239" spans="1:105">
      <c r="A239" s="146" t="n"/>
      <c r="B239" s="141" t="n"/>
      <c r="C239" s="15" t="n"/>
      <c r="D239" s="15" t="n"/>
      <c r="E239" s="142" t="n"/>
      <c r="F239" s="16" t="n"/>
      <c r="G239" s="132" t="n"/>
      <c r="H239" s="142" t="n"/>
      <c r="I239" s="142" t="n"/>
      <c r="J239" s="144" t="n"/>
      <c r="K239" s="124" t="n"/>
      <c r="L239" s="12">
        <f>IF(E239="","", IF(C239="Long", (((E239-H239)*G239)/F239), (((H239-E239)*G239)/F239)))</f>
        <v/>
      </c>
      <c r="M239" s="158">
        <f>IF(J239="", "", K239)</f>
        <v/>
      </c>
      <c r="N239" s="17">
        <f>IF(K239="", "", SUM(M239/F239))</f>
        <v/>
      </c>
      <c r="O239" s="18" t="n"/>
      <c r="AC239" s="14">
        <f>IF(M239&lt;0, M239/-F239, L239)</f>
        <v/>
      </c>
      <c r="AD239" s="14">
        <f>IF(M239="", "", IF(C239="Long", IF(M239&gt;0, M239/F239, ((G239*(I239-E239))/F239)), IF(M239&gt;0, M239/F239, ((G239*(E239-I239))/F239))))</f>
        <v/>
      </c>
      <c r="AE239" s="30">
        <f>IF(A239="", "", MONTH(A239))</f>
        <v/>
      </c>
      <c r="AF239" s="30">
        <f>IF(A239="", "", YEAR(A239))</f>
        <v/>
      </c>
      <c r="AG239" s="30">
        <f>IF(A239="", "", DAY(A239))</f>
        <v/>
      </c>
    </row>
    <row customHeight="1" ht="17.25" r="240" spans="1:105">
      <c r="A240" s="146" t="n"/>
      <c r="B240" s="141" t="n"/>
      <c r="C240" s="15" t="n"/>
      <c r="D240" s="15" t="n"/>
      <c r="E240" s="142" t="n"/>
      <c r="F240" s="16" t="n"/>
      <c r="G240" s="132" t="n"/>
      <c r="H240" s="142" t="n"/>
      <c r="I240" s="142" t="n"/>
      <c r="J240" s="144" t="n"/>
      <c r="K240" s="124" t="n"/>
      <c r="L240" s="12">
        <f>IF(E240="","", IF(C240="Long", (((E240-H240)*G240)/F240), (((H240-E240)*G240)/F240)))</f>
        <v/>
      </c>
      <c r="M240" s="158">
        <f>IF(J240="", "", K240)</f>
        <v/>
      </c>
      <c r="N240" s="17">
        <f>IF(K240="", "", SUM(M240/F240))</f>
        <v/>
      </c>
      <c r="O240" s="18" t="n"/>
      <c r="AC240" s="14">
        <f>IF(M240&lt;0, M240/-F240, L240)</f>
        <v/>
      </c>
      <c r="AD240" s="14">
        <f>IF(M240="", "", IF(C240="Long", IF(M240&gt;0, M240/F240, ((G240*(I240-E240))/F240)), IF(M240&gt;0, M240/F240, ((G240*(E240-I240))/F240))))</f>
        <v/>
      </c>
      <c r="AE240" s="30">
        <f>IF(A240="", "", MONTH(A240))</f>
        <v/>
      </c>
      <c r="AF240" s="30">
        <f>IF(A240="", "", YEAR(A240))</f>
        <v/>
      </c>
      <c r="AG240" s="30">
        <f>IF(A240="", "", DAY(A240))</f>
        <v/>
      </c>
    </row>
    <row customHeight="1" ht="17.25" r="241" spans="1:105">
      <c r="A241" s="146" t="n"/>
      <c r="B241" s="141" t="n"/>
      <c r="C241" s="15" t="n"/>
      <c r="D241" s="15" t="n"/>
      <c r="E241" s="142" t="n"/>
      <c r="F241" s="16" t="n"/>
      <c r="G241" s="132" t="n"/>
      <c r="H241" s="142" t="n"/>
      <c r="I241" s="142" t="n"/>
      <c r="J241" s="144" t="n"/>
      <c r="K241" s="124" t="n"/>
      <c r="L241" s="12">
        <f>IF(E241="","", IF(C241="Long", (((E241-H241)*G241)/F241), (((H241-E241)*G241)/F241)))</f>
        <v/>
      </c>
      <c r="M241" s="158">
        <f>IF(J241="", "", K241)</f>
        <v/>
      </c>
      <c r="N241" s="17">
        <f>IF(K241="", "", SUM(M241/F241))</f>
        <v/>
      </c>
      <c r="O241" s="18" t="n"/>
      <c r="AC241" s="14">
        <f>IF(M241&lt;0, M241/-F241, L241)</f>
        <v/>
      </c>
      <c r="AD241" s="14">
        <f>IF(M241="", "", IF(C241="Long", IF(M241&gt;0, M241/F241, ((G241*(I241-E241))/F241)), IF(M241&gt;0, M241/F241, ((G241*(E241-I241))/F241))))</f>
        <v/>
      </c>
      <c r="AE241" s="30">
        <f>IF(A241="", "", MONTH(A241))</f>
        <v/>
      </c>
      <c r="AF241" s="30">
        <f>IF(A241="", "", YEAR(A241))</f>
        <v/>
      </c>
      <c r="AG241" s="30">
        <f>IF(A241="", "", DAY(A241))</f>
        <v/>
      </c>
    </row>
    <row customHeight="1" ht="17.25" r="242" spans="1:105">
      <c r="A242" s="146" t="n"/>
      <c r="B242" s="141" t="n"/>
      <c r="C242" s="15" t="n"/>
      <c r="D242" s="15" t="n"/>
      <c r="E242" s="142" t="n"/>
      <c r="F242" s="16" t="n"/>
      <c r="G242" s="132" t="n"/>
      <c r="H242" s="142" t="n"/>
      <c r="I242" s="142" t="n"/>
      <c r="J242" s="144" t="n"/>
      <c r="K242" s="124" t="n"/>
      <c r="L242" s="12">
        <f>IF(E242="","", IF(C242="Long", (((E242-H242)*G242)/F242), (((H242-E242)*G242)/F242)))</f>
        <v/>
      </c>
      <c r="M242" s="158">
        <f>IF(J242="", "", K242)</f>
        <v/>
      </c>
      <c r="N242" s="17">
        <f>IF(K242="", "", SUM(M242/F242))</f>
        <v/>
      </c>
      <c r="O242" s="18" t="n"/>
      <c r="AC242" s="14">
        <f>IF(M242&lt;0, M242/-F242, L242)</f>
        <v/>
      </c>
      <c r="AD242" s="14">
        <f>IF(M242="", "", IF(C242="Long", IF(M242&gt;0, M242/F242, ((G242*(I242-E242))/F242)), IF(M242&gt;0, M242/F242, ((G242*(E242-I242))/F242))))</f>
        <v/>
      </c>
      <c r="AE242" s="30">
        <f>IF(A242="", "", MONTH(A242))</f>
        <v/>
      </c>
      <c r="AF242" s="30">
        <f>IF(A242="", "", YEAR(A242))</f>
        <v/>
      </c>
      <c r="AG242" s="30">
        <f>IF(A242="", "", DAY(A242))</f>
        <v/>
      </c>
    </row>
    <row customHeight="1" ht="17.25" r="243" spans="1:105">
      <c r="A243" s="146" t="n"/>
      <c r="B243" s="141" t="n"/>
      <c r="C243" s="15" t="n"/>
      <c r="D243" s="15" t="n"/>
      <c r="E243" s="142" t="n"/>
      <c r="F243" s="16" t="n"/>
      <c r="G243" s="132" t="n"/>
      <c r="H243" s="142" t="n"/>
      <c r="I243" s="142" t="n"/>
      <c r="J243" s="144" t="n"/>
      <c r="K243" s="124" t="n"/>
      <c r="L243" s="12">
        <f>IF(E243="","", IF(C243="Long", (((E243-H243)*G243)/F243), (((H243-E243)*G243)/F243)))</f>
        <v/>
      </c>
      <c r="M243" s="158">
        <f>IF(J243="", "", K243)</f>
        <v/>
      </c>
      <c r="N243" s="17">
        <f>IF(K243="", "", SUM(M243/F243))</f>
        <v/>
      </c>
      <c r="O243" s="18" t="n"/>
      <c r="AC243" s="14">
        <f>IF(M243&lt;0, M243/-F243, L243)</f>
        <v/>
      </c>
      <c r="AD243" s="14">
        <f>IF(M243="", "", IF(C243="Long", IF(M243&gt;0, M243/F243, ((G243*(I243-E243))/F243)), IF(M243&gt;0, M243/F243, ((G243*(E243-I243))/F243))))</f>
        <v/>
      </c>
      <c r="AE243" s="30">
        <f>IF(A243="", "", MONTH(A243))</f>
        <v/>
      </c>
      <c r="AF243" s="30">
        <f>IF(A243="", "", YEAR(A243))</f>
        <v/>
      </c>
      <c r="AG243" s="30">
        <f>IF(A243="", "", DAY(A243))</f>
        <v/>
      </c>
    </row>
    <row customHeight="1" ht="17.25" r="244" spans="1:105">
      <c r="A244" s="146" t="n"/>
      <c r="B244" s="141" t="n"/>
      <c r="C244" s="15" t="n"/>
      <c r="D244" s="15" t="n"/>
      <c r="E244" s="142" t="n"/>
      <c r="F244" s="16" t="n"/>
      <c r="G244" s="132" t="n"/>
      <c r="H244" s="142" t="n"/>
      <c r="I244" s="142" t="n"/>
      <c r="J244" s="144" t="n"/>
      <c r="K244" s="124" t="n"/>
      <c r="L244" s="12">
        <f>IF(E244="","", IF(C244="Long", (((E244-H244)*G244)/F244), (((H244-E244)*G244)/F244)))</f>
        <v/>
      </c>
      <c r="M244" s="158">
        <f>IF(J244="", "", K244)</f>
        <v/>
      </c>
      <c r="N244" s="17">
        <f>IF(K244="", "", SUM(M244/F244))</f>
        <v/>
      </c>
      <c r="O244" s="18" t="n"/>
      <c r="AC244" s="14">
        <f>IF(M244&lt;0, M244/-F244, L244)</f>
        <v/>
      </c>
      <c r="AD244" s="14">
        <f>IF(M244="", "", IF(C244="Long", IF(M244&gt;0, M244/F244, ((G244*(I244-E244))/F244)), IF(M244&gt;0, M244/F244, ((G244*(E244-I244))/F244))))</f>
        <v/>
      </c>
      <c r="AE244" s="30">
        <f>IF(A244="", "", MONTH(A244))</f>
        <v/>
      </c>
      <c r="AF244" s="30">
        <f>IF(A244="", "", YEAR(A244))</f>
        <v/>
      </c>
      <c r="AG244" s="30">
        <f>IF(A244="", "", DAY(A244))</f>
        <v/>
      </c>
    </row>
    <row customHeight="1" ht="17.25" r="245" spans="1:105">
      <c r="A245" s="146" t="n"/>
      <c r="B245" s="141" t="n"/>
      <c r="C245" s="15" t="n"/>
      <c r="D245" s="15" t="n"/>
      <c r="E245" s="142" t="n"/>
      <c r="F245" s="16" t="n"/>
      <c r="G245" s="132" t="n"/>
      <c r="H245" s="142" t="n"/>
      <c r="I245" s="142" t="n"/>
      <c r="J245" s="144" t="n"/>
      <c r="K245" s="124" t="n"/>
      <c r="L245" s="12">
        <f>IF(E245="","", IF(C245="Long", (((E245-H245)*G245)/F245), (((H245-E245)*G245)/F245)))</f>
        <v/>
      </c>
      <c r="M245" s="158">
        <f>IF(J245="", "", K245)</f>
        <v/>
      </c>
      <c r="N245" s="17">
        <f>IF(K245="", "", SUM(M245/F245))</f>
        <v/>
      </c>
      <c r="O245" s="18" t="n"/>
      <c r="AC245" s="14">
        <f>IF(M245&lt;0, M245/-F245, L245)</f>
        <v/>
      </c>
      <c r="AD245" s="14">
        <f>IF(M245="", "", IF(C245="Long", IF(M245&gt;0, M245/F245, ((G245*(I245-E245))/F245)), IF(M245&gt;0, M245/F245, ((G245*(E245-I245))/F245))))</f>
        <v/>
      </c>
      <c r="AE245" s="30">
        <f>IF(A245="", "", MONTH(A245))</f>
        <v/>
      </c>
      <c r="AF245" s="30">
        <f>IF(A245="", "", YEAR(A245))</f>
        <v/>
      </c>
      <c r="AG245" s="30">
        <f>IF(A245="", "", DAY(A245))</f>
        <v/>
      </c>
    </row>
    <row customHeight="1" ht="17.25" r="246" spans="1:105">
      <c r="A246" s="146" t="n"/>
      <c r="B246" s="141" t="n"/>
      <c r="C246" s="15" t="n"/>
      <c r="D246" s="15" t="n"/>
      <c r="E246" s="142" t="n"/>
      <c r="F246" s="16" t="n"/>
      <c r="G246" s="132" t="n"/>
      <c r="H246" s="142" t="n"/>
      <c r="I246" s="142" t="n"/>
      <c r="J246" s="144" t="n"/>
      <c r="K246" s="124" t="n"/>
      <c r="L246" s="12">
        <f>IF(E246="","", IF(C246="Long", (((E246-H246)*G246)/F246), (((H246-E246)*G246)/F246)))</f>
        <v/>
      </c>
      <c r="M246" s="158">
        <f>IF(J246="", "", K246)</f>
        <v/>
      </c>
      <c r="N246" s="17">
        <f>IF(K246="", "", SUM(M246/F246))</f>
        <v/>
      </c>
      <c r="O246" s="18" t="n"/>
      <c r="AC246" s="14">
        <f>IF(M246&lt;0, M246/-F246, L246)</f>
        <v/>
      </c>
      <c r="AD246" s="14">
        <f>IF(M246="", "", IF(C246="Long", IF(M246&gt;0, M246/F246, ((G246*(I246-E246))/F246)), IF(M246&gt;0, M246/F246, ((G246*(E246-I246))/F246))))</f>
        <v/>
      </c>
      <c r="AE246" s="30">
        <f>IF(A246="", "", MONTH(A246))</f>
        <v/>
      </c>
      <c r="AF246" s="30">
        <f>IF(A246="", "", YEAR(A246))</f>
        <v/>
      </c>
      <c r="AG246" s="30">
        <f>IF(A246="", "", DAY(A246))</f>
        <v/>
      </c>
    </row>
    <row customHeight="1" ht="17.25" r="247" spans="1:105">
      <c r="A247" s="146" t="n"/>
      <c r="B247" s="141" t="n"/>
      <c r="C247" s="15" t="n"/>
      <c r="D247" s="15" t="n"/>
      <c r="E247" s="142" t="n"/>
      <c r="F247" s="16" t="n"/>
      <c r="G247" s="132" t="n"/>
      <c r="H247" s="142" t="n"/>
      <c r="I247" s="142" t="n"/>
      <c r="J247" s="144" t="n"/>
      <c r="K247" s="124" t="n"/>
      <c r="L247" s="12">
        <f>IF(E247="","", IF(C247="Long", (((E247-H247)*G247)/F247), (((H247-E247)*G247)/F247)))</f>
        <v/>
      </c>
      <c r="M247" s="158">
        <f>IF(J247="", "", K247)</f>
        <v/>
      </c>
      <c r="N247" s="17">
        <f>IF(K247="", "", SUM(M247/F247))</f>
        <v/>
      </c>
      <c r="O247" s="18" t="n"/>
      <c r="AC247" s="14">
        <f>IF(M247&lt;0, M247/-F247, L247)</f>
        <v/>
      </c>
      <c r="AD247" s="14">
        <f>IF(M247="", "", IF(C247="Long", IF(M247&gt;0, M247/F247, ((G247*(I247-E247))/F247)), IF(M247&gt;0, M247/F247, ((G247*(E247-I247))/F247))))</f>
        <v/>
      </c>
      <c r="AE247" s="30">
        <f>IF(A247="", "", MONTH(A247))</f>
        <v/>
      </c>
      <c r="AF247" s="30">
        <f>IF(A247="", "", YEAR(A247))</f>
        <v/>
      </c>
      <c r="AG247" s="30">
        <f>IF(A247="", "", DAY(A247))</f>
        <v/>
      </c>
    </row>
    <row customHeight="1" ht="17.25" r="248" spans="1:105">
      <c r="A248" s="146" t="n"/>
      <c r="B248" s="141" t="n"/>
      <c r="C248" s="15" t="n"/>
      <c r="D248" s="15" t="n"/>
      <c r="E248" s="142" t="n"/>
      <c r="F248" s="16" t="n"/>
      <c r="G248" s="132" t="n"/>
      <c r="H248" s="142" t="n"/>
      <c r="I248" s="142" t="n"/>
      <c r="J248" s="144" t="n"/>
      <c r="K248" s="124" t="n"/>
      <c r="L248" s="12">
        <f>IF(E248="","", IF(C248="Long", (((E248-H248)*G248)/F248), (((H248-E248)*G248)/F248)))</f>
        <v/>
      </c>
      <c r="M248" s="158">
        <f>IF(J248="", "", K248)</f>
        <v/>
      </c>
      <c r="N248" s="17">
        <f>IF(K248="", "", SUM(M248/F248))</f>
        <v/>
      </c>
      <c r="O248" s="18" t="n"/>
      <c r="AC248" s="14">
        <f>IF(M248&lt;0, M248/-F248, L248)</f>
        <v/>
      </c>
      <c r="AD248" s="14">
        <f>IF(M248="", "", IF(C248="Long", IF(M248&gt;0, M248/F248, ((G248*(I248-E248))/F248)), IF(M248&gt;0, M248/F248, ((G248*(E248-I248))/F248))))</f>
        <v/>
      </c>
      <c r="AE248" s="30">
        <f>IF(A248="", "", MONTH(A248))</f>
        <v/>
      </c>
      <c r="AF248" s="30">
        <f>IF(A248="", "", YEAR(A248))</f>
        <v/>
      </c>
      <c r="AG248" s="30">
        <f>IF(A248="", "", DAY(A248))</f>
        <v/>
      </c>
    </row>
    <row customHeight="1" ht="17.25" r="249" spans="1:105">
      <c r="A249" s="146" t="n"/>
      <c r="B249" s="141" t="n"/>
      <c r="C249" s="15" t="n"/>
      <c r="D249" s="15" t="n"/>
      <c r="E249" s="142" t="n"/>
      <c r="F249" s="16" t="n"/>
      <c r="G249" s="132" t="n"/>
      <c r="H249" s="142" t="n"/>
      <c r="I249" s="142" t="n"/>
      <c r="J249" s="144" t="n"/>
      <c r="K249" s="124" t="n"/>
      <c r="L249" s="12">
        <f>IF(E249="","", IF(C249="Long", (((E249-H249)*G249)/F249), (((H249-E249)*G249)/F249)))</f>
        <v/>
      </c>
      <c r="M249" s="158">
        <f>IF(J249="", "", K249)</f>
        <v/>
      </c>
      <c r="N249" s="17">
        <f>IF(K249="", "", SUM(M249/F249))</f>
        <v/>
      </c>
      <c r="O249" s="18" t="n"/>
      <c r="AC249" s="14">
        <f>IF(M249&lt;0, M249/-F249, L249)</f>
        <v/>
      </c>
      <c r="AD249" s="14">
        <f>IF(M249="", "", IF(C249="Long", IF(M249&gt;0, M249/F249, ((G249*(I249-E249))/F249)), IF(M249&gt;0, M249/F249, ((G249*(E249-I249))/F249))))</f>
        <v/>
      </c>
      <c r="AE249" s="30">
        <f>IF(A249="", "", MONTH(A249))</f>
        <v/>
      </c>
      <c r="AF249" s="30">
        <f>IF(A249="", "", YEAR(A249))</f>
        <v/>
      </c>
      <c r="AG249" s="30">
        <f>IF(A249="", "", DAY(A249))</f>
        <v/>
      </c>
    </row>
    <row customHeight="1" ht="17.25" r="250" spans="1:105">
      <c r="A250" s="146" t="n"/>
      <c r="B250" s="141" t="n"/>
      <c r="C250" s="15" t="n"/>
      <c r="D250" s="15" t="n"/>
      <c r="E250" s="142" t="n"/>
      <c r="F250" s="16" t="n"/>
      <c r="G250" s="132" t="n"/>
      <c r="H250" s="142" t="n"/>
      <c r="I250" s="142" t="n"/>
      <c r="J250" s="144" t="n"/>
      <c r="K250" s="124" t="n"/>
      <c r="L250" s="12">
        <f>IF(E250="","", IF(C250="Long", (((E250-H250)*G250)/F250), (((H250-E250)*G250)/F250)))</f>
        <v/>
      </c>
      <c r="M250" s="158">
        <f>IF(J250="", "", K250)</f>
        <v/>
      </c>
      <c r="N250" s="17">
        <f>IF(K250="", "", SUM(M250/F250))</f>
        <v/>
      </c>
      <c r="O250" s="18" t="n"/>
      <c r="AC250" s="14">
        <f>IF(M250&lt;0, M250/-F250, L250)</f>
        <v/>
      </c>
      <c r="AD250" s="14">
        <f>IF(M250="", "", IF(C250="Long", IF(M250&gt;0, M250/F250, ((G250*(I250-E250))/F250)), IF(M250&gt;0, M250/F250, ((G250*(E250-I250))/F250))))</f>
        <v/>
      </c>
      <c r="AE250" s="30">
        <f>IF(A250="", "", MONTH(A250))</f>
        <v/>
      </c>
      <c r="AF250" s="30">
        <f>IF(A250="", "", YEAR(A250))</f>
        <v/>
      </c>
      <c r="AG250" s="30">
        <f>IF(A250="", "", DAY(A250))</f>
        <v/>
      </c>
    </row>
    <row customHeight="1" ht="17.25" r="251" spans="1:105">
      <c r="A251" s="146" t="n"/>
      <c r="B251" s="141" t="n"/>
      <c r="C251" s="15" t="n"/>
      <c r="D251" s="15" t="n"/>
      <c r="E251" s="142" t="n"/>
      <c r="F251" s="16" t="n"/>
      <c r="G251" s="132" t="n"/>
      <c r="H251" s="142" t="n"/>
      <c r="I251" s="142" t="n"/>
      <c r="J251" s="144" t="n"/>
      <c r="K251" s="124" t="n"/>
      <c r="L251" s="12">
        <f>IF(E251="","", IF(C251="Long", (((E251-H251)*G251)/F251), (((H251-E251)*G251)/F251)))</f>
        <v/>
      </c>
      <c r="M251" s="158">
        <f>IF(J251="", "", K251)</f>
        <v/>
      </c>
      <c r="N251" s="17">
        <f>IF(K251="", "", SUM(M251/F251))</f>
        <v/>
      </c>
      <c r="O251" s="18" t="n"/>
      <c r="AC251" s="14">
        <f>IF(M251&lt;0, M251/-F251, L251)</f>
        <v/>
      </c>
      <c r="AD251" s="14">
        <f>IF(M251="", "", IF(C251="Long", IF(M251&gt;0, M251/F251, ((G251*(I251-E251))/F251)), IF(M251&gt;0, M251/F251, ((G251*(E251-I251))/F251))))</f>
        <v/>
      </c>
      <c r="AE251" s="30">
        <f>IF(A251="", "", MONTH(A251))</f>
        <v/>
      </c>
      <c r="AF251" s="30">
        <f>IF(A251="", "", YEAR(A251))</f>
        <v/>
      </c>
      <c r="AG251" s="30">
        <f>IF(A251="", "", DAY(A251))</f>
        <v/>
      </c>
    </row>
    <row customHeight="1" ht="17.25" r="252" spans="1:105">
      <c r="A252" s="146" t="n"/>
      <c r="B252" s="141" t="n"/>
      <c r="C252" s="15" t="n"/>
      <c r="D252" s="15" t="n"/>
      <c r="E252" s="142" t="n"/>
      <c r="F252" s="16" t="n"/>
      <c r="G252" s="132" t="n"/>
      <c r="H252" s="142" t="n"/>
      <c r="I252" s="142" t="n"/>
      <c r="J252" s="144" t="n"/>
      <c r="K252" s="124" t="n"/>
      <c r="L252" s="12">
        <f>IF(E252="","", IF(C252="Long", (((E252-H252)*G252)/F252), (((H252-E252)*G252)/F252)))</f>
        <v/>
      </c>
      <c r="M252" s="158">
        <f>IF(J252="", "", K252)</f>
        <v/>
      </c>
      <c r="N252" s="17">
        <f>IF(K252="", "", SUM(M252/F252))</f>
        <v/>
      </c>
      <c r="O252" s="18" t="n"/>
      <c r="AC252" s="14">
        <f>IF(M252&lt;0, M252/-F252, L252)</f>
        <v/>
      </c>
      <c r="AD252" s="14">
        <f>IF(M252="", "", IF(C252="Long", IF(M252&gt;0, M252/F252, ((G252*(I252-E252))/F252)), IF(M252&gt;0, M252/F252, ((G252*(E252-I252))/F252))))</f>
        <v/>
      </c>
      <c r="AE252" s="30">
        <f>IF(A252="", "", MONTH(A252))</f>
        <v/>
      </c>
      <c r="AF252" s="30">
        <f>IF(A252="", "", YEAR(A252))</f>
        <v/>
      </c>
      <c r="AG252" s="30">
        <f>IF(A252="", "", DAY(A252))</f>
        <v/>
      </c>
    </row>
    <row customHeight="1" ht="17.25" r="253" spans="1:105">
      <c r="A253" s="146" t="n"/>
      <c r="B253" s="141" t="n"/>
      <c r="C253" s="15" t="n"/>
      <c r="D253" s="15" t="n"/>
      <c r="E253" s="142" t="n"/>
      <c r="F253" s="16" t="n"/>
      <c r="G253" s="132" t="n"/>
      <c r="H253" s="142" t="n"/>
      <c r="I253" s="142" t="n"/>
      <c r="J253" s="144" t="n"/>
      <c r="K253" s="124" t="n"/>
      <c r="L253" s="12">
        <f>IF(E253="","", IF(C253="Long", (((E253-H253)*G253)/F253), (((H253-E253)*G253)/F253)))</f>
        <v/>
      </c>
      <c r="M253" s="158">
        <f>IF(J253="", "", K253)</f>
        <v/>
      </c>
      <c r="N253" s="17">
        <f>IF(K253="", "", SUM(M253/F253))</f>
        <v/>
      </c>
      <c r="O253" s="18" t="n"/>
      <c r="AC253" s="14">
        <f>IF(M253&lt;0, M253/-F253, L253)</f>
        <v/>
      </c>
      <c r="AD253" s="14">
        <f>IF(M253="", "", IF(C253="Long", IF(M253&gt;0, M253/F253, ((G253*(I253-E253))/F253)), IF(M253&gt;0, M253/F253, ((G253*(E253-I253))/F253))))</f>
        <v/>
      </c>
      <c r="AE253" s="30">
        <f>IF(A253="", "", MONTH(A253))</f>
        <v/>
      </c>
      <c r="AF253" s="30">
        <f>IF(A253="", "", YEAR(A253))</f>
        <v/>
      </c>
      <c r="AG253" s="30">
        <f>IF(A253="", "", DAY(A253))</f>
        <v/>
      </c>
    </row>
    <row customHeight="1" ht="17.25" r="254" spans="1:105">
      <c r="A254" s="146" t="n"/>
      <c r="B254" s="141" t="n"/>
      <c r="C254" s="15" t="n"/>
      <c r="D254" s="15" t="n"/>
      <c r="E254" s="142" t="n"/>
      <c r="F254" s="16" t="n"/>
      <c r="G254" s="132" t="n"/>
      <c r="H254" s="142" t="n"/>
      <c r="I254" s="142" t="n"/>
      <c r="J254" s="144" t="n"/>
      <c r="K254" s="124" t="n"/>
      <c r="L254" s="12">
        <f>IF(E254="","", IF(C254="Long", (((E254-H254)*G254)/F254), (((H254-E254)*G254)/F254)))</f>
        <v/>
      </c>
      <c r="M254" s="158">
        <f>IF(J254="", "", K254)</f>
        <v/>
      </c>
      <c r="N254" s="17">
        <f>IF(K254="", "", SUM(M254/F254))</f>
        <v/>
      </c>
      <c r="O254" s="18" t="n"/>
      <c r="AC254" s="14">
        <f>IF(M254&lt;0, M254/-F254, L254)</f>
        <v/>
      </c>
      <c r="AD254" s="14">
        <f>IF(M254="", "", IF(C254="Long", IF(M254&gt;0, M254/F254, ((G254*(I254-E254))/F254)), IF(M254&gt;0, M254/F254, ((G254*(E254-I254))/F254))))</f>
        <v/>
      </c>
      <c r="AE254" s="30">
        <f>IF(A254="", "", MONTH(A254))</f>
        <v/>
      </c>
      <c r="AF254" s="30">
        <f>IF(A254="", "", YEAR(A254))</f>
        <v/>
      </c>
      <c r="AG254" s="30">
        <f>IF(A254="", "", DAY(A254))</f>
        <v/>
      </c>
    </row>
    <row customHeight="1" ht="17.25" r="255" spans="1:105">
      <c r="A255" s="146" t="n"/>
      <c r="B255" s="141" t="n"/>
      <c r="C255" s="15" t="n"/>
      <c r="D255" s="15" t="n"/>
      <c r="E255" s="142" t="n"/>
      <c r="F255" s="16" t="n"/>
      <c r="G255" s="132" t="n"/>
      <c r="H255" s="142" t="n"/>
      <c r="I255" s="142" t="n"/>
      <c r="J255" s="144" t="n"/>
      <c r="K255" s="124" t="n"/>
      <c r="L255" s="12">
        <f>IF(E255="","", IF(C255="Long", (((E255-H255)*G255)/F255), (((H255-E255)*G255)/F255)))</f>
        <v/>
      </c>
      <c r="M255" s="158">
        <f>IF(J255="", "", K255)</f>
        <v/>
      </c>
      <c r="N255" s="17">
        <f>IF(K255="", "", SUM(M255/F255))</f>
        <v/>
      </c>
      <c r="O255" s="18" t="n"/>
      <c r="AC255" s="14">
        <f>IF(M255&lt;0, M255/-F255, L255)</f>
        <v/>
      </c>
      <c r="AD255" s="14">
        <f>IF(M255="", "", IF(C255="Long", IF(M255&gt;0, M255/F255, ((G255*(I255-E255))/F255)), IF(M255&gt;0, M255/F255, ((G255*(E255-I255))/F255))))</f>
        <v/>
      </c>
      <c r="AE255" s="30">
        <f>IF(A255="", "", MONTH(A255))</f>
        <v/>
      </c>
      <c r="AF255" s="30">
        <f>IF(A255="", "", YEAR(A255))</f>
        <v/>
      </c>
      <c r="AG255" s="30">
        <f>IF(A255="", "", DAY(A255))</f>
        <v/>
      </c>
    </row>
    <row customHeight="1" ht="17.25" r="256" spans="1:105">
      <c r="A256" s="146" t="n"/>
      <c r="B256" s="141" t="n"/>
      <c r="C256" s="15" t="n"/>
      <c r="D256" s="15" t="n"/>
      <c r="E256" s="142" t="n"/>
      <c r="F256" s="16" t="n"/>
      <c r="G256" s="132" t="n"/>
      <c r="H256" s="142" t="n"/>
      <c r="I256" s="142" t="n"/>
      <c r="J256" s="144" t="n"/>
      <c r="K256" s="124" t="n"/>
      <c r="L256" s="12">
        <f>IF(E256="","", IF(C256="Long", (((E256-H256)*G256)/F256), (((H256-E256)*G256)/F256)))</f>
        <v/>
      </c>
      <c r="M256" s="158">
        <f>IF(J256="", "", K256)</f>
        <v/>
      </c>
      <c r="N256" s="17">
        <f>IF(K256="", "", SUM(M256/F256))</f>
        <v/>
      </c>
      <c r="O256" s="18" t="n"/>
      <c r="AC256" s="14">
        <f>IF(M256&lt;0, M256/-F256, L256)</f>
        <v/>
      </c>
      <c r="AD256" s="14">
        <f>IF(M256="", "", IF(C256="Long", IF(M256&gt;0, M256/F256, ((G256*(I256-E256))/F256)), IF(M256&gt;0, M256/F256, ((G256*(E256-I256))/F256))))</f>
        <v/>
      </c>
      <c r="AE256" s="30">
        <f>IF(A256="", "", MONTH(A256))</f>
        <v/>
      </c>
      <c r="AF256" s="30">
        <f>IF(A256="", "", YEAR(A256))</f>
        <v/>
      </c>
      <c r="AG256" s="30">
        <f>IF(A256="", "", DAY(A256))</f>
        <v/>
      </c>
    </row>
    <row customHeight="1" ht="17.25" r="257" spans="1:105">
      <c r="A257" s="146" t="n"/>
      <c r="B257" s="141" t="n"/>
      <c r="C257" s="15" t="n"/>
      <c r="D257" s="15" t="n"/>
      <c r="E257" s="142" t="n"/>
      <c r="F257" s="16" t="n"/>
      <c r="G257" s="132" t="n"/>
      <c r="H257" s="142" t="n"/>
      <c r="I257" s="142" t="n"/>
      <c r="J257" s="144" t="n"/>
      <c r="K257" s="124" t="n"/>
      <c r="L257" s="12">
        <f>IF(E257="","", IF(C257="Long", (((E257-H257)*G257)/F257), (((H257-E257)*G257)/F257)))</f>
        <v/>
      </c>
      <c r="M257" s="158">
        <f>IF(J257="", "", K257)</f>
        <v/>
      </c>
      <c r="N257" s="17">
        <f>IF(K257="", "", SUM(M257/F257))</f>
        <v/>
      </c>
      <c r="O257" s="18" t="n"/>
      <c r="AC257" s="14">
        <f>IF(M257&lt;0, M257/-F257, L257)</f>
        <v/>
      </c>
      <c r="AD257" s="14">
        <f>IF(M257="", "", IF(C257="Long", IF(M257&gt;0, M257/F257, ((G257*(I257-E257))/F257)), IF(M257&gt;0, M257/F257, ((G257*(E257-I257))/F257))))</f>
        <v/>
      </c>
      <c r="AE257" s="30">
        <f>IF(A257="", "", MONTH(A257))</f>
        <v/>
      </c>
      <c r="AF257" s="30">
        <f>IF(A257="", "", YEAR(A257))</f>
        <v/>
      </c>
      <c r="AG257" s="30">
        <f>IF(A257="", "", DAY(A257))</f>
        <v/>
      </c>
    </row>
    <row customHeight="1" ht="17.25" r="258" spans="1:105">
      <c r="A258" s="146" t="n"/>
      <c r="B258" s="141" t="n"/>
      <c r="C258" s="15" t="n"/>
      <c r="D258" s="15" t="n"/>
      <c r="E258" s="142" t="n"/>
      <c r="F258" s="16" t="n"/>
      <c r="G258" s="132" t="n"/>
      <c r="H258" s="142" t="n"/>
      <c r="I258" s="142" t="n"/>
      <c r="J258" s="144" t="n"/>
      <c r="K258" s="124" t="n"/>
      <c r="L258" s="12">
        <f>IF(E258="","", IF(C258="Long", (((E258-H258)*G258)/F258), (((H258-E258)*G258)/F258)))</f>
        <v/>
      </c>
      <c r="M258" s="158">
        <f>IF(J258="", "", K258)</f>
        <v/>
      </c>
      <c r="N258" s="17">
        <f>IF(K258="", "", SUM(M258/F258))</f>
        <v/>
      </c>
      <c r="O258" s="18" t="n"/>
      <c r="AC258" s="14">
        <f>IF(M258&lt;0, M258/-F258, L258)</f>
        <v/>
      </c>
      <c r="AD258" s="14">
        <f>IF(M258="", "", IF(C258="Long", IF(M258&gt;0, M258/F258, ((G258*(I258-E258))/F258)), IF(M258&gt;0, M258/F258, ((G258*(E258-I258))/F258))))</f>
        <v/>
      </c>
      <c r="AE258" s="30">
        <f>IF(A258="", "", MONTH(A258))</f>
        <v/>
      </c>
      <c r="AF258" s="30">
        <f>IF(A258="", "", YEAR(A258))</f>
        <v/>
      </c>
      <c r="AG258" s="30">
        <f>IF(A258="", "", DAY(A258))</f>
        <v/>
      </c>
    </row>
    <row customHeight="1" ht="17.25" r="259" spans="1:105">
      <c r="A259" s="146" t="n"/>
      <c r="B259" s="141" t="n"/>
      <c r="C259" s="15" t="n"/>
      <c r="D259" s="15" t="n"/>
      <c r="E259" s="142" t="n"/>
      <c r="F259" s="16" t="n"/>
      <c r="G259" s="132" t="n"/>
      <c r="H259" s="142" t="n"/>
      <c r="I259" s="142" t="n"/>
      <c r="J259" s="144" t="n"/>
      <c r="K259" s="124" t="n"/>
      <c r="L259" s="12">
        <f>IF(E259="","", IF(C259="Long", (((E259-H259)*G259)/F259), (((H259-E259)*G259)/F259)))</f>
        <v/>
      </c>
      <c r="M259" s="158">
        <f>IF(J259="", "", K259)</f>
        <v/>
      </c>
      <c r="N259" s="17">
        <f>IF(K259="", "", SUM(M259/F259))</f>
        <v/>
      </c>
      <c r="O259" s="18" t="n"/>
      <c r="AC259" s="14">
        <f>IF(M259&lt;0, M259/-F259, L259)</f>
        <v/>
      </c>
      <c r="AD259" s="14">
        <f>IF(M259="", "", IF(C259="Long", IF(M259&gt;0, M259/F259, ((G259*(I259-E259))/F259)), IF(M259&gt;0, M259/F259, ((G259*(E259-I259))/F259))))</f>
        <v/>
      </c>
      <c r="AE259" s="30">
        <f>IF(A259="", "", MONTH(A259))</f>
        <v/>
      </c>
      <c r="AF259" s="30">
        <f>IF(A259="", "", YEAR(A259))</f>
        <v/>
      </c>
      <c r="AG259" s="30">
        <f>IF(A259="", "", DAY(A259))</f>
        <v/>
      </c>
    </row>
    <row customHeight="1" ht="17.25" r="260" spans="1:105">
      <c r="A260" s="146" t="n"/>
      <c r="B260" s="141" t="n"/>
      <c r="C260" s="15" t="n"/>
      <c r="D260" s="15" t="n"/>
      <c r="E260" s="142" t="n"/>
      <c r="F260" s="16" t="n"/>
      <c r="G260" s="132" t="n"/>
      <c r="H260" s="142" t="n"/>
      <c r="I260" s="142" t="n"/>
      <c r="J260" s="144" t="n"/>
      <c r="K260" s="124" t="n"/>
      <c r="L260" s="12">
        <f>IF(E260="","", IF(C260="Long", (((E260-H260)*G260)/F260), (((H260-E260)*G260)/F260)))</f>
        <v/>
      </c>
      <c r="M260" s="158">
        <f>IF(J260="", "", K260)</f>
        <v/>
      </c>
      <c r="N260" s="17">
        <f>IF(K260="", "", SUM(M260/F260))</f>
        <v/>
      </c>
      <c r="O260" s="18" t="n"/>
      <c r="AC260" s="14">
        <f>IF(M260&lt;0, M260/-F260, L260)</f>
        <v/>
      </c>
      <c r="AD260" s="14">
        <f>IF(M260="", "", IF(C260="Long", IF(M260&gt;0, M260/F260, ((G260*(I260-E260))/F260)), IF(M260&gt;0, M260/F260, ((G260*(E260-I260))/F260))))</f>
        <v/>
      </c>
      <c r="AE260" s="30">
        <f>IF(A260="", "", MONTH(A260))</f>
        <v/>
      </c>
      <c r="AF260" s="30">
        <f>IF(A260="", "", YEAR(A260))</f>
        <v/>
      </c>
      <c r="AG260" s="30">
        <f>IF(A260="", "", DAY(A260))</f>
        <v/>
      </c>
    </row>
    <row customHeight="1" ht="17.25" r="261" spans="1:105">
      <c r="A261" s="146" t="n"/>
      <c r="B261" s="141" t="n"/>
      <c r="C261" s="15" t="n"/>
      <c r="D261" s="15" t="n"/>
      <c r="E261" s="142" t="n"/>
      <c r="F261" s="16" t="n"/>
      <c r="G261" s="132" t="n"/>
      <c r="H261" s="142" t="n"/>
      <c r="I261" s="142" t="n"/>
      <c r="J261" s="144" t="n"/>
      <c r="K261" s="124" t="n"/>
      <c r="L261" s="12">
        <f>IF(E261="","", IF(C261="Long", (((E261-H261)*G261)/F261), (((H261-E261)*G261)/F261)))</f>
        <v/>
      </c>
      <c r="M261" s="158">
        <f>IF(J261="", "", K261)</f>
        <v/>
      </c>
      <c r="N261" s="17">
        <f>IF(K261="", "", SUM(M261/F261))</f>
        <v/>
      </c>
      <c r="O261" s="18" t="n"/>
      <c r="AC261" s="14">
        <f>IF(M261&lt;0, M261/-F261, L261)</f>
        <v/>
      </c>
      <c r="AD261" s="14">
        <f>IF(M261="", "", IF(C261="Long", IF(M261&gt;0, M261/F261, ((G261*(I261-E261))/F261)), IF(M261&gt;0, M261/F261, ((G261*(E261-I261))/F261))))</f>
        <v/>
      </c>
      <c r="AE261" s="30">
        <f>IF(A261="", "", MONTH(A261))</f>
        <v/>
      </c>
      <c r="AF261" s="30">
        <f>IF(A261="", "", YEAR(A261))</f>
        <v/>
      </c>
      <c r="AG261" s="30">
        <f>IF(A261="", "", DAY(A261))</f>
        <v/>
      </c>
    </row>
    <row customHeight="1" ht="17.25" r="262" spans="1:105">
      <c r="A262" s="146" t="n"/>
      <c r="B262" s="141" t="n"/>
      <c r="C262" s="15" t="n"/>
      <c r="D262" s="15" t="n"/>
      <c r="E262" s="142" t="n"/>
      <c r="F262" s="16" t="n"/>
      <c r="G262" s="132" t="n"/>
      <c r="H262" s="142" t="n"/>
      <c r="I262" s="142" t="n"/>
      <c r="J262" s="144" t="n"/>
      <c r="K262" s="124" t="n"/>
      <c r="L262" s="12">
        <f>IF(E262="","", IF(C262="Long", (((E262-H262)*G262)/F262), (((H262-E262)*G262)/F262)))</f>
        <v/>
      </c>
      <c r="M262" s="158">
        <f>IF(J262="", "", K262)</f>
        <v/>
      </c>
      <c r="N262" s="17">
        <f>IF(K262="", "", SUM(M262/F262))</f>
        <v/>
      </c>
      <c r="O262" s="18" t="n"/>
      <c r="AC262" s="14">
        <f>IF(M262&lt;0, M262/-F262, L262)</f>
        <v/>
      </c>
      <c r="AD262" s="14">
        <f>IF(M262="", "", IF(C262="Long", IF(M262&gt;0, M262/F262, ((G262*(I262-E262))/F262)), IF(M262&gt;0, M262/F262, ((G262*(E262-I262))/F262))))</f>
        <v/>
      </c>
      <c r="AE262" s="30">
        <f>IF(A262="", "", MONTH(A262))</f>
        <v/>
      </c>
      <c r="AF262" s="30">
        <f>IF(A262="", "", YEAR(A262))</f>
        <v/>
      </c>
      <c r="AG262" s="30">
        <f>IF(A262="", "", DAY(A262))</f>
        <v/>
      </c>
    </row>
    <row customHeight="1" ht="17.25" r="263" spans="1:105">
      <c r="A263" s="146" t="n"/>
      <c r="B263" s="141" t="n"/>
      <c r="C263" s="15" t="n"/>
      <c r="D263" s="15" t="n"/>
      <c r="E263" s="142" t="n"/>
      <c r="F263" s="16" t="n"/>
      <c r="G263" s="132" t="n"/>
      <c r="H263" s="142" t="n"/>
      <c r="I263" s="142" t="n"/>
      <c r="J263" s="144" t="n"/>
      <c r="K263" s="124" t="n"/>
      <c r="L263" s="12">
        <f>IF(E263="","", IF(C263="Long", (((E263-H263)*G263)/F263), (((H263-E263)*G263)/F263)))</f>
        <v/>
      </c>
      <c r="M263" s="158">
        <f>IF(J263="", "", K263)</f>
        <v/>
      </c>
      <c r="N263" s="17">
        <f>IF(K263="", "", SUM(M263/F263))</f>
        <v/>
      </c>
      <c r="O263" s="18" t="n"/>
      <c r="AC263" s="14">
        <f>IF(M263&lt;0, M263/-F263, L263)</f>
        <v/>
      </c>
      <c r="AD263" s="14">
        <f>IF(M263="", "", IF(C263="Long", IF(M263&gt;0, M263/F263, ((G263*(I263-E263))/F263)), IF(M263&gt;0, M263/F263, ((G263*(E263-I263))/F263))))</f>
        <v/>
      </c>
      <c r="AE263" s="30">
        <f>IF(A263="", "", MONTH(A263))</f>
        <v/>
      </c>
      <c r="AF263" s="30">
        <f>IF(A263="", "", YEAR(A263))</f>
        <v/>
      </c>
      <c r="AG263" s="30">
        <f>IF(A263="", "", DAY(A263))</f>
        <v/>
      </c>
    </row>
    <row customHeight="1" ht="17.25" r="264" spans="1:105">
      <c r="A264" s="146" t="n"/>
      <c r="B264" s="141" t="n"/>
      <c r="C264" s="15" t="n"/>
      <c r="D264" s="15" t="n"/>
      <c r="E264" s="142" t="n"/>
      <c r="F264" s="16" t="n"/>
      <c r="G264" s="132" t="n"/>
      <c r="H264" s="142" t="n"/>
      <c r="I264" s="142" t="n"/>
      <c r="J264" s="144" t="n"/>
      <c r="K264" s="124" t="n"/>
      <c r="L264" s="12">
        <f>IF(E264="","", IF(C264="Long", (((E264-H264)*G264)/F264), (((H264-E264)*G264)/F264)))</f>
        <v/>
      </c>
      <c r="M264" s="158">
        <f>IF(J264="", "", K264)</f>
        <v/>
      </c>
      <c r="N264" s="17">
        <f>IF(K264="", "", SUM(M264/F264))</f>
        <v/>
      </c>
      <c r="O264" s="18" t="n"/>
      <c r="AC264" s="14">
        <f>IF(M264&lt;0, M264/-F264, L264)</f>
        <v/>
      </c>
      <c r="AD264" s="14">
        <f>IF(M264="", "", IF(C264="Long", IF(M264&gt;0, M264/F264, ((G264*(I264-E264))/F264)), IF(M264&gt;0, M264/F264, ((G264*(E264-I264))/F264))))</f>
        <v/>
      </c>
      <c r="AE264" s="30">
        <f>IF(A264="", "", MONTH(A264))</f>
        <v/>
      </c>
      <c r="AF264" s="30">
        <f>IF(A264="", "", YEAR(A264))</f>
        <v/>
      </c>
      <c r="AG264" s="30">
        <f>IF(A264="", "", DAY(A264))</f>
        <v/>
      </c>
    </row>
    <row customHeight="1" ht="17.25" r="265" spans="1:105">
      <c r="A265" s="146" t="n"/>
      <c r="B265" s="141" t="n"/>
      <c r="C265" s="15" t="n"/>
      <c r="D265" s="15" t="n"/>
      <c r="E265" s="142" t="n"/>
      <c r="F265" s="16" t="n"/>
      <c r="G265" s="132" t="n"/>
      <c r="H265" s="142" t="n"/>
      <c r="I265" s="142" t="n"/>
      <c r="J265" s="144" t="n"/>
      <c r="K265" s="124" t="n"/>
      <c r="L265" s="12">
        <f>IF(E265="","", IF(C265="Long", (((E265-H265)*G265)/F265), (((H265-E265)*G265)/F265)))</f>
        <v/>
      </c>
      <c r="M265" s="158">
        <f>IF(J265="", "", K265)</f>
        <v/>
      </c>
      <c r="N265" s="17">
        <f>IF(K265="", "", SUM(M265/F265))</f>
        <v/>
      </c>
      <c r="O265" s="18" t="n"/>
      <c r="AC265" s="14">
        <f>IF(M265&lt;0, M265/-F265, L265)</f>
        <v/>
      </c>
      <c r="AD265" s="14">
        <f>IF(M265="", "", IF(C265="Long", IF(M265&gt;0, M265/F265, ((G265*(I265-E265))/F265)), IF(M265&gt;0, M265/F265, ((G265*(E265-I265))/F265))))</f>
        <v/>
      </c>
      <c r="AE265" s="30">
        <f>IF(A265="", "", MONTH(A265))</f>
        <v/>
      </c>
      <c r="AF265" s="30">
        <f>IF(A265="", "", YEAR(A265))</f>
        <v/>
      </c>
      <c r="AG265" s="30">
        <f>IF(A265="", "", DAY(A265))</f>
        <v/>
      </c>
    </row>
    <row customHeight="1" ht="17.25" r="266" spans="1:105">
      <c r="A266" s="146" t="n"/>
      <c r="B266" s="141" t="n"/>
      <c r="C266" s="15" t="n"/>
      <c r="D266" s="15" t="n"/>
      <c r="E266" s="142" t="n"/>
      <c r="F266" s="16" t="n"/>
      <c r="G266" s="132" t="n"/>
      <c r="H266" s="142" t="n"/>
      <c r="I266" s="142" t="n"/>
      <c r="J266" s="144" t="n"/>
      <c r="K266" s="124" t="n"/>
      <c r="L266" s="12">
        <f>IF(E266="","", IF(C266="Long", (((E266-H266)*G266)/F266), (((H266-E266)*G266)/F266)))</f>
        <v/>
      </c>
      <c r="M266" s="158">
        <f>IF(J266="", "", K266)</f>
        <v/>
      </c>
      <c r="N266" s="17">
        <f>IF(K266="", "", SUM(M266/F266))</f>
        <v/>
      </c>
      <c r="O266" s="18" t="n"/>
      <c r="AC266" s="14">
        <f>IF(M266&lt;0, M266/-F266, L266)</f>
        <v/>
      </c>
      <c r="AD266" s="14">
        <f>IF(M266="", "", IF(C266="Long", IF(M266&gt;0, M266/F266, ((G266*(I266-E266))/F266)), IF(M266&gt;0, M266/F266, ((G266*(E266-I266))/F266))))</f>
        <v/>
      </c>
      <c r="AE266" s="30">
        <f>IF(A266="", "", MONTH(A266))</f>
        <v/>
      </c>
      <c r="AF266" s="30">
        <f>IF(A266="", "", YEAR(A266))</f>
        <v/>
      </c>
      <c r="AG266" s="30">
        <f>IF(A266="", "", DAY(A266))</f>
        <v/>
      </c>
    </row>
    <row customHeight="1" ht="17.25" r="267" spans="1:105">
      <c r="A267" s="146" t="n"/>
      <c r="B267" s="141" t="n"/>
      <c r="C267" s="15" t="n"/>
      <c r="D267" s="15" t="n"/>
      <c r="E267" s="142" t="n"/>
      <c r="F267" s="16" t="n"/>
      <c r="G267" s="132" t="n"/>
      <c r="H267" s="142" t="n"/>
      <c r="I267" s="142" t="n"/>
      <c r="J267" s="144" t="n"/>
      <c r="K267" s="124" t="n"/>
      <c r="L267" s="12">
        <f>IF(E267="","", IF(C267="Long", (((E267-H267)*G267)/F267), (((H267-E267)*G267)/F267)))</f>
        <v/>
      </c>
      <c r="M267" s="158">
        <f>IF(J267="", "", K267)</f>
        <v/>
      </c>
      <c r="N267" s="17">
        <f>IF(K267="", "", SUM(M267/F267))</f>
        <v/>
      </c>
      <c r="O267" s="18" t="n"/>
      <c r="AC267" s="14">
        <f>IF(M267&lt;0, M267/-F267, L267)</f>
        <v/>
      </c>
      <c r="AD267" s="14">
        <f>IF(M267="", "", IF(C267="Long", IF(M267&gt;0, M267/F267, ((G267*(I267-E267))/F267)), IF(M267&gt;0, M267/F267, ((G267*(E267-I267))/F267))))</f>
        <v/>
      </c>
      <c r="AE267" s="30">
        <f>IF(A267="", "", MONTH(A267))</f>
        <v/>
      </c>
      <c r="AF267" s="30">
        <f>IF(A267="", "", YEAR(A267))</f>
        <v/>
      </c>
      <c r="AG267" s="30">
        <f>IF(A267="", "", DAY(A267))</f>
        <v/>
      </c>
    </row>
    <row customHeight="1" ht="17.25" r="268" spans="1:105">
      <c r="A268" s="161" t="n"/>
      <c r="B268" s="141" t="n"/>
      <c r="C268" s="15" t="n"/>
      <c r="D268" s="15" t="n"/>
      <c r="E268" s="142" t="n"/>
      <c r="F268" s="16" t="n"/>
      <c r="G268" s="132" t="n"/>
      <c r="H268" s="142" t="n"/>
      <c r="I268" s="142" t="n"/>
      <c r="J268" s="144" t="n"/>
      <c r="K268" s="124" t="n"/>
      <c r="L268" s="12">
        <f>IF(E268="","", IF(C268="Long", (((E268-H268)*G268)/F268), (((H268-E268)*G268)/F268)))</f>
        <v/>
      </c>
      <c r="M268" s="158">
        <f>IF(J268="", "", K268)</f>
        <v/>
      </c>
      <c r="N268" s="17">
        <f>IF(K268="", "", SUM(M268/F268))</f>
        <v/>
      </c>
      <c r="O268" s="18" t="n"/>
      <c r="AC268" s="14">
        <f>IF(M268&lt;0, M268/-F268, L268)</f>
        <v/>
      </c>
      <c r="AD268" s="14">
        <f>IF(M268="", "", IF(C268="Long", IF(M268&gt;0, M268/F268, ((G268*(I268-E268))/F268)), IF(M268&gt;0, M268/F268, ((G268*(E268-I268))/F268))))</f>
        <v/>
      </c>
      <c r="AE268" s="30">
        <f>IF(A268="", "", MONTH(A268))</f>
        <v/>
      </c>
      <c r="AF268" s="30">
        <f>IF(A268="", "", YEAR(A268))</f>
        <v/>
      </c>
      <c r="AG268" s="30">
        <f>IF(A268="", "", DAY(A268))</f>
        <v/>
      </c>
    </row>
    <row customHeight="1" ht="17.25" r="269" spans="1:105">
      <c r="A269" s="161" t="n"/>
      <c r="B269" s="141" t="n"/>
      <c r="C269" s="15" t="n"/>
      <c r="D269" s="15" t="n"/>
      <c r="E269" s="142" t="n"/>
      <c r="F269" s="16" t="n"/>
      <c r="G269" s="132" t="n"/>
      <c r="H269" s="142" t="n"/>
      <c r="I269" s="142" t="n"/>
      <c r="J269" s="144" t="n"/>
      <c r="K269" s="124" t="n"/>
      <c r="L269" s="12">
        <f>IF(E269="","", IF(C269="Long", (((E269-H269)*G269)/F269), (((H269-E269)*G269)/F269)))</f>
        <v/>
      </c>
      <c r="M269" s="158">
        <f>IF(J269="", "", K269)</f>
        <v/>
      </c>
      <c r="N269" s="17">
        <f>IF(K269="", "", SUM(M269/F269))</f>
        <v/>
      </c>
      <c r="O269" s="18" t="n"/>
      <c r="AC269" s="14">
        <f>IF(M269&lt;0, M269/-F269, L269)</f>
        <v/>
      </c>
      <c r="AD269" s="14">
        <f>IF(M269="", "", IF(C269="Long", IF(M269&gt;0, M269/F269, ((G269*(I269-E269))/F269)), IF(M269&gt;0, M269/F269, ((G269*(E269-I269))/F269))))</f>
        <v/>
      </c>
      <c r="AE269" s="30">
        <f>IF(A269="", "", MONTH(A269))</f>
        <v/>
      </c>
      <c r="AF269" s="30">
        <f>IF(A269="", "", YEAR(A269))</f>
        <v/>
      </c>
      <c r="AG269" s="30">
        <f>IF(A269="", "", DAY(A269))</f>
        <v/>
      </c>
    </row>
    <row customHeight="1" ht="17.25" r="270" spans="1:105">
      <c r="A270" s="161" t="n"/>
      <c r="B270" s="141" t="n"/>
      <c r="C270" s="15" t="n"/>
      <c r="D270" s="15" t="n"/>
      <c r="E270" s="142" t="n"/>
      <c r="F270" s="16" t="n"/>
      <c r="G270" s="132" t="n"/>
      <c r="H270" s="142" t="n"/>
      <c r="I270" s="142" t="n"/>
      <c r="J270" s="144" t="n"/>
      <c r="K270" s="124" t="n"/>
      <c r="L270" s="12">
        <f>IF(E270="","", IF(C270="Long", (((E270-H270)*G270)/F270), (((H270-E270)*G270)/F270)))</f>
        <v/>
      </c>
      <c r="M270" s="158">
        <f>IF(J270="", "", K270)</f>
        <v/>
      </c>
      <c r="N270" s="17">
        <f>IF(K270="", "", SUM(M270/F270))</f>
        <v/>
      </c>
      <c r="O270" s="18" t="n"/>
      <c r="AC270" s="14">
        <f>IF(M270&lt;0, M270/-F270, L270)</f>
        <v/>
      </c>
      <c r="AD270" s="14">
        <f>IF(M270="", "", IF(C270="Long", IF(M270&gt;0, M270/F270, ((G270*(I270-E270))/F270)), IF(M270&gt;0, M270/F270, ((G270*(E270-I270))/F270))))</f>
        <v/>
      </c>
      <c r="AE270" s="30">
        <f>IF(A270="", "", MONTH(A270))</f>
        <v/>
      </c>
      <c r="AF270" s="30">
        <f>IF(A270="", "", YEAR(A270))</f>
        <v/>
      </c>
      <c r="AG270" s="30">
        <f>IF(A270="", "", DAY(A270))</f>
        <v/>
      </c>
    </row>
    <row customHeight="1" ht="17.25" r="271" spans="1:105">
      <c r="A271" s="161" t="n"/>
      <c r="B271" s="141" t="n"/>
      <c r="C271" s="15" t="n"/>
      <c r="D271" s="15" t="n"/>
      <c r="E271" s="142" t="n"/>
      <c r="F271" s="16" t="n"/>
      <c r="G271" s="132" t="n"/>
      <c r="H271" s="142" t="n"/>
      <c r="I271" s="142" t="n"/>
      <c r="J271" s="144" t="n"/>
      <c r="K271" s="124" t="n"/>
      <c r="L271" s="12">
        <f>IF(E271="","", IF(C271="Long", (((E271-H271)*G271)/F271), (((H271-E271)*G271)/F271)))</f>
        <v/>
      </c>
      <c r="M271" s="158">
        <f>IF(J271="", "", K271)</f>
        <v/>
      </c>
      <c r="N271" s="17">
        <f>IF(K271="", "", SUM(M271/F271))</f>
        <v/>
      </c>
      <c r="O271" s="18" t="n"/>
      <c r="AC271" s="14">
        <f>IF(M271&lt;0, M271/-F271, L271)</f>
        <v/>
      </c>
      <c r="AD271" s="14">
        <f>IF(M271="", "", IF(C271="Long", IF(M271&gt;0, M271/F271, ((G271*(I271-E271))/F271)), IF(M271&gt;0, M271/F271, ((G271*(E271-I271))/F271))))</f>
        <v/>
      </c>
      <c r="AE271" s="30">
        <f>IF(A271="", "", MONTH(A271))</f>
        <v/>
      </c>
      <c r="AF271" s="30">
        <f>IF(A271="", "", YEAR(A271))</f>
        <v/>
      </c>
      <c r="AG271" s="30">
        <f>IF(A271="", "", DAY(A271))</f>
        <v/>
      </c>
    </row>
    <row customHeight="1" ht="17.25" r="272" spans="1:105">
      <c r="A272" s="161" t="n"/>
      <c r="B272" s="141" t="n"/>
      <c r="C272" s="15" t="n"/>
      <c r="D272" s="15" t="n"/>
      <c r="E272" s="142" t="n"/>
      <c r="F272" s="16" t="n"/>
      <c r="G272" s="132" t="n"/>
      <c r="H272" s="142" t="n"/>
      <c r="I272" s="142" t="n"/>
      <c r="J272" s="144" t="n"/>
      <c r="K272" s="124" t="n"/>
      <c r="L272" s="12">
        <f>IF(E272="","", IF(C272="Long", (((E272-H272)*G272)/F272), (((H272-E272)*G272)/F272)))</f>
        <v/>
      </c>
      <c r="M272" s="158">
        <f>IF(J272="", "", K272)</f>
        <v/>
      </c>
      <c r="N272" s="17">
        <f>IF(K272="", "", SUM(M272/F272))</f>
        <v/>
      </c>
      <c r="O272" s="18" t="n"/>
      <c r="AC272" s="14">
        <f>IF(M272&lt;0, M272/-F272, L272)</f>
        <v/>
      </c>
      <c r="AD272" s="14">
        <f>IF(M272="", "", IF(C272="Long", IF(M272&gt;0, M272/F272, ((G272*(I272-E272))/F272)), IF(M272&gt;0, M272/F272, ((G272*(E272-I272))/F272))))</f>
        <v/>
      </c>
      <c r="AE272" s="30">
        <f>IF(A272="", "", MONTH(A272))</f>
        <v/>
      </c>
      <c r="AF272" s="30">
        <f>IF(A272="", "", YEAR(A272))</f>
        <v/>
      </c>
      <c r="AG272" s="30">
        <f>IF(A272="", "", DAY(A272))</f>
        <v/>
      </c>
    </row>
    <row customHeight="1" ht="17.25" r="273" spans="1:105">
      <c r="A273" s="161" t="n"/>
      <c r="B273" s="141" t="n"/>
      <c r="C273" s="15" t="n"/>
      <c r="D273" s="15" t="n"/>
      <c r="E273" s="142" t="n"/>
      <c r="F273" s="16" t="n"/>
      <c r="G273" s="132" t="n"/>
      <c r="H273" s="142" t="n"/>
      <c r="I273" s="142" t="n"/>
      <c r="J273" s="144" t="n"/>
      <c r="K273" s="124" t="n"/>
      <c r="L273" s="12">
        <f>IF(E273="","", IF(C273="Long", (((E273-H273)*G273)/F273), (((H273-E273)*G273)/F273)))</f>
        <v/>
      </c>
      <c r="M273" s="158">
        <f>IF(J273="", "", K273)</f>
        <v/>
      </c>
      <c r="N273" s="17">
        <f>IF(K273="", "", SUM(M273/F273))</f>
        <v/>
      </c>
      <c r="O273" s="18" t="n"/>
      <c r="AC273" s="14">
        <f>IF(M273&lt;0, M273/-F273, L273)</f>
        <v/>
      </c>
      <c r="AD273" s="14">
        <f>IF(M273="", "", IF(C273="Long", IF(M273&gt;0, M273/F273, ((G273*(I273-E273))/F273)), IF(M273&gt;0, M273/F273, ((G273*(E273-I273))/F273))))</f>
        <v/>
      </c>
      <c r="AE273" s="30">
        <f>IF(A273="", "", MONTH(A273))</f>
        <v/>
      </c>
      <c r="AF273" s="30">
        <f>IF(A273="", "", YEAR(A273))</f>
        <v/>
      </c>
      <c r="AG273" s="30">
        <f>IF(A273="", "", DAY(A273))</f>
        <v/>
      </c>
    </row>
    <row customHeight="1" ht="17.25" r="274" spans="1:105">
      <c r="A274" s="161" t="n"/>
      <c r="B274" s="141" t="n"/>
      <c r="C274" s="15" t="n"/>
      <c r="D274" s="15" t="n"/>
      <c r="E274" s="142" t="n"/>
      <c r="F274" s="16" t="n"/>
      <c r="G274" s="132" t="n"/>
      <c r="H274" s="142" t="n"/>
      <c r="I274" s="142" t="n"/>
      <c r="J274" s="144" t="n"/>
      <c r="K274" s="124" t="n"/>
      <c r="L274" s="12">
        <f>IF(E274="","", IF(C274="Long", (((E274-H274)*G274)/F274), (((H274-E274)*G274)/F274)))</f>
        <v/>
      </c>
      <c r="M274" s="158">
        <f>IF(J274="", "", K274)</f>
        <v/>
      </c>
      <c r="N274" s="17">
        <f>IF(K274="", "", SUM(M274/F274))</f>
        <v/>
      </c>
      <c r="O274" s="18" t="n"/>
      <c r="AC274" s="14">
        <f>IF(M274&lt;0, M274/-F274, L274)</f>
        <v/>
      </c>
      <c r="AD274" s="14">
        <f>IF(M274="", "", IF(C274="Long", IF(M274&gt;0, M274/F274, ((G274*(I274-E274))/F274)), IF(M274&gt;0, M274/F274, ((G274*(E274-I274))/F274))))</f>
        <v/>
      </c>
      <c r="AE274" s="30">
        <f>IF(A274="", "", MONTH(A274))</f>
        <v/>
      </c>
      <c r="AF274" s="30">
        <f>IF(A274="", "", YEAR(A274))</f>
        <v/>
      </c>
      <c r="AG274" s="30">
        <f>IF(A274="", "", DAY(A274))</f>
        <v/>
      </c>
    </row>
    <row customHeight="1" ht="17.25" r="275" spans="1:105">
      <c r="A275" s="161" t="n"/>
      <c r="B275" s="141" t="n"/>
      <c r="C275" s="15" t="n"/>
      <c r="D275" s="15" t="n"/>
      <c r="E275" s="142" t="n"/>
      <c r="F275" s="16" t="n"/>
      <c r="G275" s="132" t="n"/>
      <c r="H275" s="142" t="n"/>
      <c r="I275" s="142" t="n"/>
      <c r="J275" s="144" t="n"/>
      <c r="K275" s="124" t="n"/>
      <c r="L275" s="12">
        <f>IF(E275="","", IF(C275="Long", (((E275-H275)*G275)/F275), (((H275-E275)*G275)/F275)))</f>
        <v/>
      </c>
      <c r="M275" s="158">
        <f>IF(J275="", "", K275)</f>
        <v/>
      </c>
      <c r="N275" s="17">
        <f>IF(K275="", "", SUM(M275/F275))</f>
        <v/>
      </c>
      <c r="O275" s="18" t="n"/>
      <c r="AC275" s="14">
        <f>IF(M275&lt;0, M275/-F275, L275)</f>
        <v/>
      </c>
      <c r="AD275" s="14">
        <f>IF(M275="", "", IF(C275="Long", IF(M275&gt;0, M275/F275, ((G275*(I275-E275))/F275)), IF(M275&gt;0, M275/F275, ((G275*(E275-I275))/F275))))</f>
        <v/>
      </c>
      <c r="AE275" s="30">
        <f>IF(A275="", "", MONTH(A275))</f>
        <v/>
      </c>
      <c r="AF275" s="30">
        <f>IF(A275="", "", YEAR(A275))</f>
        <v/>
      </c>
      <c r="AG275" s="30">
        <f>IF(A275="", "", DAY(A275))</f>
        <v/>
      </c>
    </row>
    <row customHeight="1" ht="17.25" r="276" spans="1:105">
      <c r="A276" s="161" t="n"/>
      <c r="B276" s="141" t="n"/>
      <c r="C276" s="15" t="n"/>
      <c r="D276" s="15" t="n"/>
      <c r="E276" s="142" t="n"/>
      <c r="F276" s="16" t="n"/>
      <c r="G276" s="132" t="n"/>
      <c r="H276" s="142" t="n"/>
      <c r="I276" s="142" t="n"/>
      <c r="J276" s="144" t="n"/>
      <c r="K276" s="124" t="n"/>
      <c r="L276" s="12">
        <f>IF(E276="","", IF(C276="Long", (((E276-H276)*G276)/F276), (((H276-E276)*G276)/F276)))</f>
        <v/>
      </c>
      <c r="M276" s="158">
        <f>IF(J276="", "", K276)</f>
        <v/>
      </c>
      <c r="N276" s="17">
        <f>IF(K276="", "", SUM(M276/F276))</f>
        <v/>
      </c>
      <c r="O276" s="18" t="n"/>
      <c r="AC276" s="14">
        <f>IF(M276&lt;0, M276/-F276, L276)</f>
        <v/>
      </c>
      <c r="AD276" s="14">
        <f>IF(M276="", "", IF(C276="Long", IF(M276&gt;0, M276/F276, ((G276*(I276-E276))/F276)), IF(M276&gt;0, M276/F276, ((G276*(E276-I276))/F276))))</f>
        <v/>
      </c>
      <c r="AE276" s="30">
        <f>IF(A276="", "", MONTH(A276))</f>
        <v/>
      </c>
      <c r="AF276" s="30">
        <f>IF(A276="", "", YEAR(A276))</f>
        <v/>
      </c>
      <c r="AG276" s="30">
        <f>IF(A276="", "", DAY(A276))</f>
        <v/>
      </c>
    </row>
    <row customHeight="1" ht="17.25" r="277" spans="1:105">
      <c r="A277" s="161" t="n"/>
      <c r="B277" s="141" t="n"/>
      <c r="C277" s="15" t="n"/>
      <c r="D277" s="15" t="n"/>
      <c r="E277" s="142" t="n"/>
      <c r="F277" s="16" t="n"/>
      <c r="G277" s="132" t="n"/>
      <c r="H277" s="142" t="n"/>
      <c r="I277" s="142" t="n"/>
      <c r="J277" s="144" t="n"/>
      <c r="K277" s="124" t="n"/>
      <c r="L277" s="12">
        <f>IF(E277="","", IF(C277="Long", (((E277-H277)*G277)/F277), (((H277-E277)*G277)/F277)))</f>
        <v/>
      </c>
      <c r="M277" s="158">
        <f>IF(J277="", "", K277)</f>
        <v/>
      </c>
      <c r="N277" s="17">
        <f>IF(K277="", "", SUM(M277/F277))</f>
        <v/>
      </c>
      <c r="O277" s="18" t="n"/>
      <c r="AC277" s="14">
        <f>IF(M277&lt;0, M277/-F277, L277)</f>
        <v/>
      </c>
      <c r="AD277" s="14">
        <f>IF(M277="", "", IF(C277="Long", IF(M277&gt;0, M277/F277, ((G277*(I277-E277))/F277)), IF(M277&gt;0, M277/F277, ((G277*(E277-I277))/F277))))</f>
        <v/>
      </c>
      <c r="AE277" s="30">
        <f>IF(A277="", "", MONTH(A277))</f>
        <v/>
      </c>
      <c r="AF277" s="30">
        <f>IF(A277="", "", YEAR(A277))</f>
        <v/>
      </c>
      <c r="AG277" s="30">
        <f>IF(A277="", "", DAY(A277))</f>
        <v/>
      </c>
    </row>
    <row customHeight="1" ht="17.25" r="278" spans="1:105">
      <c r="A278" s="161" t="n"/>
      <c r="B278" s="141" t="n"/>
      <c r="C278" s="15" t="n"/>
      <c r="D278" s="15" t="n"/>
      <c r="E278" s="142" t="n"/>
      <c r="F278" s="16" t="n"/>
      <c r="G278" s="132" t="n"/>
      <c r="H278" s="142" t="n"/>
      <c r="I278" s="142" t="n"/>
      <c r="J278" s="144" t="n"/>
      <c r="K278" s="124" t="n"/>
      <c r="L278" s="12">
        <f>IF(E278="","", IF(C278="Long", (((E278-H278)*G278)/F278), (((H278-E278)*G278)/F278)))</f>
        <v/>
      </c>
      <c r="M278" s="158">
        <f>IF(J278="", "", K278)</f>
        <v/>
      </c>
      <c r="N278" s="17">
        <f>IF(K278="", "", SUM(M278/F278))</f>
        <v/>
      </c>
      <c r="O278" s="18" t="n"/>
      <c r="AC278" s="14">
        <f>IF(M278&lt;0, M278/-F278, L278)</f>
        <v/>
      </c>
      <c r="AD278" s="14">
        <f>IF(M278="", "", IF(C278="Long", IF(M278&gt;0, M278/F278, ((G278*(I278-E278))/F278)), IF(M278&gt;0, M278/F278, ((G278*(E278-I278))/F278))))</f>
        <v/>
      </c>
      <c r="AE278" s="30">
        <f>IF(A278="", "", MONTH(A278))</f>
        <v/>
      </c>
      <c r="AF278" s="30">
        <f>IF(A278="", "", YEAR(A278))</f>
        <v/>
      </c>
      <c r="AG278" s="30">
        <f>IF(A278="", "", DAY(A278))</f>
        <v/>
      </c>
    </row>
    <row customHeight="1" ht="17.25" r="279" spans="1:105">
      <c r="A279" s="161" t="n"/>
      <c r="B279" s="141" t="n"/>
      <c r="C279" s="15" t="n"/>
      <c r="D279" s="15" t="n"/>
      <c r="E279" s="142" t="n"/>
      <c r="F279" s="16" t="n"/>
      <c r="G279" s="132" t="n"/>
      <c r="H279" s="142" t="n"/>
      <c r="I279" s="142" t="n"/>
      <c r="J279" s="144" t="n"/>
      <c r="K279" s="124" t="n"/>
      <c r="L279" s="12">
        <f>IF(E279="","", IF(C279="Long", (((E279-H279)*G279)/F279), (((H279-E279)*G279)/F279)))</f>
        <v/>
      </c>
      <c r="M279" s="158">
        <f>IF(J279="", "", K279)</f>
        <v/>
      </c>
      <c r="N279" s="17">
        <f>IF(K279="", "", SUM(M279/F279))</f>
        <v/>
      </c>
      <c r="O279" s="18" t="n"/>
      <c r="AC279" s="14">
        <f>IF(M279&lt;0, M279/-F279, L279)</f>
        <v/>
      </c>
      <c r="AD279" s="14">
        <f>IF(M279="", "", IF(C279="Long", IF(M279&gt;0, M279/F279, ((G279*(I279-E279))/F279)), IF(M279&gt;0, M279/F279, ((G279*(E279-I279))/F279))))</f>
        <v/>
      </c>
      <c r="AE279" s="30">
        <f>IF(A279="", "", MONTH(A279))</f>
        <v/>
      </c>
      <c r="AF279" s="30">
        <f>IF(A279="", "", YEAR(A279))</f>
        <v/>
      </c>
      <c r="AG279" s="30">
        <f>IF(A279="", "", DAY(A279))</f>
        <v/>
      </c>
    </row>
    <row customHeight="1" ht="17.25" r="280" spans="1:105">
      <c r="A280" s="161" t="n"/>
      <c r="B280" s="141" t="n"/>
      <c r="C280" s="15" t="n"/>
      <c r="D280" s="15" t="n"/>
      <c r="E280" s="142" t="n"/>
      <c r="F280" s="16" t="n"/>
      <c r="G280" s="132" t="n"/>
      <c r="H280" s="142" t="n"/>
      <c r="I280" s="142" t="n"/>
      <c r="J280" s="144" t="n"/>
      <c r="K280" s="124" t="n"/>
      <c r="L280" s="12">
        <f>IF(E280="","", IF(C280="Long", (((E280-H280)*G280)/F280), (((H280-E280)*G280)/F280)))</f>
        <v/>
      </c>
      <c r="M280" s="158">
        <f>IF(J280="", "", K280)</f>
        <v/>
      </c>
      <c r="N280" s="17">
        <f>IF(K280="", "", SUM(M280/F280))</f>
        <v/>
      </c>
      <c r="O280" s="18" t="n"/>
      <c r="AC280" s="14">
        <f>IF(M280&lt;0, M280/-F280, L280)</f>
        <v/>
      </c>
      <c r="AD280" s="14">
        <f>IF(M280="", "", IF(C280="Long", IF(M280&gt;0, M280/F280, ((G280*(I280-E280))/F280)), IF(M280&gt;0, M280/F280, ((G280*(E280-I280))/F280))))</f>
        <v/>
      </c>
      <c r="AE280" s="30">
        <f>IF(A280="", "", MONTH(A280))</f>
        <v/>
      </c>
      <c r="AF280" s="30">
        <f>IF(A280="", "", YEAR(A280))</f>
        <v/>
      </c>
      <c r="AG280" s="30">
        <f>IF(A280="", "", DAY(A280))</f>
        <v/>
      </c>
    </row>
    <row customHeight="1" ht="17.25" r="281" spans="1:105">
      <c r="A281" s="161" t="n"/>
      <c r="B281" s="141" t="n"/>
      <c r="C281" s="15" t="n"/>
      <c r="D281" s="15" t="n"/>
      <c r="E281" s="142" t="n"/>
      <c r="F281" s="16" t="n"/>
      <c r="G281" s="132" t="n"/>
      <c r="H281" s="142" t="n"/>
      <c r="I281" s="142" t="n"/>
      <c r="J281" s="144" t="n"/>
      <c r="K281" s="124" t="n"/>
      <c r="L281" s="12">
        <f>IF(E281="","", IF(C281="Long", (((E281-H281)*G281)/F281), (((H281-E281)*G281)/F281)))</f>
        <v/>
      </c>
      <c r="M281" s="158">
        <f>IF(J281="", "", K281)</f>
        <v/>
      </c>
      <c r="N281" s="17">
        <f>IF(K281="", "", SUM(M281/F281))</f>
        <v/>
      </c>
      <c r="O281" s="18" t="n"/>
      <c r="AC281" s="14">
        <f>IF(M281&lt;0, M281/-F281, L281)</f>
        <v/>
      </c>
      <c r="AD281" s="14">
        <f>IF(M281="", "", IF(C281="Long", IF(M281&gt;0, M281/F281, ((G281*(I281-E281))/F281)), IF(M281&gt;0, M281/F281, ((G281*(E281-I281))/F281))))</f>
        <v/>
      </c>
      <c r="AE281" s="30">
        <f>IF(A281="", "", MONTH(A281))</f>
        <v/>
      </c>
      <c r="AF281" s="30">
        <f>IF(A281="", "", YEAR(A281))</f>
        <v/>
      </c>
      <c r="AG281" s="30">
        <f>IF(A281="", "", DAY(A281))</f>
        <v/>
      </c>
    </row>
    <row customHeight="1" ht="17.25" r="282" spans="1:105">
      <c r="A282" s="161" t="n"/>
      <c r="B282" s="141" t="n"/>
      <c r="C282" s="15" t="n"/>
      <c r="D282" s="15" t="n"/>
      <c r="E282" s="142" t="n"/>
      <c r="F282" s="16" t="n"/>
      <c r="G282" s="132" t="n"/>
      <c r="H282" s="142" t="n"/>
      <c r="I282" s="142" t="n"/>
      <c r="J282" s="144" t="n"/>
      <c r="K282" s="124" t="n"/>
      <c r="L282" s="12">
        <f>IF(E282="","", IF(C282="Long", (((E282-H282)*G282)/F282), (((H282-E282)*G282)/F282)))</f>
        <v/>
      </c>
      <c r="M282" s="158">
        <f>IF(J282="", "", K282)</f>
        <v/>
      </c>
      <c r="N282" s="17">
        <f>IF(K282="", "", SUM(M282/F282))</f>
        <v/>
      </c>
      <c r="O282" s="18" t="n"/>
      <c r="AC282" s="14">
        <f>IF(M282&lt;0, M282/-F282, L282)</f>
        <v/>
      </c>
      <c r="AD282" s="14">
        <f>IF(M282="", "", IF(C282="Long", IF(M282&gt;0, M282/F282, ((G282*(I282-E282))/F282)), IF(M282&gt;0, M282/F282, ((G282*(E282-I282))/F282))))</f>
        <v/>
      </c>
      <c r="AE282" s="30">
        <f>IF(A282="", "", MONTH(A282))</f>
        <v/>
      </c>
      <c r="AF282" s="30">
        <f>IF(A282="", "", YEAR(A282))</f>
        <v/>
      </c>
      <c r="AG282" s="30">
        <f>IF(A282="", "", DAY(A282))</f>
        <v/>
      </c>
    </row>
    <row customHeight="1" ht="17.25" r="283" spans="1:105">
      <c r="A283" s="161" t="n"/>
      <c r="B283" s="141" t="n"/>
      <c r="C283" s="15" t="n"/>
      <c r="D283" s="15" t="n"/>
      <c r="E283" s="142" t="n"/>
      <c r="F283" s="16" t="n"/>
      <c r="G283" s="132" t="n"/>
      <c r="H283" s="142" t="n"/>
      <c r="I283" s="142" t="n"/>
      <c r="J283" s="144" t="n"/>
      <c r="K283" s="124" t="n"/>
      <c r="L283" s="12">
        <f>IF(E283="","", IF(C283="Long", (((E283-H283)*G283)/F283), (((H283-E283)*G283)/F283)))</f>
        <v/>
      </c>
      <c r="M283" s="158">
        <f>IF(J283="", "", K283)</f>
        <v/>
      </c>
      <c r="N283" s="17">
        <f>IF(K283="", "", SUM(M283/F283))</f>
        <v/>
      </c>
      <c r="O283" s="18" t="n"/>
      <c r="AC283" s="14">
        <f>IF(M283&lt;0, M283/-F283, L283)</f>
        <v/>
      </c>
      <c r="AD283" s="14">
        <f>IF(M283="", "", IF(C283="Long", IF(M283&gt;0, M283/F283, ((G283*(I283-E283))/F283)), IF(M283&gt;0, M283/F283, ((G283*(E283-I283))/F283))))</f>
        <v/>
      </c>
      <c r="AE283" s="30">
        <f>IF(A283="", "", MONTH(A283))</f>
        <v/>
      </c>
      <c r="AF283" s="30">
        <f>IF(A283="", "", YEAR(A283))</f>
        <v/>
      </c>
      <c r="AG283" s="30">
        <f>IF(A283="", "", DAY(A283))</f>
        <v/>
      </c>
    </row>
    <row customHeight="1" ht="17.25" r="284" spans="1:105">
      <c r="A284" s="161" t="n"/>
      <c r="B284" s="141" t="n"/>
      <c r="C284" s="15" t="n"/>
      <c r="D284" s="15" t="n"/>
      <c r="E284" s="142" t="n"/>
      <c r="F284" s="16" t="n"/>
      <c r="G284" s="132" t="n"/>
      <c r="H284" s="142" t="n"/>
      <c r="I284" s="142" t="n"/>
      <c r="J284" s="144" t="n"/>
      <c r="K284" s="124" t="n"/>
      <c r="L284" s="12">
        <f>IF(E284="","", IF(C284="Long", (((E284-H284)*G284)/F284), (((H284-E284)*G284)/F284)))</f>
        <v/>
      </c>
      <c r="M284" s="158">
        <f>IF(J284="", "", K284)</f>
        <v/>
      </c>
      <c r="N284" s="17">
        <f>IF(K284="", "", SUM(M284/F284))</f>
        <v/>
      </c>
      <c r="O284" s="18" t="n"/>
      <c r="AC284" s="14">
        <f>IF(M284&lt;0, M284/-F284, L284)</f>
        <v/>
      </c>
      <c r="AD284" s="14">
        <f>IF(M284="", "", IF(C284="Long", IF(M284&gt;0, M284/F284, ((G284*(I284-E284))/F284)), IF(M284&gt;0, M284/F284, ((G284*(E284-I284))/F284))))</f>
        <v/>
      </c>
      <c r="AE284" s="30">
        <f>IF(A284="", "", MONTH(A284))</f>
        <v/>
      </c>
      <c r="AF284" s="30">
        <f>IF(A284="", "", YEAR(A284))</f>
        <v/>
      </c>
      <c r="AG284" s="30">
        <f>IF(A284="", "", DAY(A284))</f>
        <v/>
      </c>
    </row>
    <row customHeight="1" ht="17.25" r="285" spans="1:105">
      <c r="A285" s="161" t="n"/>
      <c r="B285" s="141" t="n"/>
      <c r="C285" s="15" t="n"/>
      <c r="D285" s="15" t="n"/>
      <c r="E285" s="142" t="n"/>
      <c r="F285" s="16" t="n"/>
      <c r="G285" s="132" t="n"/>
      <c r="H285" s="142" t="n"/>
      <c r="I285" s="142" t="n"/>
      <c r="J285" s="144" t="n"/>
      <c r="K285" s="124" t="n"/>
      <c r="L285" s="12">
        <f>IF(E285="","", IF(C285="Long", (((E285-H285)*G285)/F285), (((H285-E285)*G285)/F285)))</f>
        <v/>
      </c>
      <c r="M285" s="158">
        <f>IF(J285="", "", K285)</f>
        <v/>
      </c>
      <c r="N285" s="17">
        <f>IF(K285="", "", SUM(M285/F285))</f>
        <v/>
      </c>
      <c r="O285" s="18" t="n"/>
      <c r="AC285" s="14">
        <f>IF(M285&lt;0, M285/-F285, L285)</f>
        <v/>
      </c>
      <c r="AD285" s="14">
        <f>IF(M285="", "", IF(C285="Long", IF(M285&gt;0, M285/F285, ((G285*(I285-E285))/F285)), IF(M285&gt;0, M285/F285, ((G285*(E285-I285))/F285))))</f>
        <v/>
      </c>
      <c r="AE285" s="30">
        <f>IF(A285="", "", MONTH(A285))</f>
        <v/>
      </c>
      <c r="AF285" s="30">
        <f>IF(A285="", "", YEAR(A285))</f>
        <v/>
      </c>
      <c r="AG285" s="30">
        <f>IF(A285="", "", DAY(A285))</f>
        <v/>
      </c>
    </row>
    <row customHeight="1" ht="17.25" r="286" spans="1:105">
      <c r="A286" s="161" t="n"/>
      <c r="B286" s="141" t="n"/>
      <c r="C286" s="15" t="n"/>
      <c r="D286" s="15" t="n"/>
      <c r="E286" s="142" t="n"/>
      <c r="F286" s="16" t="n"/>
      <c r="G286" s="132" t="n"/>
      <c r="H286" s="142" t="n"/>
      <c r="I286" s="142" t="n"/>
      <c r="J286" s="144" t="n"/>
      <c r="K286" s="124" t="n"/>
      <c r="L286" s="12">
        <f>IF(E286="","", IF(C286="Long", (((E286-H286)*G286)/F286), (((H286-E286)*G286)/F286)))</f>
        <v/>
      </c>
      <c r="M286" s="158">
        <f>IF(J286="", "", K286)</f>
        <v/>
      </c>
      <c r="N286" s="17">
        <f>IF(K286="", "", SUM(M286/F286))</f>
        <v/>
      </c>
      <c r="O286" s="18" t="n"/>
      <c r="AC286" s="14">
        <f>IF(M286&lt;0, M286/-F286, L286)</f>
        <v/>
      </c>
      <c r="AD286" s="14">
        <f>IF(M286="", "", IF(C286="Long", IF(M286&gt;0, M286/F286, ((G286*(I286-E286))/F286)), IF(M286&gt;0, M286/F286, ((G286*(E286-I286))/F286))))</f>
        <v/>
      </c>
      <c r="AE286" s="30">
        <f>IF(A286="", "", MONTH(A286))</f>
        <v/>
      </c>
      <c r="AF286" s="30">
        <f>IF(A286="", "", YEAR(A286))</f>
        <v/>
      </c>
      <c r="AG286" s="30">
        <f>IF(A286="", "", DAY(A286))</f>
        <v/>
      </c>
    </row>
    <row customHeight="1" ht="17.25" r="287" spans="1:105">
      <c r="A287" s="161" t="n"/>
      <c r="B287" s="141" t="n"/>
      <c r="C287" s="15" t="n"/>
      <c r="D287" s="15" t="n"/>
      <c r="E287" s="142" t="n"/>
      <c r="F287" s="16" t="n"/>
      <c r="G287" s="132" t="n"/>
      <c r="H287" s="142" t="n"/>
      <c r="I287" s="142" t="n"/>
      <c r="J287" s="144" t="n"/>
      <c r="K287" s="124" t="n"/>
      <c r="L287" s="12">
        <f>IF(E287="","", IF(C287="Long", (((E287-H287)*G287)/F287), (((H287-E287)*G287)/F287)))</f>
        <v/>
      </c>
      <c r="M287" s="158">
        <f>IF(J287="", "", K287)</f>
        <v/>
      </c>
      <c r="N287" s="17">
        <f>IF(K287="", "", SUM(M287/F287))</f>
        <v/>
      </c>
      <c r="O287" s="18" t="n"/>
      <c r="AC287" s="14">
        <f>IF(M287&lt;0, M287/-F287, L287)</f>
        <v/>
      </c>
      <c r="AD287" s="14">
        <f>IF(M287="", "", IF(C287="Long", IF(M287&gt;0, M287/F287, ((G287*(I287-E287))/F287)), IF(M287&gt;0, M287/F287, ((G287*(E287-I287))/F287))))</f>
        <v/>
      </c>
      <c r="AE287" s="30">
        <f>IF(A287="", "", MONTH(A287))</f>
        <v/>
      </c>
      <c r="AF287" s="30">
        <f>IF(A287="", "", YEAR(A287))</f>
        <v/>
      </c>
      <c r="AG287" s="30">
        <f>IF(A287="", "", DAY(A287))</f>
        <v/>
      </c>
    </row>
    <row customHeight="1" ht="17.25" r="288" spans="1:105">
      <c r="A288" s="161" t="n"/>
      <c r="B288" s="141" t="n"/>
      <c r="C288" s="15" t="n"/>
      <c r="D288" s="15" t="n"/>
      <c r="E288" s="142" t="n"/>
      <c r="F288" s="16" t="n"/>
      <c r="G288" s="132" t="n"/>
      <c r="H288" s="142" t="n"/>
      <c r="I288" s="142" t="n"/>
      <c r="J288" s="144" t="n"/>
      <c r="K288" s="124" t="n"/>
      <c r="L288" s="12">
        <f>IF(E288="","", IF(C288="Long", (((E288-H288)*G288)/F288), (((H288-E288)*G288)/F288)))</f>
        <v/>
      </c>
      <c r="M288" s="158">
        <f>IF(J288="", "", K288)</f>
        <v/>
      </c>
      <c r="N288" s="17">
        <f>IF(K288="", "", SUM(M288/F288))</f>
        <v/>
      </c>
      <c r="O288" s="18" t="n"/>
      <c r="AC288" s="14">
        <f>IF(M288&lt;0, M288/-F288, L288)</f>
        <v/>
      </c>
      <c r="AD288" s="14">
        <f>IF(M288="", "", IF(C288="Long", IF(M288&gt;0, M288/F288, ((G288*(I288-E288))/F288)), IF(M288&gt;0, M288/F288, ((G288*(E288-I288))/F288))))</f>
        <v/>
      </c>
      <c r="AE288" s="30">
        <f>IF(A288="", "", MONTH(A288))</f>
        <v/>
      </c>
      <c r="AF288" s="30">
        <f>IF(A288="", "", YEAR(A288))</f>
        <v/>
      </c>
      <c r="AG288" s="30">
        <f>IF(A288="", "", DAY(A288))</f>
        <v/>
      </c>
    </row>
    <row customHeight="1" ht="17.25" r="289" spans="1:105">
      <c r="A289" s="161" t="n"/>
      <c r="B289" s="141" t="n"/>
      <c r="C289" s="15" t="n"/>
      <c r="D289" s="15" t="n"/>
      <c r="E289" s="142" t="n"/>
      <c r="F289" s="16" t="n"/>
      <c r="G289" s="132" t="n"/>
      <c r="H289" s="142" t="n"/>
      <c r="I289" s="142" t="n"/>
      <c r="J289" s="144" t="n"/>
      <c r="K289" s="124" t="n"/>
      <c r="L289" s="12">
        <f>IF(E289="","", IF(C289="Long", (((E289-H289)*G289)/F289), (((H289-E289)*G289)/F289)))</f>
        <v/>
      </c>
      <c r="M289" s="158">
        <f>IF(J289="", "", K289)</f>
        <v/>
      </c>
      <c r="N289" s="17">
        <f>IF(K289="", "", SUM(M289/F289))</f>
        <v/>
      </c>
      <c r="O289" s="18" t="n"/>
      <c r="AC289" s="14">
        <f>IF(M289&lt;0, M289/-F289, L289)</f>
        <v/>
      </c>
      <c r="AD289" s="14">
        <f>IF(M289="", "", IF(C289="Long", IF(M289&gt;0, M289/F289, ((G289*(I289-E289))/F289)), IF(M289&gt;0, M289/F289, ((G289*(E289-I289))/F289))))</f>
        <v/>
      </c>
      <c r="AE289" s="30">
        <f>IF(A289="", "", MONTH(A289))</f>
        <v/>
      </c>
      <c r="AF289" s="30">
        <f>IF(A289="", "", YEAR(A289))</f>
        <v/>
      </c>
      <c r="AG289" s="30">
        <f>IF(A289="", "", DAY(A289))</f>
        <v/>
      </c>
    </row>
    <row customHeight="1" ht="17.25" r="290" spans="1:105">
      <c r="A290" s="161" t="n"/>
      <c r="B290" s="141" t="n"/>
      <c r="C290" s="15" t="n"/>
      <c r="D290" s="15" t="n"/>
      <c r="E290" s="142" t="n"/>
      <c r="F290" s="16" t="n"/>
      <c r="G290" s="132" t="n"/>
      <c r="H290" s="142" t="n"/>
      <c r="I290" s="142" t="n"/>
      <c r="J290" s="144" t="n"/>
      <c r="K290" s="124" t="n"/>
      <c r="L290" s="12">
        <f>IF(E290="","", IF(C290="Long", (((E290-H290)*G290)/F290), (((H290-E290)*G290)/F290)))</f>
        <v/>
      </c>
      <c r="M290" s="158">
        <f>IF(J290="", "", K290)</f>
        <v/>
      </c>
      <c r="N290" s="17">
        <f>IF(K290="", "", SUM(M290/F290))</f>
        <v/>
      </c>
      <c r="O290" s="18" t="n"/>
      <c r="AC290" s="14">
        <f>IF(M290&lt;0, M290/-F290, L290)</f>
        <v/>
      </c>
      <c r="AD290" s="14">
        <f>IF(M290="", "", IF(C290="Long", IF(M290&gt;0, M290/F290, ((G290*(I290-E290))/F290)), IF(M290&gt;0, M290/F290, ((G290*(E290-I290))/F290))))</f>
        <v/>
      </c>
      <c r="AE290" s="30">
        <f>IF(A290="", "", MONTH(A290))</f>
        <v/>
      </c>
      <c r="AF290" s="30">
        <f>IF(A290="", "", YEAR(A290))</f>
        <v/>
      </c>
      <c r="AG290" s="30">
        <f>IF(A290="", "", DAY(A290))</f>
        <v/>
      </c>
    </row>
    <row customHeight="1" ht="17.25" r="291" spans="1:105">
      <c r="A291" s="161" t="n"/>
      <c r="B291" s="141" t="n"/>
      <c r="C291" s="15" t="n"/>
      <c r="D291" s="15" t="n"/>
      <c r="E291" s="142" t="n"/>
      <c r="F291" s="16" t="n"/>
      <c r="G291" s="132" t="n"/>
      <c r="H291" s="142" t="n"/>
      <c r="I291" s="142" t="n"/>
      <c r="J291" s="144" t="n"/>
      <c r="K291" s="124" t="n"/>
      <c r="L291" s="12">
        <f>IF(E291="","", IF(C291="Long", (((E291-H291)*G291)/F291), (((H291-E291)*G291)/F291)))</f>
        <v/>
      </c>
      <c r="M291" s="158">
        <f>IF(J291="", "", K291)</f>
        <v/>
      </c>
      <c r="N291" s="17">
        <f>IF(K291="", "", SUM(M291/F291))</f>
        <v/>
      </c>
      <c r="O291" s="18" t="n"/>
      <c r="AC291" s="14">
        <f>IF(M291&lt;0, M291/-F291, L291)</f>
        <v/>
      </c>
      <c r="AD291" s="14">
        <f>IF(M291="", "", IF(C291="Long", IF(M291&gt;0, M291/F291, ((G291*(I291-E291))/F291)), IF(M291&gt;0, M291/F291, ((G291*(E291-I291))/F291))))</f>
        <v/>
      </c>
      <c r="AE291" s="30">
        <f>IF(A291="", "", MONTH(A291))</f>
        <v/>
      </c>
      <c r="AF291" s="30">
        <f>IF(A291="", "", YEAR(A291))</f>
        <v/>
      </c>
      <c r="AG291" s="30">
        <f>IF(A291="", "", DAY(A291))</f>
        <v/>
      </c>
    </row>
    <row customHeight="1" ht="17.25" r="292" spans="1:105">
      <c r="A292" s="161" t="n"/>
      <c r="B292" s="141" t="n"/>
      <c r="C292" s="15" t="n"/>
      <c r="D292" s="15" t="n"/>
      <c r="E292" s="142" t="n"/>
      <c r="F292" s="16" t="n"/>
      <c r="G292" s="132" t="n"/>
      <c r="H292" s="142" t="n"/>
      <c r="I292" s="142" t="n"/>
      <c r="J292" s="144" t="n"/>
      <c r="K292" s="124" t="n"/>
      <c r="L292" s="12">
        <f>IF(E292="","", IF(C292="Long", (((E292-H292)*G292)/F292), (((H292-E292)*G292)/F292)))</f>
        <v/>
      </c>
      <c r="M292" s="158">
        <f>IF(J292="", "", K292)</f>
        <v/>
      </c>
      <c r="N292" s="17">
        <f>IF(K292="", "", SUM(M292/F292))</f>
        <v/>
      </c>
      <c r="O292" s="18" t="n"/>
      <c r="AC292" s="14">
        <f>IF(M292&lt;0, M292/-F292, L292)</f>
        <v/>
      </c>
      <c r="AD292" s="14">
        <f>IF(M292="", "", IF(C292="Long", IF(M292&gt;0, M292/F292, ((G292*(I292-E292))/F292)), IF(M292&gt;0, M292/F292, ((G292*(E292-I292))/F292))))</f>
        <v/>
      </c>
      <c r="AE292" s="30">
        <f>IF(A292="", "", MONTH(A292))</f>
        <v/>
      </c>
      <c r="AF292" s="30">
        <f>IF(A292="", "", YEAR(A292))</f>
        <v/>
      </c>
      <c r="AG292" s="30">
        <f>IF(A292="", "", DAY(A292))</f>
        <v/>
      </c>
    </row>
    <row customHeight="1" ht="17.25" r="293" spans="1:105">
      <c r="A293" s="161" t="n"/>
      <c r="B293" s="141" t="n"/>
      <c r="C293" s="15" t="n"/>
      <c r="D293" s="15" t="n"/>
      <c r="E293" s="142" t="n"/>
      <c r="F293" s="16" t="n"/>
      <c r="G293" s="132" t="n"/>
      <c r="H293" s="142" t="n"/>
      <c r="I293" s="142" t="n"/>
      <c r="J293" s="144" t="n"/>
      <c r="K293" s="124" t="n"/>
      <c r="L293" s="12">
        <f>IF(E293="","", IF(C293="Long", (((E293-H293)*G293)/F293), (((H293-E293)*G293)/F293)))</f>
        <v/>
      </c>
      <c r="M293" s="158">
        <f>IF(J293="", "", K293)</f>
        <v/>
      </c>
      <c r="N293" s="17">
        <f>IF(K293="", "", SUM(M293/F293))</f>
        <v/>
      </c>
      <c r="O293" s="18" t="n"/>
      <c r="AC293" s="14">
        <f>IF(M293&lt;0, M293/-F293, L293)</f>
        <v/>
      </c>
      <c r="AD293" s="14">
        <f>IF(M293="", "", IF(C293="Long", IF(M293&gt;0, M293/F293, ((G293*(I293-E293))/F293)), IF(M293&gt;0, M293/F293, ((G293*(E293-I293))/F293))))</f>
        <v/>
      </c>
      <c r="AE293" s="30">
        <f>IF(A293="", "", MONTH(A293))</f>
        <v/>
      </c>
      <c r="AF293" s="30">
        <f>IF(A293="", "", YEAR(A293))</f>
        <v/>
      </c>
      <c r="AG293" s="30">
        <f>IF(A293="", "", DAY(A293))</f>
        <v/>
      </c>
    </row>
    <row customHeight="1" ht="17.25" r="294" spans="1:105">
      <c r="A294" s="161" t="n"/>
      <c r="B294" s="141" t="n"/>
      <c r="C294" s="15" t="n"/>
      <c r="D294" s="15" t="n"/>
      <c r="E294" s="142" t="n"/>
      <c r="F294" s="16" t="n"/>
      <c r="G294" s="132" t="n"/>
      <c r="H294" s="142" t="n"/>
      <c r="I294" s="142" t="n"/>
      <c r="J294" s="144" t="n"/>
      <c r="K294" s="124" t="n"/>
      <c r="L294" s="12">
        <f>IF(E294="","", IF(C294="Long", (((E294-H294)*G294)/F294), (((H294-E294)*G294)/F294)))</f>
        <v/>
      </c>
      <c r="M294" s="158">
        <f>IF(J294="", "", K294)</f>
        <v/>
      </c>
      <c r="N294" s="17">
        <f>IF(K294="", "", SUM(M294/F294))</f>
        <v/>
      </c>
      <c r="O294" s="18" t="n"/>
      <c r="AC294" s="14">
        <f>IF(M294&lt;0, M294/-F294, L294)</f>
        <v/>
      </c>
      <c r="AD294" s="14">
        <f>IF(M294="", "", IF(C294="Long", IF(M294&gt;0, M294/F294, ((G294*(I294-E294))/F294)), IF(M294&gt;0, M294/F294, ((G294*(E294-I294))/F294))))</f>
        <v/>
      </c>
      <c r="AE294" s="30">
        <f>IF(A294="", "", MONTH(A294))</f>
        <v/>
      </c>
      <c r="AF294" s="30">
        <f>IF(A294="", "", YEAR(A294))</f>
        <v/>
      </c>
      <c r="AG294" s="30">
        <f>IF(A294="", "", DAY(A294))</f>
        <v/>
      </c>
    </row>
    <row customHeight="1" ht="17.25" r="295" spans="1:105">
      <c r="A295" s="161" t="n"/>
      <c r="B295" s="141" t="n"/>
      <c r="C295" s="15" t="n"/>
      <c r="D295" s="15" t="n"/>
      <c r="E295" s="142" t="n"/>
      <c r="F295" s="16" t="n"/>
      <c r="G295" s="132" t="n"/>
      <c r="H295" s="142" t="n"/>
      <c r="I295" s="142" t="n"/>
      <c r="J295" s="144" t="n"/>
      <c r="K295" s="124" t="n"/>
      <c r="L295" s="12">
        <f>IF(E295="","", IF(C295="Long", (((E295-H295)*G295)/F295), (((H295-E295)*G295)/F295)))</f>
        <v/>
      </c>
      <c r="M295" s="158">
        <f>IF(J295="", "", K295)</f>
        <v/>
      </c>
      <c r="N295" s="17">
        <f>IF(K295="", "", SUM(M295/F295))</f>
        <v/>
      </c>
      <c r="O295" s="18" t="n"/>
      <c r="AC295" s="14">
        <f>IF(M295&lt;0, M295/-F295, L295)</f>
        <v/>
      </c>
      <c r="AD295" s="14">
        <f>IF(M295="", "", IF(C295="Long", IF(M295&gt;0, M295/F295, ((G295*(I295-E295))/F295)), IF(M295&gt;0, M295/F295, ((G295*(E295-I295))/F295))))</f>
        <v/>
      </c>
      <c r="AE295" s="30">
        <f>IF(A295="", "", MONTH(A295))</f>
        <v/>
      </c>
      <c r="AF295" s="30">
        <f>IF(A295="", "", YEAR(A295))</f>
        <v/>
      </c>
      <c r="AG295" s="30">
        <f>IF(A295="", "", DAY(A295))</f>
        <v/>
      </c>
    </row>
    <row customHeight="1" ht="17.25" r="296" spans="1:105">
      <c r="A296" s="161" t="n"/>
      <c r="B296" s="141" t="n"/>
      <c r="C296" s="15" t="n"/>
      <c r="D296" s="15" t="n"/>
      <c r="E296" s="142" t="n"/>
      <c r="F296" s="16" t="n"/>
      <c r="G296" s="132" t="n"/>
      <c r="H296" s="142" t="n"/>
      <c r="I296" s="142" t="n"/>
      <c r="J296" s="144" t="n"/>
      <c r="K296" s="124" t="n"/>
      <c r="L296" s="12">
        <f>IF(E296="","", IF(C296="Long", (((E296-H296)*G296)/F296), (((H296-E296)*G296)/F296)))</f>
        <v/>
      </c>
      <c r="M296" s="158">
        <f>IF(J296="", "", K296)</f>
        <v/>
      </c>
      <c r="N296" s="17">
        <f>IF(K296="", "", SUM(M296/F296))</f>
        <v/>
      </c>
      <c r="O296" s="18" t="n"/>
      <c r="AC296" s="14">
        <f>IF(M296&lt;0, M296/-F296, L296)</f>
        <v/>
      </c>
      <c r="AD296" s="14">
        <f>IF(M296="", "", IF(C296="Long", IF(M296&gt;0, M296/F296, ((G296*(I296-E296))/F296)), IF(M296&gt;0, M296/F296, ((G296*(E296-I296))/F296))))</f>
        <v/>
      </c>
      <c r="AE296" s="30">
        <f>IF(A296="", "", MONTH(A296))</f>
        <v/>
      </c>
      <c r="AF296" s="30">
        <f>IF(A296="", "", YEAR(A296))</f>
        <v/>
      </c>
      <c r="AG296" s="30">
        <f>IF(A296="", "", DAY(A296))</f>
        <v/>
      </c>
    </row>
    <row customHeight="1" ht="17.25" r="297" spans="1:105">
      <c r="A297" s="161" t="n"/>
      <c r="B297" s="141" t="n"/>
      <c r="C297" s="15" t="n"/>
      <c r="D297" s="15" t="n"/>
      <c r="E297" s="142" t="n"/>
      <c r="F297" s="16" t="n"/>
      <c r="G297" s="132" t="n"/>
      <c r="H297" s="142" t="n"/>
      <c r="I297" s="142" t="n"/>
      <c r="J297" s="144" t="n"/>
      <c r="K297" s="124" t="n"/>
      <c r="L297" s="12">
        <f>IF(E297="","", IF(C297="Long", (((E297-H297)*G297)/F297), (((H297-E297)*G297)/F297)))</f>
        <v/>
      </c>
      <c r="M297" s="158">
        <f>IF(J297="", "", K297)</f>
        <v/>
      </c>
      <c r="N297" s="17">
        <f>IF(K297="", "", SUM(M297/F297))</f>
        <v/>
      </c>
      <c r="O297" s="18" t="n"/>
      <c r="AC297" s="14">
        <f>IF(M297&lt;0, M297/-F297, L297)</f>
        <v/>
      </c>
      <c r="AD297" s="14">
        <f>IF(M297="", "", IF(C297="Long", IF(M297&gt;0, M297/F297, ((G297*(I297-E297))/F297)), IF(M297&gt;0, M297/F297, ((G297*(E297-I297))/F297))))</f>
        <v/>
      </c>
      <c r="AE297" s="30">
        <f>IF(A297="", "", MONTH(A297))</f>
        <v/>
      </c>
      <c r="AF297" s="30">
        <f>IF(A297="", "", YEAR(A297))</f>
        <v/>
      </c>
      <c r="AG297" s="30">
        <f>IF(A297="", "", DAY(A297))</f>
        <v/>
      </c>
    </row>
    <row customHeight="1" ht="17.25" r="298" spans="1:105">
      <c r="A298" s="161" t="n"/>
      <c r="B298" s="141" t="n"/>
      <c r="C298" s="15" t="n"/>
      <c r="D298" s="15" t="n"/>
      <c r="E298" s="142" t="n"/>
      <c r="F298" s="16" t="n"/>
      <c r="G298" s="132" t="n"/>
      <c r="H298" s="142" t="n"/>
      <c r="I298" s="142" t="n"/>
      <c r="J298" s="144" t="n"/>
      <c r="K298" s="124" t="n"/>
      <c r="L298" s="12">
        <f>IF(E298="","", IF(C298="Long", (((E298-H298)*G298)/F298), (((H298-E298)*G298)/F298)))</f>
        <v/>
      </c>
      <c r="M298" s="158">
        <f>IF(J298="", "", K298)</f>
        <v/>
      </c>
      <c r="N298" s="17">
        <f>IF(K298="", "", SUM(M298/F298))</f>
        <v/>
      </c>
      <c r="O298" s="18" t="n"/>
      <c r="AC298" s="14">
        <f>IF(M298&lt;0, M298/-F298, L298)</f>
        <v/>
      </c>
      <c r="AD298" s="14">
        <f>IF(M298="", "", IF(C298="Long", IF(M298&gt;0, M298/F298, ((G298*(I298-E298))/F298)), IF(M298&gt;0, M298/F298, ((G298*(E298-I298))/F298))))</f>
        <v/>
      </c>
      <c r="AE298" s="30">
        <f>IF(A298="", "", MONTH(A298))</f>
        <v/>
      </c>
      <c r="AF298" s="30">
        <f>IF(A298="", "", YEAR(A298))</f>
        <v/>
      </c>
      <c r="AG298" s="30">
        <f>IF(A298="", "", DAY(A298))</f>
        <v/>
      </c>
    </row>
    <row customHeight="1" ht="17.25" r="299" spans="1:105">
      <c r="A299" s="161" t="n"/>
      <c r="B299" s="141" t="n"/>
      <c r="C299" s="15" t="n"/>
      <c r="D299" s="15" t="n"/>
      <c r="E299" s="142" t="n"/>
      <c r="F299" s="16" t="n"/>
      <c r="G299" s="132" t="n"/>
      <c r="H299" s="142" t="n"/>
      <c r="I299" s="142" t="n"/>
      <c r="J299" s="144" t="n"/>
      <c r="K299" s="124" t="n"/>
      <c r="L299" s="12">
        <f>IF(E299="","", IF(C299="Long", (((E299-H299)*G299)/F299), (((H299-E299)*G299)/F299)))</f>
        <v/>
      </c>
      <c r="M299" s="158">
        <f>IF(J299="", "", K299)</f>
        <v/>
      </c>
      <c r="N299" s="17">
        <f>IF(K299="", "", SUM(M299/F299))</f>
        <v/>
      </c>
      <c r="O299" s="18" t="n"/>
      <c r="AC299" s="14">
        <f>IF(M299&lt;0, M299/-F299, L299)</f>
        <v/>
      </c>
      <c r="AD299" s="14">
        <f>IF(M299="", "", IF(C299="Long", IF(M299&gt;0, M299/F299, ((G299*(I299-E299))/F299)), IF(M299&gt;0, M299/F299, ((G299*(E299-I299))/F299))))</f>
        <v/>
      </c>
      <c r="AE299" s="30">
        <f>IF(A299="", "", MONTH(A299))</f>
        <v/>
      </c>
      <c r="AF299" s="30">
        <f>IF(A299="", "", YEAR(A299))</f>
        <v/>
      </c>
      <c r="AG299" s="30">
        <f>IF(A299="", "", DAY(A299))</f>
        <v/>
      </c>
    </row>
    <row customHeight="1" ht="17.25" r="300" spans="1:105">
      <c r="A300" s="161" t="n"/>
      <c r="B300" s="141" t="n"/>
      <c r="C300" s="15" t="n"/>
      <c r="D300" s="15" t="n"/>
      <c r="E300" s="142" t="n"/>
      <c r="F300" s="16" t="n"/>
      <c r="G300" s="132" t="n"/>
      <c r="H300" s="142" t="n"/>
      <c r="I300" s="142" t="n"/>
      <c r="J300" s="144" t="n"/>
      <c r="K300" s="124" t="n"/>
      <c r="L300" s="12">
        <f>IF(E300="","", IF(C300="Long", (((E300-H300)*G300)/F300), (((H300-E300)*G300)/F300)))</f>
        <v/>
      </c>
      <c r="M300" s="158">
        <f>IF(J300="", "", K300)</f>
        <v/>
      </c>
      <c r="N300" s="17">
        <f>IF(K300="", "", SUM(M300/F300))</f>
        <v/>
      </c>
      <c r="O300" s="18" t="n"/>
      <c r="AC300" s="14">
        <f>IF(M300&lt;0, M300/-F300, L300)</f>
        <v/>
      </c>
      <c r="AD300" s="14">
        <f>IF(M300="", "", IF(C300="Long", IF(M300&gt;0, M300/F300, ((G300*(I300-E300))/F300)), IF(M300&gt;0, M300/F300, ((G300*(E300-I300))/F300))))</f>
        <v/>
      </c>
      <c r="AE300" s="30">
        <f>IF(A300="", "", MONTH(A300))</f>
        <v/>
      </c>
      <c r="AF300" s="30">
        <f>IF(A300="", "", YEAR(A300))</f>
        <v/>
      </c>
      <c r="AG300" s="30">
        <f>IF(A300="", "", DAY(A300))</f>
        <v/>
      </c>
    </row>
    <row customHeight="1" ht="17.25" r="301" spans="1:105">
      <c r="A301" s="161" t="n"/>
      <c r="B301" s="141" t="n"/>
      <c r="C301" s="15" t="n"/>
      <c r="D301" s="15" t="n"/>
      <c r="E301" s="142" t="n"/>
      <c r="F301" s="16" t="n"/>
      <c r="G301" s="132" t="n"/>
      <c r="H301" s="142" t="n"/>
      <c r="I301" s="142" t="n"/>
      <c r="J301" s="144" t="n"/>
      <c r="K301" s="124" t="n"/>
      <c r="L301" s="12">
        <f>IF(E301="","", IF(C301="Long", (((E301-H301)*G301)/F301), (((H301-E301)*G301)/F301)))</f>
        <v/>
      </c>
      <c r="M301" s="158">
        <f>IF(J301="", "", K301)</f>
        <v/>
      </c>
      <c r="N301" s="17">
        <f>IF(K301="", "", SUM(M301/F301))</f>
        <v/>
      </c>
      <c r="O301" s="18" t="n"/>
      <c r="AC301" s="14">
        <f>IF(M301&lt;0, M301/-F301, L301)</f>
        <v/>
      </c>
      <c r="AD301" s="14">
        <f>IF(M301="", "", IF(C301="Long", IF(M301&gt;0, M301/F301, ((G301*(I301-E301))/F301)), IF(M301&gt;0, M301/F301, ((G301*(E301-I301))/F301))))</f>
        <v/>
      </c>
      <c r="AE301" s="30">
        <f>IF(A301="", "", MONTH(A301))</f>
        <v/>
      </c>
      <c r="AF301" s="30">
        <f>IF(A301="", "", YEAR(A301))</f>
        <v/>
      </c>
      <c r="AG301" s="30">
        <f>IF(A301="", "", DAY(A301))</f>
        <v/>
      </c>
    </row>
    <row customHeight="1" ht="17.25" r="302" spans="1:105">
      <c r="A302" s="161" t="n"/>
      <c r="B302" s="141" t="n"/>
      <c r="C302" s="15" t="n"/>
      <c r="D302" s="15" t="n"/>
      <c r="E302" s="142" t="n"/>
      <c r="F302" s="16" t="n"/>
      <c r="G302" s="132" t="n"/>
      <c r="H302" s="142" t="n"/>
      <c r="I302" s="142" t="n"/>
      <c r="J302" s="144" t="n"/>
      <c r="K302" s="124" t="n"/>
      <c r="L302" s="12">
        <f>IF(E302="","", IF(C302="Long", (((E302-H302)*G302)/F302), (((H302-E302)*G302)/F302)))</f>
        <v/>
      </c>
      <c r="M302" s="158">
        <f>IF(J302="", "", K302)</f>
        <v/>
      </c>
      <c r="N302" s="17">
        <f>IF(K302="", "", SUM(M302/F302))</f>
        <v/>
      </c>
      <c r="O302" s="18" t="n"/>
      <c r="AC302" s="14">
        <f>IF(M302&lt;0, M302/-F302, L302)</f>
        <v/>
      </c>
      <c r="AD302" s="14">
        <f>IF(M302="", "", IF(C302="Long", IF(M302&gt;0, M302/F302, ((G302*(I302-E302))/F302)), IF(M302&gt;0, M302/F302, ((G302*(E302-I302))/F302))))</f>
        <v/>
      </c>
      <c r="AE302" s="30">
        <f>IF(A302="", "", MONTH(A302))</f>
        <v/>
      </c>
      <c r="AF302" s="30">
        <f>IF(A302="", "", YEAR(A302))</f>
        <v/>
      </c>
      <c r="AG302" s="30">
        <f>IF(A302="", "", DAY(A302))</f>
        <v/>
      </c>
    </row>
    <row customHeight="1" ht="17.25" r="303" spans="1:105">
      <c r="A303" s="161" t="n"/>
      <c r="B303" s="141" t="n"/>
      <c r="C303" s="15" t="n"/>
      <c r="D303" s="15" t="n"/>
      <c r="E303" s="142" t="n"/>
      <c r="F303" s="16" t="n"/>
      <c r="G303" s="132" t="n"/>
      <c r="H303" s="142" t="n"/>
      <c r="I303" s="142" t="n"/>
      <c r="J303" s="144" t="n"/>
      <c r="K303" s="124" t="n"/>
      <c r="L303" s="12">
        <f>IF(E303="","", IF(C303="Long", (((E303-H303)*G303)/F303), (((H303-E303)*G303)/F303)))</f>
        <v/>
      </c>
      <c r="M303" s="158">
        <f>IF(J303="", "", K303)</f>
        <v/>
      </c>
      <c r="N303" s="17">
        <f>IF(K303="", "", SUM(M303/F303))</f>
        <v/>
      </c>
      <c r="O303" s="18" t="n"/>
      <c r="AC303" s="14">
        <f>IF(M303&lt;0, M303/-F303, L303)</f>
        <v/>
      </c>
      <c r="AD303" s="14">
        <f>IF(M303="", "", IF(C303="Long", IF(M303&gt;0, M303/F303, ((G303*(I303-E303))/F303)), IF(M303&gt;0, M303/F303, ((G303*(E303-I303))/F303))))</f>
        <v/>
      </c>
      <c r="AE303" s="30">
        <f>IF(A303="", "", MONTH(A303))</f>
        <v/>
      </c>
      <c r="AF303" s="30">
        <f>IF(A303="", "", YEAR(A303))</f>
        <v/>
      </c>
      <c r="AG303" s="30">
        <f>IF(A303="", "", DAY(A303))</f>
        <v/>
      </c>
    </row>
    <row customHeight="1" ht="17.25" r="304" spans="1:105">
      <c r="A304" s="161" t="n"/>
      <c r="B304" s="141" t="n"/>
      <c r="C304" s="15" t="n"/>
      <c r="D304" s="15" t="n"/>
      <c r="E304" s="142" t="n"/>
      <c r="F304" s="16" t="n"/>
      <c r="G304" s="132" t="n"/>
      <c r="H304" s="142" t="n"/>
      <c r="I304" s="142" t="n"/>
      <c r="J304" s="144" t="n"/>
      <c r="K304" s="124" t="n"/>
      <c r="L304" s="12">
        <f>IF(E304="","", IF(C304="Long", (((E304-H304)*G304)/F304), (((H304-E304)*G304)/F304)))</f>
        <v/>
      </c>
      <c r="M304" s="158">
        <f>IF(J304="", "", K304)</f>
        <v/>
      </c>
      <c r="N304" s="17">
        <f>IF(K304="", "", SUM(M304/F304))</f>
        <v/>
      </c>
      <c r="O304" s="18" t="n"/>
      <c r="AC304" s="14">
        <f>IF(M304&lt;0, M304/-F304, L304)</f>
        <v/>
      </c>
      <c r="AD304" s="14">
        <f>IF(M304="", "", IF(C304="Long", IF(M304&gt;0, M304/F304, ((G304*(I304-E304))/F304)), IF(M304&gt;0, M304/F304, ((G304*(E304-I304))/F304))))</f>
        <v/>
      </c>
      <c r="AE304" s="30">
        <f>IF(A304="", "", MONTH(A304))</f>
        <v/>
      </c>
      <c r="AF304" s="30">
        <f>IF(A304="", "", YEAR(A304))</f>
        <v/>
      </c>
      <c r="AG304" s="30">
        <f>IF(A304="", "", DAY(A304))</f>
        <v/>
      </c>
    </row>
    <row customHeight="1" ht="17.25" r="305" spans="1:105">
      <c r="A305" s="161" t="n"/>
      <c r="B305" s="141" t="n"/>
      <c r="C305" s="15" t="n"/>
      <c r="D305" s="15" t="n"/>
      <c r="E305" s="142" t="n"/>
      <c r="F305" s="16" t="n"/>
      <c r="G305" s="132" t="n"/>
      <c r="H305" s="142" t="n"/>
      <c r="I305" s="142" t="n"/>
      <c r="J305" s="144" t="n"/>
      <c r="K305" s="124" t="n"/>
      <c r="L305" s="12">
        <f>IF(E305="","", IF(C305="Long", (((E305-H305)*G305)/F305), (((H305-E305)*G305)/F305)))</f>
        <v/>
      </c>
      <c r="M305" s="158">
        <f>IF(J305="", "", K305)</f>
        <v/>
      </c>
      <c r="N305" s="17">
        <f>IF(K305="", "", SUM(M305/F305))</f>
        <v/>
      </c>
      <c r="O305" s="18" t="n"/>
      <c r="AC305" s="14">
        <f>IF(M305&lt;0, M305/-F305, L305)</f>
        <v/>
      </c>
      <c r="AD305" s="14">
        <f>IF(M305="", "", IF(C305="Long", IF(M305&gt;0, M305/F305, ((G305*(I305-E305))/F305)), IF(M305&gt;0, M305/F305, ((G305*(E305-I305))/F305))))</f>
        <v/>
      </c>
      <c r="AE305" s="30">
        <f>IF(A305="", "", MONTH(A305))</f>
        <v/>
      </c>
      <c r="AF305" s="30">
        <f>IF(A305="", "", YEAR(A305))</f>
        <v/>
      </c>
      <c r="AG305" s="30">
        <f>IF(A305="", "", DAY(A305))</f>
        <v/>
      </c>
    </row>
    <row customHeight="1" ht="17.25" r="306" spans="1:105">
      <c r="A306" s="161" t="n"/>
      <c r="B306" s="141" t="n"/>
      <c r="C306" s="15" t="n"/>
      <c r="D306" s="15" t="n"/>
      <c r="E306" s="142" t="n"/>
      <c r="F306" s="16" t="n"/>
      <c r="G306" s="132" t="n"/>
      <c r="H306" s="142" t="n"/>
      <c r="I306" s="142" t="n"/>
      <c r="J306" s="144" t="n"/>
      <c r="K306" s="124" t="n"/>
      <c r="L306" s="12">
        <f>IF(E306="","", IF(C306="Long", (((E306-H306)*G306)/F306), (((H306-E306)*G306)/F306)))</f>
        <v/>
      </c>
      <c r="M306" s="158">
        <f>IF(J306="", "", K306)</f>
        <v/>
      </c>
      <c r="N306" s="17">
        <f>IF(K306="", "", SUM(M306/F306))</f>
        <v/>
      </c>
      <c r="O306" s="18" t="n"/>
      <c r="AC306" s="14">
        <f>IF(M306&lt;0, M306/-F306, L306)</f>
        <v/>
      </c>
      <c r="AD306" s="14">
        <f>IF(M306="", "", IF(C306="Long", IF(M306&gt;0, M306/F306, ((G306*(I306-E306))/F306)), IF(M306&gt;0, M306/F306, ((G306*(E306-I306))/F306))))</f>
        <v/>
      </c>
      <c r="AE306" s="30">
        <f>IF(A306="", "", MONTH(A306))</f>
        <v/>
      </c>
      <c r="AF306" s="30">
        <f>IF(A306="", "", YEAR(A306))</f>
        <v/>
      </c>
      <c r="AG306" s="30">
        <f>IF(A306="", "", DAY(A306))</f>
        <v/>
      </c>
    </row>
    <row customHeight="1" ht="17.25" r="307" spans="1:105">
      <c r="A307" s="161" t="n"/>
      <c r="B307" s="141" t="n"/>
      <c r="C307" s="15" t="n"/>
      <c r="D307" s="15" t="n"/>
      <c r="E307" s="142" t="n"/>
      <c r="F307" s="16" t="n"/>
      <c r="G307" s="132" t="n"/>
      <c r="H307" s="142" t="n"/>
      <c r="I307" s="142" t="n"/>
      <c r="J307" s="144" t="n"/>
      <c r="K307" s="124" t="n"/>
      <c r="L307" s="12">
        <f>IF(E307="","", IF(C307="Long", (((E307-H307)*G307)/F307), (((H307-E307)*G307)/F307)))</f>
        <v/>
      </c>
      <c r="M307" s="158">
        <f>IF(J307="", "", K307)</f>
        <v/>
      </c>
      <c r="N307" s="17">
        <f>IF(K307="", "", SUM(M307/F307))</f>
        <v/>
      </c>
      <c r="O307" s="18" t="n"/>
      <c r="AC307" s="14">
        <f>IF(M307&lt;0, M307/-F307, L307)</f>
        <v/>
      </c>
      <c r="AD307" s="14">
        <f>IF(M307="", "", IF(C307="Long", IF(M307&gt;0, M307/F307, ((G307*(I307-E307))/F307)), IF(M307&gt;0, M307/F307, ((G307*(E307-I307))/F307))))</f>
        <v/>
      </c>
      <c r="AE307" s="30">
        <f>IF(A307="", "", MONTH(A307))</f>
        <v/>
      </c>
      <c r="AF307" s="30">
        <f>IF(A307="", "", YEAR(A307))</f>
        <v/>
      </c>
      <c r="AG307" s="30">
        <f>IF(A307="", "", DAY(A307))</f>
        <v/>
      </c>
    </row>
    <row customHeight="1" ht="17.25" r="308" spans="1:105">
      <c r="A308" s="161" t="n"/>
      <c r="B308" s="141" t="n"/>
      <c r="C308" s="15" t="n"/>
      <c r="D308" s="15" t="n"/>
      <c r="E308" s="142" t="n"/>
      <c r="F308" s="16" t="n"/>
      <c r="G308" s="132" t="n"/>
      <c r="H308" s="142" t="n"/>
      <c r="I308" s="142" t="n"/>
      <c r="J308" s="144" t="n"/>
      <c r="K308" s="124" t="n"/>
      <c r="L308" s="12">
        <f>IF(E308="","", IF(C308="Long", (((E308-H308)*G308)/F308), (((H308-E308)*G308)/F308)))</f>
        <v/>
      </c>
      <c r="M308" s="158">
        <f>IF(J308="", "", K308)</f>
        <v/>
      </c>
      <c r="N308" s="17">
        <f>IF(K308="", "", SUM(M308/F308))</f>
        <v/>
      </c>
      <c r="O308" s="18" t="n"/>
      <c r="AC308" s="14">
        <f>IF(M308&lt;0, M308/-F308, L308)</f>
        <v/>
      </c>
      <c r="AD308" s="14">
        <f>IF(M308="", "", IF(C308="Long", IF(M308&gt;0, M308/F308, ((G308*(I308-E308))/F308)), IF(M308&gt;0, M308/F308, ((G308*(E308-I308))/F308))))</f>
        <v/>
      </c>
      <c r="AE308" s="30">
        <f>IF(A308="", "", MONTH(A308))</f>
        <v/>
      </c>
      <c r="AF308" s="30">
        <f>IF(A308="", "", YEAR(A308))</f>
        <v/>
      </c>
      <c r="AG308" s="30">
        <f>IF(A308="", "", DAY(A308))</f>
        <v/>
      </c>
    </row>
    <row customHeight="1" ht="17.25" r="309" spans="1:105">
      <c r="A309" s="161" t="n"/>
      <c r="B309" s="141" t="n"/>
      <c r="C309" s="15" t="n"/>
      <c r="D309" s="15" t="n"/>
      <c r="E309" s="142" t="n"/>
      <c r="F309" s="16" t="n"/>
      <c r="G309" s="132" t="n"/>
      <c r="H309" s="142" t="n"/>
      <c r="I309" s="142" t="n"/>
      <c r="J309" s="144" t="n"/>
      <c r="K309" s="124" t="n"/>
      <c r="L309" s="12">
        <f>IF(E309="","", IF(C309="Long", (((E309-H309)*G309)/F309), (((H309-E309)*G309)/F309)))</f>
        <v/>
      </c>
      <c r="M309" s="158">
        <f>IF(J309="", "", K309)</f>
        <v/>
      </c>
      <c r="N309" s="17">
        <f>IF(K309="", "", SUM(M309/F309))</f>
        <v/>
      </c>
      <c r="O309" s="18" t="n"/>
      <c r="AC309" s="14">
        <f>IF(M309&lt;0, M309/-F309, L309)</f>
        <v/>
      </c>
      <c r="AD309" s="14">
        <f>IF(M309="", "", IF(C309="Long", IF(M309&gt;0, M309/F309, ((G309*(I309-E309))/F309)), IF(M309&gt;0, M309/F309, ((G309*(E309-I309))/F309))))</f>
        <v/>
      </c>
      <c r="AE309" s="30">
        <f>IF(A309="", "", MONTH(A309))</f>
        <v/>
      </c>
      <c r="AF309" s="30">
        <f>IF(A309="", "", YEAR(A309))</f>
        <v/>
      </c>
      <c r="AG309" s="30">
        <f>IF(A309="", "", DAY(A309))</f>
        <v/>
      </c>
    </row>
    <row customHeight="1" ht="17.25" r="310" spans="1:105">
      <c r="A310" s="161" t="n"/>
      <c r="B310" s="141" t="n"/>
      <c r="C310" s="15" t="n"/>
      <c r="D310" s="15" t="n"/>
      <c r="E310" s="142" t="n"/>
      <c r="F310" s="16" t="n"/>
      <c r="G310" s="132" t="n"/>
      <c r="H310" s="142" t="n"/>
      <c r="I310" s="142" t="n"/>
      <c r="J310" s="144" t="n"/>
      <c r="K310" s="124" t="n"/>
      <c r="L310" s="12">
        <f>IF(E310="","", IF(C310="Long", (((E310-H310)*G310)/F310), (((H310-E310)*G310)/F310)))</f>
        <v/>
      </c>
      <c r="M310" s="158">
        <f>IF(J310="", "", K310)</f>
        <v/>
      </c>
      <c r="N310" s="17">
        <f>IF(K310="", "", SUM(M310/F310))</f>
        <v/>
      </c>
      <c r="O310" s="18" t="n"/>
      <c r="AC310" s="14">
        <f>IF(M310&lt;0, M310/-F310, L310)</f>
        <v/>
      </c>
      <c r="AD310" s="14">
        <f>IF(M310="", "", IF(C310="Long", IF(M310&gt;0, M310/F310, ((G310*(I310-E310))/F310)), IF(M310&gt;0, M310/F310, ((G310*(E310-I310))/F310))))</f>
        <v/>
      </c>
      <c r="AE310" s="30">
        <f>IF(A310="", "", MONTH(A310))</f>
        <v/>
      </c>
      <c r="AF310" s="30">
        <f>IF(A310="", "", YEAR(A310))</f>
        <v/>
      </c>
      <c r="AG310" s="30">
        <f>IF(A310="", "", DAY(A310))</f>
        <v/>
      </c>
    </row>
    <row customHeight="1" ht="17.25" r="311" spans="1:105">
      <c r="A311" s="161" t="n"/>
      <c r="B311" s="141" t="n"/>
      <c r="C311" s="15" t="n"/>
      <c r="D311" s="15" t="n"/>
      <c r="E311" s="142" t="n"/>
      <c r="F311" s="16" t="n"/>
      <c r="G311" s="132" t="n"/>
      <c r="H311" s="142" t="n"/>
      <c r="I311" s="142" t="n"/>
      <c r="J311" s="144" t="n"/>
      <c r="K311" s="124" t="n"/>
      <c r="L311" s="12">
        <f>IF(E311="","", IF(C311="Long", (((E311-H311)*G311)/F311), (((H311-E311)*G311)/F311)))</f>
        <v/>
      </c>
      <c r="M311" s="158">
        <f>IF(J311="", "", K311)</f>
        <v/>
      </c>
      <c r="N311" s="17">
        <f>IF(K311="", "", SUM(M311/F311))</f>
        <v/>
      </c>
      <c r="O311" s="18" t="n"/>
      <c r="AC311" s="14">
        <f>IF(M311&lt;0, M311/-F311, L311)</f>
        <v/>
      </c>
      <c r="AD311" s="14">
        <f>IF(M311="", "", IF(C311="Long", IF(M311&gt;0, M311/F311, ((G311*(I311-E311))/F311)), IF(M311&gt;0, M311/F311, ((G311*(E311-I311))/F311))))</f>
        <v/>
      </c>
      <c r="AE311" s="30">
        <f>IF(A311="", "", MONTH(A311))</f>
        <v/>
      </c>
      <c r="AF311" s="30">
        <f>IF(A311="", "", YEAR(A311))</f>
        <v/>
      </c>
      <c r="AG311" s="30">
        <f>IF(A311="", "", DAY(A311))</f>
        <v/>
      </c>
    </row>
    <row customHeight="1" ht="17.25" r="312" spans="1:105">
      <c r="A312" s="161" t="n"/>
      <c r="B312" s="141" t="n"/>
      <c r="C312" s="15" t="n"/>
      <c r="D312" s="15" t="n"/>
      <c r="E312" s="142" t="n"/>
      <c r="F312" s="16" t="n"/>
      <c r="G312" s="132" t="n"/>
      <c r="H312" s="142" t="n"/>
      <c r="I312" s="142" t="n"/>
      <c r="J312" s="144" t="n"/>
      <c r="K312" s="124" t="n"/>
      <c r="L312" s="12">
        <f>IF(E312="","", IF(C312="Long", (((E312-H312)*G312)/F312), (((H312-E312)*G312)/F312)))</f>
        <v/>
      </c>
      <c r="M312" s="158">
        <f>IF(J312="", "", K312)</f>
        <v/>
      </c>
      <c r="N312" s="17">
        <f>IF(K312="", "", SUM(M312/F312))</f>
        <v/>
      </c>
      <c r="O312" s="18" t="n"/>
      <c r="AC312" s="14">
        <f>IF(M312&lt;0, M312/-F312, L312)</f>
        <v/>
      </c>
      <c r="AD312" s="14">
        <f>IF(M312="", "", IF(C312="Long", IF(M312&gt;0, M312/F312, ((G312*(I312-E312))/F312)), IF(M312&gt;0, M312/F312, ((G312*(E312-I312))/F312))))</f>
        <v/>
      </c>
      <c r="AE312" s="30">
        <f>IF(A312="", "", MONTH(A312))</f>
        <v/>
      </c>
      <c r="AF312" s="30">
        <f>IF(A312="", "", YEAR(A312))</f>
        <v/>
      </c>
      <c r="AG312" s="30">
        <f>IF(A312="", "", DAY(A312))</f>
        <v/>
      </c>
    </row>
    <row customHeight="1" ht="17.25" r="313" spans="1:105">
      <c r="A313" s="161" t="n"/>
      <c r="B313" s="141" t="n"/>
      <c r="C313" s="15" t="n"/>
      <c r="D313" s="15" t="n"/>
      <c r="E313" s="142" t="n"/>
      <c r="F313" s="16" t="n"/>
      <c r="G313" s="132" t="n"/>
      <c r="H313" s="142" t="n"/>
      <c r="I313" s="142" t="n"/>
      <c r="J313" s="144" t="n"/>
      <c r="K313" s="124" t="n"/>
      <c r="L313" s="12">
        <f>IF(E313="","", IF(C313="Long", (((E313-H313)*G313)/F313), (((H313-E313)*G313)/F313)))</f>
        <v/>
      </c>
      <c r="M313" s="158">
        <f>IF(J313="", "", K313)</f>
        <v/>
      </c>
      <c r="N313" s="17">
        <f>IF(K313="", "", SUM(M313/F313))</f>
        <v/>
      </c>
      <c r="O313" s="18" t="n"/>
      <c r="AC313" s="14">
        <f>IF(M313&lt;0, M313/-F313, L313)</f>
        <v/>
      </c>
      <c r="AD313" s="14">
        <f>IF(M313="", "", IF(C313="Long", IF(M313&gt;0, M313/F313, ((G313*(I313-E313))/F313)), IF(M313&gt;0, M313/F313, ((G313*(E313-I313))/F313))))</f>
        <v/>
      </c>
      <c r="AE313" s="30">
        <f>IF(A313="", "", MONTH(A313))</f>
        <v/>
      </c>
      <c r="AF313" s="30">
        <f>IF(A313="", "", YEAR(A313))</f>
        <v/>
      </c>
      <c r="AG313" s="30">
        <f>IF(A313="", "", DAY(A313))</f>
        <v/>
      </c>
    </row>
    <row customHeight="1" ht="17.25" r="314" spans="1:105">
      <c r="A314" s="161" t="n"/>
      <c r="B314" s="141" t="n"/>
      <c r="C314" s="15" t="n"/>
      <c r="D314" s="15" t="n"/>
      <c r="E314" s="142" t="n"/>
      <c r="F314" s="16" t="n"/>
      <c r="G314" s="132" t="n"/>
      <c r="H314" s="142" t="n"/>
      <c r="I314" s="142" t="n"/>
      <c r="J314" s="144" t="n"/>
      <c r="K314" s="124" t="n"/>
      <c r="L314" s="12">
        <f>IF(E314="","", IF(C314="Long", (((E314-H314)*G314)/F314), (((H314-E314)*G314)/F314)))</f>
        <v/>
      </c>
      <c r="M314" s="158">
        <f>IF(J314="", "", K314)</f>
        <v/>
      </c>
      <c r="N314" s="17">
        <f>IF(K314="", "", SUM(M314/F314))</f>
        <v/>
      </c>
      <c r="O314" s="18" t="n"/>
      <c r="AC314" s="14">
        <f>IF(M314&lt;0, M314/-F314, L314)</f>
        <v/>
      </c>
      <c r="AD314" s="14">
        <f>IF(M314="", "", IF(C314="Long", IF(M314&gt;0, M314/F314, ((G314*(I314-E314))/F314)), IF(M314&gt;0, M314/F314, ((G314*(E314-I314))/F314))))</f>
        <v/>
      </c>
      <c r="AE314" s="30">
        <f>IF(A314="", "", MONTH(A314))</f>
        <v/>
      </c>
      <c r="AF314" s="30">
        <f>IF(A314="", "", YEAR(A314))</f>
        <v/>
      </c>
      <c r="AG314" s="30">
        <f>IF(A314="", "", DAY(A314))</f>
        <v/>
      </c>
    </row>
    <row customHeight="1" ht="17.25" r="315" spans="1:105">
      <c r="A315" s="161" t="n"/>
      <c r="B315" s="141" t="n"/>
      <c r="C315" s="15" t="n"/>
      <c r="D315" s="15" t="n"/>
      <c r="E315" s="142" t="n"/>
      <c r="F315" s="16" t="n"/>
      <c r="G315" s="132" t="n"/>
      <c r="H315" s="142" t="n"/>
      <c r="I315" s="142" t="n"/>
      <c r="J315" s="144" t="n"/>
      <c r="K315" s="124" t="n"/>
      <c r="L315" s="12">
        <f>IF(E315="","", IF(C315="Long", (((E315-H315)*G315)/F315), (((H315-E315)*G315)/F315)))</f>
        <v/>
      </c>
      <c r="M315" s="158">
        <f>IF(J315="", "", K315)</f>
        <v/>
      </c>
      <c r="N315" s="17">
        <f>IF(K315="", "", SUM(M315/F315))</f>
        <v/>
      </c>
      <c r="O315" s="18" t="n"/>
      <c r="AC315" s="14">
        <f>IF(M315&lt;0, M315/-F315, L315)</f>
        <v/>
      </c>
      <c r="AD315" s="14">
        <f>IF(M315="", "", IF(C315="Long", IF(M315&gt;0, M315/F315, ((G315*(I315-E315))/F315)), IF(M315&gt;0, M315/F315, ((G315*(E315-I315))/F315))))</f>
        <v/>
      </c>
      <c r="AE315" s="30">
        <f>IF(A315="", "", MONTH(A315))</f>
        <v/>
      </c>
      <c r="AF315" s="30">
        <f>IF(A315="", "", YEAR(A315))</f>
        <v/>
      </c>
      <c r="AG315" s="30">
        <f>IF(A315="", "", DAY(A315))</f>
        <v/>
      </c>
    </row>
    <row customHeight="1" ht="17.25" r="316" spans="1:105">
      <c r="A316" s="161" t="n"/>
      <c r="B316" s="141" t="n"/>
      <c r="C316" s="15" t="n"/>
      <c r="D316" s="15" t="n"/>
      <c r="E316" s="142" t="n"/>
      <c r="F316" s="16" t="n"/>
      <c r="G316" s="132" t="n"/>
      <c r="H316" s="142" t="n"/>
      <c r="I316" s="142" t="n"/>
      <c r="J316" s="144" t="n"/>
      <c r="K316" s="124" t="n"/>
      <c r="L316" s="12">
        <f>IF(E316="","", IF(C316="Long", (((E316-H316)*G316)/F316), (((H316-E316)*G316)/F316)))</f>
        <v/>
      </c>
      <c r="M316" s="158">
        <f>IF(J316="", "", K316)</f>
        <v/>
      </c>
      <c r="N316" s="17">
        <f>IF(K316="", "", SUM(M316/F316))</f>
        <v/>
      </c>
      <c r="O316" s="18" t="n"/>
      <c r="AC316" s="14">
        <f>IF(M316&lt;0, M316/-F316, L316)</f>
        <v/>
      </c>
      <c r="AD316" s="14">
        <f>IF(M316="", "", IF(C316="Long", IF(M316&gt;0, M316/F316, ((G316*(I316-E316))/F316)), IF(M316&gt;0, M316/F316, ((G316*(E316-I316))/F316))))</f>
        <v/>
      </c>
      <c r="AE316" s="30">
        <f>IF(A316="", "", MONTH(A316))</f>
        <v/>
      </c>
      <c r="AF316" s="30">
        <f>IF(A316="", "", YEAR(A316))</f>
        <v/>
      </c>
      <c r="AG316" s="30">
        <f>IF(A316="", "", DAY(A316))</f>
        <v/>
      </c>
    </row>
    <row customHeight="1" ht="17.25" r="317" spans="1:105">
      <c r="A317" s="161" t="n"/>
      <c r="B317" s="141" t="n"/>
      <c r="C317" s="15" t="n"/>
      <c r="D317" s="15" t="n"/>
      <c r="E317" s="142" t="n"/>
      <c r="F317" s="16" t="n"/>
      <c r="G317" s="132" t="n"/>
      <c r="H317" s="142" t="n"/>
      <c r="I317" s="142" t="n"/>
      <c r="J317" s="144" t="n"/>
      <c r="K317" s="124" t="n"/>
      <c r="L317" s="12">
        <f>IF(E317="","", IF(C317="Long", (((E317-H317)*G317)/F317), (((H317-E317)*G317)/F317)))</f>
        <v/>
      </c>
      <c r="M317" s="158">
        <f>IF(J317="", "", K317)</f>
        <v/>
      </c>
      <c r="N317" s="17">
        <f>IF(K317="", "", SUM(M317/F317))</f>
        <v/>
      </c>
      <c r="O317" s="18" t="n"/>
      <c r="AC317" s="14">
        <f>IF(M317&lt;0, M317/-F317, L317)</f>
        <v/>
      </c>
      <c r="AD317" s="14">
        <f>IF(M317="", "", IF(C317="Long", IF(M317&gt;0, M317/F317, ((G317*(I317-E317))/F317)), IF(M317&gt;0, M317/F317, ((G317*(E317-I317))/F317))))</f>
        <v/>
      </c>
      <c r="AE317" s="30">
        <f>IF(A317="", "", MONTH(A317))</f>
        <v/>
      </c>
      <c r="AF317" s="30">
        <f>IF(A317="", "", YEAR(A317))</f>
        <v/>
      </c>
      <c r="AG317" s="30">
        <f>IF(A317="", "", DAY(A317))</f>
        <v/>
      </c>
    </row>
    <row customHeight="1" ht="17.25" r="318" spans="1:105">
      <c r="A318" s="161" t="n"/>
      <c r="B318" s="141" t="n"/>
      <c r="C318" s="15" t="n"/>
      <c r="D318" s="15" t="n"/>
      <c r="E318" s="142" t="n"/>
      <c r="F318" s="16" t="n"/>
      <c r="G318" s="132" t="n"/>
      <c r="H318" s="142" t="n"/>
      <c r="I318" s="142" t="n"/>
      <c r="J318" s="144" t="n"/>
      <c r="K318" s="124" t="n"/>
      <c r="L318" s="12">
        <f>IF(E318="","", IF(C318="Long", (((E318-H318)*G318)/F318), (((H318-E318)*G318)/F318)))</f>
        <v/>
      </c>
      <c r="M318" s="158">
        <f>IF(J318="", "", K318)</f>
        <v/>
      </c>
      <c r="N318" s="17">
        <f>IF(K318="", "", SUM(M318/F318))</f>
        <v/>
      </c>
      <c r="O318" s="18" t="n"/>
      <c r="AC318" s="14">
        <f>IF(M318&lt;0, M318/-F318, L318)</f>
        <v/>
      </c>
      <c r="AD318" s="14">
        <f>IF(M318="", "", IF(C318="Long", IF(M318&gt;0, M318/F318, ((G318*(I318-E318))/F318)), IF(M318&gt;0, M318/F318, ((G318*(E318-I318))/F318))))</f>
        <v/>
      </c>
      <c r="AE318" s="30">
        <f>IF(A318="", "", MONTH(A318))</f>
        <v/>
      </c>
      <c r="AF318" s="30">
        <f>IF(A318="", "", YEAR(A318))</f>
        <v/>
      </c>
      <c r="AG318" s="30">
        <f>IF(A318="", "", DAY(A318))</f>
        <v/>
      </c>
    </row>
    <row customHeight="1" ht="17.25" r="319" spans="1:105">
      <c r="A319" s="161" t="n"/>
      <c r="B319" s="141" t="n"/>
      <c r="C319" s="15" t="n"/>
      <c r="D319" s="15" t="n"/>
      <c r="E319" s="142" t="n"/>
      <c r="F319" s="16" t="n"/>
      <c r="G319" s="132" t="n"/>
      <c r="H319" s="142" t="n"/>
      <c r="I319" s="142" t="n"/>
      <c r="J319" s="144" t="n"/>
      <c r="K319" s="124" t="n"/>
      <c r="L319" s="12">
        <f>IF(E319="","", IF(C319="Long", (((E319-H319)*G319)/F319), (((H319-E319)*G319)/F319)))</f>
        <v/>
      </c>
      <c r="M319" s="158">
        <f>IF(J319="", "", K319)</f>
        <v/>
      </c>
      <c r="N319" s="17">
        <f>IF(K319="", "", SUM(M319/F319))</f>
        <v/>
      </c>
      <c r="O319" s="18" t="n"/>
      <c r="AC319" s="14">
        <f>IF(M319&lt;0, M319/-F319, L319)</f>
        <v/>
      </c>
      <c r="AD319" s="14">
        <f>IF(M319="", "", IF(C319="Long", IF(M319&gt;0, M319/F319, ((G319*(I319-E319))/F319)), IF(M319&gt;0, M319/F319, ((G319*(E319-I319))/F319))))</f>
        <v/>
      </c>
      <c r="AE319" s="30">
        <f>IF(A319="", "", MONTH(A319))</f>
        <v/>
      </c>
      <c r="AF319" s="30">
        <f>IF(A319="", "", YEAR(A319))</f>
        <v/>
      </c>
      <c r="AG319" s="30">
        <f>IF(A319="", "", DAY(A319))</f>
        <v/>
      </c>
    </row>
    <row customHeight="1" ht="17.25" r="320" spans="1:105">
      <c r="A320" s="161" t="n"/>
      <c r="B320" s="141" t="n"/>
      <c r="C320" s="15" t="n"/>
      <c r="D320" s="15" t="n"/>
      <c r="E320" s="142" t="n"/>
      <c r="F320" s="16" t="n"/>
      <c r="G320" s="132" t="n"/>
      <c r="H320" s="142" t="n"/>
      <c r="I320" s="142" t="n"/>
      <c r="J320" s="144" t="n"/>
      <c r="K320" s="124" t="n"/>
      <c r="L320" s="12">
        <f>IF(E320="","", IF(C320="Long", (((E320-H320)*G320)/F320), (((H320-E320)*G320)/F320)))</f>
        <v/>
      </c>
      <c r="M320" s="158">
        <f>IF(J320="", "", K320)</f>
        <v/>
      </c>
      <c r="N320" s="17">
        <f>IF(K320="", "", SUM(M320/F320))</f>
        <v/>
      </c>
      <c r="O320" s="18" t="n"/>
      <c r="AC320" s="14">
        <f>IF(M320&lt;0, M320/-F320, L320)</f>
        <v/>
      </c>
      <c r="AD320" s="14">
        <f>IF(M320="", "", IF(C320="Long", IF(M320&gt;0, M320/F320, ((G320*(I320-E320))/F320)), IF(M320&gt;0, M320/F320, ((G320*(E320-I320))/F320))))</f>
        <v/>
      </c>
      <c r="AE320" s="30">
        <f>IF(A320="", "", MONTH(A320))</f>
        <v/>
      </c>
      <c r="AF320" s="30">
        <f>IF(A320="", "", YEAR(A320))</f>
        <v/>
      </c>
      <c r="AG320" s="30">
        <f>IF(A320="", "", DAY(A320))</f>
        <v/>
      </c>
    </row>
    <row customHeight="1" ht="17.25" r="321" spans="1:105">
      <c r="A321" s="161" t="n"/>
      <c r="B321" s="141" t="n"/>
      <c r="C321" s="15" t="n"/>
      <c r="D321" s="15" t="n"/>
      <c r="E321" s="142" t="n"/>
      <c r="F321" s="16" t="n"/>
      <c r="G321" s="132" t="n"/>
      <c r="H321" s="142" t="n"/>
      <c r="I321" s="142" t="n"/>
      <c r="J321" s="144" t="n"/>
      <c r="K321" s="124" t="n"/>
      <c r="L321" s="12">
        <f>IF(E321="","", IF(C321="Long", (((E321-H321)*G321)/F321), (((H321-E321)*G321)/F321)))</f>
        <v/>
      </c>
      <c r="M321" s="158">
        <f>IF(J321="", "", K321)</f>
        <v/>
      </c>
      <c r="N321" s="17">
        <f>IF(K321="", "", SUM(M321/F321))</f>
        <v/>
      </c>
      <c r="O321" s="18" t="n"/>
      <c r="AC321" s="14">
        <f>IF(M321&lt;0, M321/-F321, L321)</f>
        <v/>
      </c>
      <c r="AD321" s="14">
        <f>IF(M321="", "", IF(C321="Long", IF(M321&gt;0, M321/F321, ((G321*(I321-E321))/F321)), IF(M321&gt;0, M321/F321, ((G321*(E321-I321))/F321))))</f>
        <v/>
      </c>
      <c r="AE321" s="30">
        <f>IF(A321="", "", MONTH(A321))</f>
        <v/>
      </c>
      <c r="AF321" s="30">
        <f>IF(A321="", "", YEAR(A321))</f>
        <v/>
      </c>
      <c r="AG321" s="30">
        <f>IF(A321="", "", DAY(A321))</f>
        <v/>
      </c>
    </row>
    <row customHeight="1" ht="17.25" r="322" spans="1:105">
      <c r="A322" s="161" t="n"/>
      <c r="B322" s="141" t="n"/>
      <c r="C322" s="15" t="n"/>
      <c r="D322" s="15" t="n"/>
      <c r="E322" s="142" t="n"/>
      <c r="F322" s="16" t="n"/>
      <c r="G322" s="132" t="n"/>
      <c r="H322" s="142" t="n"/>
      <c r="I322" s="142" t="n"/>
      <c r="J322" s="144" t="n"/>
      <c r="K322" s="124" t="n"/>
      <c r="L322" s="12">
        <f>IF(E322="","", IF(C322="Long", (((E322-H322)*G322)/F322), (((H322-E322)*G322)/F322)))</f>
        <v/>
      </c>
      <c r="M322" s="158">
        <f>IF(J322="", "", K322)</f>
        <v/>
      </c>
      <c r="N322" s="17">
        <f>IF(K322="", "", SUM(M322/F322))</f>
        <v/>
      </c>
      <c r="O322" s="18" t="n"/>
      <c r="AC322" s="14">
        <f>IF(M322&lt;0, M322/-F322, L322)</f>
        <v/>
      </c>
      <c r="AD322" s="14">
        <f>IF(M322="", "", IF(C322="Long", IF(M322&gt;0, M322/F322, ((G322*(I322-E322))/F322)), IF(M322&gt;0, M322/F322, ((G322*(E322-I322))/F322))))</f>
        <v/>
      </c>
      <c r="AE322" s="30">
        <f>IF(A322="", "", MONTH(A322))</f>
        <v/>
      </c>
      <c r="AF322" s="30">
        <f>IF(A322="", "", YEAR(A322))</f>
        <v/>
      </c>
      <c r="AG322" s="30">
        <f>IF(A322="", "", DAY(A322))</f>
        <v/>
      </c>
    </row>
    <row customHeight="1" ht="17.25" r="323" spans="1:105">
      <c r="A323" s="161" t="n"/>
      <c r="B323" s="141" t="n"/>
      <c r="C323" s="15" t="n"/>
      <c r="D323" s="15" t="n"/>
      <c r="E323" s="142" t="n"/>
      <c r="F323" s="16" t="n"/>
      <c r="G323" s="132" t="n"/>
      <c r="H323" s="142" t="n"/>
      <c r="I323" s="142" t="n"/>
      <c r="J323" s="144" t="n"/>
      <c r="K323" s="124" t="n"/>
      <c r="L323" s="12">
        <f>IF(E323="","", IF(C323="Long", (((E323-H323)*G323)/F323), (((H323-E323)*G323)/F323)))</f>
        <v/>
      </c>
      <c r="M323" s="158">
        <f>IF(J323="", "", K323)</f>
        <v/>
      </c>
      <c r="N323" s="17">
        <f>IF(K323="", "", SUM(M323/F323))</f>
        <v/>
      </c>
      <c r="O323" s="18" t="n"/>
      <c r="AC323" s="14">
        <f>IF(M323&lt;0, M323/-F323, L323)</f>
        <v/>
      </c>
      <c r="AD323" s="14">
        <f>IF(M323="", "", IF(C323="Long", IF(M323&gt;0, M323/F323, ((G323*(I323-E323))/F323)), IF(M323&gt;0, M323/F323, ((G323*(E323-I323))/F323))))</f>
        <v/>
      </c>
      <c r="AE323" s="30">
        <f>IF(A323="", "", MONTH(A323))</f>
        <v/>
      </c>
      <c r="AF323" s="30">
        <f>IF(A323="", "", YEAR(A323))</f>
        <v/>
      </c>
      <c r="AG323" s="30">
        <f>IF(A323="", "", DAY(A323))</f>
        <v/>
      </c>
    </row>
    <row customHeight="1" ht="17.25" r="324" spans="1:105">
      <c r="A324" s="161" t="n"/>
      <c r="B324" s="141" t="n"/>
      <c r="C324" s="15" t="n"/>
      <c r="D324" s="15" t="n"/>
      <c r="E324" s="142" t="n"/>
      <c r="F324" s="16" t="n"/>
      <c r="G324" s="132" t="n"/>
      <c r="H324" s="142" t="n"/>
      <c r="I324" s="142" t="n"/>
      <c r="J324" s="144" t="n"/>
      <c r="K324" s="124" t="n"/>
      <c r="L324" s="12">
        <f>IF(E324="","", IF(C324="Long", (((E324-H324)*G324)/F324), (((H324-E324)*G324)/F324)))</f>
        <v/>
      </c>
      <c r="M324" s="158">
        <f>IF(J324="", "", K324)</f>
        <v/>
      </c>
      <c r="N324" s="17">
        <f>IF(K324="", "", SUM(M324/F324))</f>
        <v/>
      </c>
      <c r="O324" s="18" t="n"/>
      <c r="AC324" s="14">
        <f>IF(M324&lt;0, M324/-F324, L324)</f>
        <v/>
      </c>
      <c r="AD324" s="14">
        <f>IF(M324="", "", IF(C324="Long", IF(M324&gt;0, M324/F324, ((G324*(I324-E324))/F324)), IF(M324&gt;0, M324/F324, ((G324*(E324-I324))/F324))))</f>
        <v/>
      </c>
      <c r="AE324" s="30">
        <f>IF(A324="", "", MONTH(A324))</f>
        <v/>
      </c>
      <c r="AF324" s="30">
        <f>IF(A324="", "", YEAR(A324))</f>
        <v/>
      </c>
      <c r="AG324" s="30">
        <f>IF(A324="", "", DAY(A324))</f>
        <v/>
      </c>
    </row>
    <row customHeight="1" ht="17.25" r="325" spans="1:105">
      <c r="A325" s="161" t="n"/>
      <c r="B325" s="141" t="n"/>
      <c r="C325" s="15" t="n"/>
      <c r="D325" s="15" t="n"/>
      <c r="E325" s="142" t="n"/>
      <c r="F325" s="16" t="n"/>
      <c r="G325" s="132" t="n"/>
      <c r="H325" s="142" t="n"/>
      <c r="I325" s="142" t="n"/>
      <c r="J325" s="144" t="n"/>
      <c r="K325" s="124" t="n"/>
      <c r="L325" s="12">
        <f>IF(E325="","", IF(C325="Long", (((E325-H325)*G325)/F325), (((H325-E325)*G325)/F325)))</f>
        <v/>
      </c>
      <c r="M325" s="158">
        <f>IF(J325="", "", K325)</f>
        <v/>
      </c>
      <c r="N325" s="17">
        <f>IF(K325="", "", SUM(M325/F325))</f>
        <v/>
      </c>
      <c r="O325" s="18" t="n"/>
      <c r="AC325" s="14">
        <f>IF(M325&lt;0, M325/-F325, L325)</f>
        <v/>
      </c>
      <c r="AD325" s="14">
        <f>IF(M325="", "", IF(C325="Long", IF(M325&gt;0, M325/F325, ((G325*(I325-E325))/F325)), IF(M325&gt;0, M325/F325, ((G325*(E325-I325))/F325))))</f>
        <v/>
      </c>
      <c r="AE325" s="30">
        <f>IF(A325="", "", MONTH(A325))</f>
        <v/>
      </c>
      <c r="AF325" s="30">
        <f>IF(A325="", "", YEAR(A325))</f>
        <v/>
      </c>
      <c r="AG325" s="30">
        <f>IF(A325="", "", DAY(A325))</f>
        <v/>
      </c>
    </row>
    <row customHeight="1" ht="17.25" r="326" spans="1:105">
      <c r="A326" s="161" t="n"/>
      <c r="B326" s="141" t="n"/>
      <c r="C326" s="15" t="n"/>
      <c r="D326" s="15" t="n"/>
      <c r="E326" s="142" t="n"/>
      <c r="F326" s="16" t="n"/>
      <c r="G326" s="132" t="n"/>
      <c r="H326" s="142" t="n"/>
      <c r="I326" s="142" t="n"/>
      <c r="J326" s="144" t="n"/>
      <c r="K326" s="124" t="n"/>
      <c r="L326" s="12">
        <f>IF(E326="","", IF(C326="Long", (((E326-H326)*G326)/F326), (((H326-E326)*G326)/F326)))</f>
        <v/>
      </c>
      <c r="M326" s="158">
        <f>IF(J326="", "", K326)</f>
        <v/>
      </c>
      <c r="N326" s="17">
        <f>IF(K326="", "", SUM(M326/F326))</f>
        <v/>
      </c>
      <c r="O326" s="18" t="n"/>
      <c r="AC326" s="14">
        <f>IF(M326&lt;0, M326/-F326, L326)</f>
        <v/>
      </c>
      <c r="AD326" s="14">
        <f>IF(M326="", "", IF(C326="Long", IF(M326&gt;0, M326/F326, ((G326*(I326-E326))/F326)), IF(M326&gt;0, M326/F326, ((G326*(E326-I326))/F326))))</f>
        <v/>
      </c>
      <c r="AE326" s="30">
        <f>IF(A326="", "", MONTH(A326))</f>
        <v/>
      </c>
      <c r="AF326" s="30">
        <f>IF(A326="", "", YEAR(A326))</f>
        <v/>
      </c>
      <c r="AG326" s="30">
        <f>IF(A326="", "", DAY(A326))</f>
        <v/>
      </c>
    </row>
    <row customHeight="1" ht="17.25" r="327" spans="1:105">
      <c r="A327" s="161" t="n"/>
      <c r="B327" s="141" t="n"/>
      <c r="C327" s="15" t="n"/>
      <c r="D327" s="15" t="n"/>
      <c r="E327" s="142" t="n"/>
      <c r="F327" s="16" t="n"/>
      <c r="G327" s="132" t="n"/>
      <c r="H327" s="142" t="n"/>
      <c r="I327" s="142" t="n"/>
      <c r="J327" s="144" t="n"/>
      <c r="K327" s="124" t="n"/>
      <c r="L327" s="12">
        <f>IF(E327="","", IF(C327="Long", (((E327-H327)*G327)/F327), (((H327-E327)*G327)/F327)))</f>
        <v/>
      </c>
      <c r="M327" s="158">
        <f>IF(J327="", "", K327)</f>
        <v/>
      </c>
      <c r="N327" s="17">
        <f>IF(K327="", "", SUM(M327/F327))</f>
        <v/>
      </c>
      <c r="O327" s="18" t="n"/>
      <c r="AC327" s="14">
        <f>IF(M327&lt;0, M327/-F327, L327)</f>
        <v/>
      </c>
      <c r="AD327" s="14">
        <f>IF(M327="", "", IF(C327="Long", IF(M327&gt;0, M327/F327, ((G327*(I327-E327))/F327)), IF(M327&gt;0, M327/F327, ((G327*(E327-I327))/F327))))</f>
        <v/>
      </c>
      <c r="AE327" s="30">
        <f>IF(A327="", "", MONTH(A327))</f>
        <v/>
      </c>
      <c r="AF327" s="30">
        <f>IF(A327="", "", YEAR(A327))</f>
        <v/>
      </c>
      <c r="AG327" s="30">
        <f>IF(A327="", "", DAY(A327))</f>
        <v/>
      </c>
    </row>
    <row customHeight="1" ht="17.25" r="328" spans="1:105">
      <c r="A328" s="161" t="n"/>
      <c r="B328" s="141" t="n"/>
      <c r="C328" s="15" t="n"/>
      <c r="D328" s="15" t="n"/>
      <c r="E328" s="142" t="n"/>
      <c r="F328" s="16" t="n"/>
      <c r="G328" s="132" t="n"/>
      <c r="H328" s="142" t="n"/>
      <c r="I328" s="142" t="n"/>
      <c r="J328" s="144" t="n"/>
      <c r="K328" s="124" t="n"/>
      <c r="L328" s="12">
        <f>IF(E328="","", IF(C328="Long", (((E328-H328)*G328)/F328), (((H328-E328)*G328)/F328)))</f>
        <v/>
      </c>
      <c r="M328" s="158">
        <f>IF(J328="", "", K328)</f>
        <v/>
      </c>
      <c r="N328" s="17">
        <f>IF(K328="", "", SUM(M328/F328))</f>
        <v/>
      </c>
      <c r="O328" s="18" t="n"/>
      <c r="AC328" s="14">
        <f>IF(M328&lt;0, M328/-F328, L328)</f>
        <v/>
      </c>
      <c r="AD328" s="14">
        <f>IF(M328="", "", IF(C328="Long", IF(M328&gt;0, M328/F328, ((G328*(I328-E328))/F328)), IF(M328&gt;0, M328/F328, ((G328*(E328-I328))/F328))))</f>
        <v/>
      </c>
      <c r="AE328" s="30">
        <f>IF(A328="", "", MONTH(A328))</f>
        <v/>
      </c>
      <c r="AF328" s="30">
        <f>IF(A328="", "", YEAR(A328))</f>
        <v/>
      </c>
      <c r="AG328" s="30">
        <f>IF(A328="", "", DAY(A328))</f>
        <v/>
      </c>
    </row>
    <row customHeight="1" ht="17.25" r="329" spans="1:105">
      <c r="A329" s="161" t="n"/>
      <c r="B329" s="141" t="n"/>
      <c r="C329" s="15" t="n"/>
      <c r="D329" s="15" t="n"/>
      <c r="E329" s="142" t="n"/>
      <c r="F329" s="16" t="n"/>
      <c r="G329" s="132" t="n"/>
      <c r="H329" s="142" t="n"/>
      <c r="I329" s="142" t="n"/>
      <c r="J329" s="144" t="n"/>
      <c r="K329" s="124" t="n"/>
      <c r="L329" s="12">
        <f>IF(E329="","", IF(C329="Long", (((E329-H329)*G329)/F329), (((H329-E329)*G329)/F329)))</f>
        <v/>
      </c>
      <c r="M329" s="158">
        <f>IF(J329="", "", K329)</f>
        <v/>
      </c>
      <c r="N329" s="17">
        <f>IF(K329="", "", SUM(M329/F329))</f>
        <v/>
      </c>
      <c r="O329" s="18" t="n"/>
      <c r="AC329" s="14">
        <f>IF(M329&lt;0, M329/-F329, L329)</f>
        <v/>
      </c>
      <c r="AD329" s="14">
        <f>IF(M329="", "", IF(C329="Long", IF(M329&gt;0, M329/F329, ((G329*(I329-E329))/F329)), IF(M329&gt;0, M329/F329, ((G329*(E329-I329))/F329))))</f>
        <v/>
      </c>
      <c r="AE329" s="30">
        <f>IF(A329="", "", MONTH(A329))</f>
        <v/>
      </c>
      <c r="AF329" s="30">
        <f>IF(A329="", "", YEAR(A329))</f>
        <v/>
      </c>
      <c r="AG329" s="30">
        <f>IF(A329="", "", DAY(A329))</f>
        <v/>
      </c>
    </row>
    <row customHeight="1" ht="17.25" r="330" spans="1:105">
      <c r="A330" s="161" t="n"/>
      <c r="B330" s="141" t="n"/>
      <c r="C330" s="15" t="n"/>
      <c r="D330" s="15" t="n"/>
      <c r="E330" s="142" t="n"/>
      <c r="F330" s="16" t="n"/>
      <c r="G330" s="132" t="n"/>
      <c r="H330" s="142" t="n"/>
      <c r="I330" s="142" t="n"/>
      <c r="J330" s="144" t="n"/>
      <c r="K330" s="124" t="n"/>
      <c r="L330" s="12">
        <f>IF(E330="","", IF(C330="Long", (((E330-H330)*G330)/F330), (((H330-E330)*G330)/F330)))</f>
        <v/>
      </c>
      <c r="M330" s="158">
        <f>IF(J330="", "", K330)</f>
        <v/>
      </c>
      <c r="N330" s="17">
        <f>IF(K330="", "", SUM(M330/F330))</f>
        <v/>
      </c>
      <c r="O330" s="18" t="n"/>
      <c r="AC330" s="14">
        <f>IF(M330&lt;0, M330/-F330, L330)</f>
        <v/>
      </c>
      <c r="AD330" s="14">
        <f>IF(M330="", "", IF(C330="Long", IF(M330&gt;0, M330/F330, ((G330*(I330-E330))/F330)), IF(M330&gt;0, M330/F330, ((G330*(E330-I330))/F330))))</f>
        <v/>
      </c>
      <c r="AE330" s="30">
        <f>IF(A330="", "", MONTH(A330))</f>
        <v/>
      </c>
      <c r="AF330" s="30">
        <f>IF(A330="", "", YEAR(A330))</f>
        <v/>
      </c>
      <c r="AG330" s="30">
        <f>IF(A330="", "", DAY(A330))</f>
        <v/>
      </c>
    </row>
    <row customHeight="1" ht="17.25" r="331" spans="1:105">
      <c r="A331" s="161" t="n"/>
      <c r="B331" s="141" t="n"/>
      <c r="C331" s="15" t="n"/>
      <c r="D331" s="15" t="n"/>
      <c r="E331" s="142" t="n"/>
      <c r="F331" s="16" t="n"/>
      <c r="G331" s="132" t="n"/>
      <c r="H331" s="142" t="n"/>
      <c r="I331" s="142" t="n"/>
      <c r="J331" s="144" t="n"/>
      <c r="K331" s="124" t="n"/>
      <c r="L331" s="12">
        <f>IF(E331="","", IF(C331="Long", (((E331-H331)*G331)/F331), (((H331-E331)*G331)/F331)))</f>
        <v/>
      </c>
      <c r="M331" s="158">
        <f>IF(J331="", "", K331)</f>
        <v/>
      </c>
      <c r="N331" s="17">
        <f>IF(K331="", "", SUM(M331/F331))</f>
        <v/>
      </c>
      <c r="O331" s="18" t="n"/>
      <c r="AC331" s="14">
        <f>IF(M331&lt;0, M331/-F331, L331)</f>
        <v/>
      </c>
      <c r="AD331" s="14">
        <f>IF(M331="", "", IF(C331="Long", IF(M331&gt;0, M331/F331, ((G331*(I331-E331))/F331)), IF(M331&gt;0, M331/F331, ((G331*(E331-I331))/F331))))</f>
        <v/>
      </c>
      <c r="AE331" s="30">
        <f>IF(A331="", "", MONTH(A331))</f>
        <v/>
      </c>
      <c r="AF331" s="30">
        <f>IF(A331="", "", YEAR(A331))</f>
        <v/>
      </c>
      <c r="AG331" s="30">
        <f>IF(A331="", "", DAY(A331))</f>
        <v/>
      </c>
    </row>
    <row customHeight="1" ht="17.25" r="332" spans="1:105">
      <c r="A332" s="161" t="n"/>
      <c r="B332" s="141" t="n"/>
      <c r="C332" s="15" t="n"/>
      <c r="D332" s="15" t="n"/>
      <c r="E332" s="142" t="n"/>
      <c r="F332" s="16" t="n"/>
      <c r="G332" s="132" t="n"/>
      <c r="H332" s="142" t="n"/>
      <c r="I332" s="142" t="n"/>
      <c r="J332" s="144" t="n"/>
      <c r="K332" s="124" t="n"/>
      <c r="L332" s="12">
        <f>IF(E332="","", IF(C332="Long", (((E332-H332)*G332)/F332), (((H332-E332)*G332)/F332)))</f>
        <v/>
      </c>
      <c r="M332" s="158">
        <f>IF(J332="", "", K332)</f>
        <v/>
      </c>
      <c r="N332" s="17">
        <f>IF(K332="", "", SUM(M332/F332))</f>
        <v/>
      </c>
      <c r="O332" s="18" t="n"/>
      <c r="AC332" s="14">
        <f>IF(M332&lt;0, M332/-F332, L332)</f>
        <v/>
      </c>
      <c r="AD332" s="14">
        <f>IF(M332="", "", IF(C332="Long", IF(M332&gt;0, M332/F332, ((G332*(I332-E332))/F332)), IF(M332&gt;0, M332/F332, ((G332*(E332-I332))/F332))))</f>
        <v/>
      </c>
      <c r="AE332" s="30">
        <f>IF(A332="", "", MONTH(A332))</f>
        <v/>
      </c>
      <c r="AF332" s="30">
        <f>IF(A332="", "", YEAR(A332))</f>
        <v/>
      </c>
      <c r="AG332" s="30">
        <f>IF(A332="", "", DAY(A332))</f>
        <v/>
      </c>
    </row>
    <row customHeight="1" ht="17.25" r="333" spans="1:105">
      <c r="A333" s="161" t="n"/>
      <c r="B333" s="141" t="n"/>
      <c r="C333" s="15" t="n"/>
      <c r="D333" s="15" t="n"/>
      <c r="E333" s="142" t="n"/>
      <c r="F333" s="16" t="n"/>
      <c r="G333" s="132" t="n"/>
      <c r="H333" s="142" t="n"/>
      <c r="I333" s="142" t="n"/>
      <c r="J333" s="144" t="n"/>
      <c r="K333" s="124" t="n"/>
      <c r="L333" s="12">
        <f>IF(E333="","", IF(C333="Long", (((E333-H333)*G333)/F333), (((H333-E333)*G333)/F333)))</f>
        <v/>
      </c>
      <c r="M333" s="158">
        <f>IF(J333="", "", K333)</f>
        <v/>
      </c>
      <c r="N333" s="17">
        <f>IF(K333="", "", SUM(M333/F333))</f>
        <v/>
      </c>
      <c r="O333" s="18" t="n"/>
      <c r="AC333" s="14">
        <f>IF(M333&lt;0, M333/-F333, L333)</f>
        <v/>
      </c>
      <c r="AD333" s="14">
        <f>IF(M333="", "", IF(C333="Long", IF(M333&gt;0, M333/F333, ((G333*(I333-E333))/F333)), IF(M333&gt;0, M333/F333, ((G333*(E333-I333))/F333))))</f>
        <v/>
      </c>
      <c r="AE333" s="30">
        <f>IF(A333="", "", MONTH(A333))</f>
        <v/>
      </c>
      <c r="AF333" s="30">
        <f>IF(A333="", "", YEAR(A333))</f>
        <v/>
      </c>
      <c r="AG333" s="30">
        <f>IF(A333="", "", DAY(A333))</f>
        <v/>
      </c>
    </row>
    <row customHeight="1" ht="17.25" r="334" spans="1:105">
      <c r="A334" s="161" t="n"/>
      <c r="B334" s="141" t="n"/>
      <c r="C334" s="15" t="n"/>
      <c r="D334" s="15" t="n"/>
      <c r="E334" s="142" t="n"/>
      <c r="F334" s="16" t="n"/>
      <c r="G334" s="132" t="n"/>
      <c r="H334" s="142" t="n"/>
      <c r="I334" s="142" t="n"/>
      <c r="J334" s="144" t="n"/>
      <c r="K334" s="124" t="n"/>
      <c r="L334" s="12">
        <f>IF(E334="","", IF(C334="Long", (((E334-H334)*G334)/F334), (((H334-E334)*G334)/F334)))</f>
        <v/>
      </c>
      <c r="M334" s="158">
        <f>IF(J334="", "", K334)</f>
        <v/>
      </c>
      <c r="N334" s="17">
        <f>IF(K334="", "", SUM(M334/F334))</f>
        <v/>
      </c>
      <c r="O334" s="18" t="n"/>
      <c r="AC334" s="14">
        <f>IF(M334&lt;0, M334/-F334, L334)</f>
        <v/>
      </c>
      <c r="AD334" s="14">
        <f>IF(M334="", "", IF(C334="Long", IF(M334&gt;0, M334/F334, ((G334*(I334-E334))/F334)), IF(M334&gt;0, M334/F334, ((G334*(E334-I334))/F334))))</f>
        <v/>
      </c>
      <c r="AE334" s="30">
        <f>IF(A334="", "", MONTH(A334))</f>
        <v/>
      </c>
      <c r="AF334" s="30">
        <f>IF(A334="", "", YEAR(A334))</f>
        <v/>
      </c>
      <c r="AG334" s="30">
        <f>IF(A334="", "", DAY(A334))</f>
        <v/>
      </c>
    </row>
    <row customHeight="1" ht="17.25" r="335" spans="1:105">
      <c r="A335" s="161" t="n"/>
      <c r="B335" s="141" t="n"/>
      <c r="C335" s="15" t="n"/>
      <c r="D335" s="15" t="n"/>
      <c r="E335" s="142" t="n"/>
      <c r="F335" s="16" t="n"/>
      <c r="G335" s="132" t="n"/>
      <c r="H335" s="142" t="n"/>
      <c r="I335" s="142" t="n"/>
      <c r="J335" s="144" t="n"/>
      <c r="K335" s="124" t="n"/>
      <c r="L335" s="12">
        <f>IF(E335="","", IF(C335="Long", (((E335-H335)*G335)/F335), (((H335-E335)*G335)/F335)))</f>
        <v/>
      </c>
      <c r="M335" s="158">
        <f>IF(J335="", "", K335)</f>
        <v/>
      </c>
      <c r="N335" s="17">
        <f>IF(K335="", "", SUM(M335/F335))</f>
        <v/>
      </c>
      <c r="O335" s="18" t="n"/>
      <c r="AC335" s="14">
        <f>IF(M335&lt;0, M335/-F335, L335)</f>
        <v/>
      </c>
      <c r="AD335" s="14">
        <f>IF(M335="", "", IF(C335="Long", IF(M335&gt;0, M335/F335, ((G335*(I335-E335))/F335)), IF(M335&gt;0, M335/F335, ((G335*(E335-I335))/F335))))</f>
        <v/>
      </c>
      <c r="AE335" s="30">
        <f>IF(A335="", "", MONTH(A335))</f>
        <v/>
      </c>
      <c r="AF335" s="30">
        <f>IF(A335="", "", YEAR(A335))</f>
        <v/>
      </c>
      <c r="AG335" s="30">
        <f>IF(A335="", "", DAY(A335))</f>
        <v/>
      </c>
    </row>
    <row customHeight="1" ht="17.25" r="336" spans="1:105">
      <c r="A336" s="161" t="n"/>
      <c r="B336" s="141" t="n"/>
      <c r="C336" s="15" t="n"/>
      <c r="D336" s="15" t="n"/>
      <c r="E336" s="142" t="n"/>
      <c r="F336" s="16" t="n"/>
      <c r="G336" s="132" t="n"/>
      <c r="H336" s="142" t="n"/>
      <c r="I336" s="142" t="n"/>
      <c r="J336" s="144" t="n"/>
      <c r="K336" s="124" t="n"/>
      <c r="L336" s="12">
        <f>IF(E336="","", IF(C336="Long", (((E336-H336)*G336)/F336), (((H336-E336)*G336)/F336)))</f>
        <v/>
      </c>
      <c r="M336" s="158">
        <f>IF(J336="", "", K336)</f>
        <v/>
      </c>
      <c r="N336" s="17">
        <f>IF(K336="", "", SUM(M336/F336))</f>
        <v/>
      </c>
      <c r="O336" s="18" t="n"/>
      <c r="AC336" s="14">
        <f>IF(M336&lt;0, M336/-F336, L336)</f>
        <v/>
      </c>
      <c r="AD336" s="14">
        <f>IF(M336="", "", IF(C336="Long", IF(M336&gt;0, M336/F336, ((G336*(I336-E336))/F336)), IF(M336&gt;0, M336/F336, ((G336*(E336-I336))/F336))))</f>
        <v/>
      </c>
      <c r="AE336" s="30">
        <f>IF(A336="", "", MONTH(A336))</f>
        <v/>
      </c>
      <c r="AF336" s="30">
        <f>IF(A336="", "", YEAR(A336))</f>
        <v/>
      </c>
      <c r="AG336" s="30">
        <f>IF(A336="", "", DAY(A336))</f>
        <v/>
      </c>
    </row>
    <row customHeight="1" ht="17.25" r="337" spans="1:105">
      <c r="A337" s="161" t="n"/>
      <c r="B337" s="141" t="n"/>
      <c r="C337" s="15" t="n"/>
      <c r="D337" s="15" t="n"/>
      <c r="E337" s="142" t="n"/>
      <c r="F337" s="16" t="n"/>
      <c r="G337" s="132" t="n"/>
      <c r="H337" s="142" t="n"/>
      <c r="I337" s="142" t="n"/>
      <c r="J337" s="144" t="n"/>
      <c r="K337" s="124" t="n"/>
      <c r="L337" s="12">
        <f>IF(E337="","", IF(C337="Long", (((E337-H337)*G337)/F337), (((H337-E337)*G337)/F337)))</f>
        <v/>
      </c>
      <c r="M337" s="158">
        <f>IF(J337="", "", K337)</f>
        <v/>
      </c>
      <c r="N337" s="17">
        <f>IF(K337="", "", SUM(M337/F337))</f>
        <v/>
      </c>
      <c r="O337" s="18" t="n"/>
      <c r="AC337" s="14">
        <f>IF(M337&lt;0, M337/-F337, L337)</f>
        <v/>
      </c>
      <c r="AD337" s="14">
        <f>IF(M337="", "", IF(C337="Long", IF(M337&gt;0, M337/F337, ((G337*(I337-E337))/F337)), IF(M337&gt;0, M337/F337, ((G337*(E337-I337))/F337))))</f>
        <v/>
      </c>
      <c r="AE337" s="30">
        <f>IF(A337="", "", MONTH(A337))</f>
        <v/>
      </c>
      <c r="AF337" s="30">
        <f>IF(A337="", "", YEAR(A337))</f>
        <v/>
      </c>
      <c r="AG337" s="30">
        <f>IF(A337="", "", DAY(A337))</f>
        <v/>
      </c>
    </row>
    <row customHeight="1" ht="17.25" r="338" spans="1:105">
      <c r="A338" s="161" t="n"/>
      <c r="B338" s="141" t="n"/>
      <c r="C338" s="15" t="n"/>
      <c r="D338" s="15" t="n"/>
      <c r="E338" s="142" t="n"/>
      <c r="F338" s="16" t="n"/>
      <c r="G338" s="132" t="n"/>
      <c r="H338" s="142" t="n"/>
      <c r="I338" s="142" t="n"/>
      <c r="J338" s="144" t="n"/>
      <c r="K338" s="124" t="n"/>
      <c r="L338" s="12">
        <f>IF(E338="","", IF(C338="Long", (((E338-H338)*G338)/F338), (((H338-E338)*G338)/F338)))</f>
        <v/>
      </c>
      <c r="M338" s="158">
        <f>IF(J338="", "", K338)</f>
        <v/>
      </c>
      <c r="N338" s="17">
        <f>IF(K338="", "", SUM(M338/F338))</f>
        <v/>
      </c>
      <c r="O338" s="18" t="n"/>
      <c r="AC338" s="14">
        <f>IF(M338&lt;0, M338/-F338, L338)</f>
        <v/>
      </c>
      <c r="AD338" s="14">
        <f>IF(M338="", "", IF(C338="Long", IF(M338&gt;0, M338/F338, ((G338*(I338-E338))/F338)), IF(M338&gt;0, M338/F338, ((G338*(E338-I338))/F338))))</f>
        <v/>
      </c>
      <c r="AE338" s="30">
        <f>IF(A338="", "", MONTH(A338))</f>
        <v/>
      </c>
      <c r="AF338" s="30">
        <f>IF(A338="", "", YEAR(A338))</f>
        <v/>
      </c>
      <c r="AG338" s="30">
        <f>IF(A338="", "", DAY(A338))</f>
        <v/>
      </c>
    </row>
    <row customHeight="1" ht="17.25" r="339" spans="1:105">
      <c r="A339" s="161" t="n"/>
      <c r="B339" s="141" t="n"/>
      <c r="C339" s="15" t="n"/>
      <c r="D339" s="15" t="n"/>
      <c r="E339" s="142" t="n"/>
      <c r="F339" s="16" t="n"/>
      <c r="G339" s="132" t="n"/>
      <c r="H339" s="142" t="n"/>
      <c r="I339" s="142" t="n"/>
      <c r="J339" s="144" t="n"/>
      <c r="K339" s="124" t="n"/>
      <c r="L339" s="12">
        <f>IF(E339="","", IF(C339="Long", (((E339-H339)*G339)/F339), (((H339-E339)*G339)/F339)))</f>
        <v/>
      </c>
      <c r="M339" s="158">
        <f>IF(J339="", "", K339)</f>
        <v/>
      </c>
      <c r="N339" s="17">
        <f>IF(K339="", "", SUM(M339/F339))</f>
        <v/>
      </c>
      <c r="O339" s="18" t="n"/>
      <c r="AC339" s="14">
        <f>IF(M339&lt;0, M339/-F339, L339)</f>
        <v/>
      </c>
      <c r="AD339" s="14">
        <f>IF(M339="", "", IF(C339="Long", IF(M339&gt;0, M339/F339, ((G339*(I339-E339))/F339)), IF(M339&gt;0, M339/F339, ((G339*(E339-I339))/F339))))</f>
        <v/>
      </c>
      <c r="AE339" s="30">
        <f>IF(A339="", "", MONTH(A339))</f>
        <v/>
      </c>
      <c r="AF339" s="30">
        <f>IF(A339="", "", YEAR(A339))</f>
        <v/>
      </c>
      <c r="AG339" s="30">
        <f>IF(A339="", "", DAY(A339))</f>
        <v/>
      </c>
    </row>
    <row customHeight="1" ht="17.25" r="340" spans="1:105">
      <c r="A340" s="161" t="n"/>
      <c r="B340" s="141" t="n"/>
      <c r="C340" s="15" t="n"/>
      <c r="D340" s="15" t="n"/>
      <c r="E340" s="142" t="n"/>
      <c r="F340" s="16" t="n"/>
      <c r="G340" s="132" t="n"/>
      <c r="H340" s="142" t="n"/>
      <c r="I340" s="142" t="n"/>
      <c r="J340" s="144" t="n"/>
      <c r="K340" s="124" t="n"/>
      <c r="L340" s="12">
        <f>IF(E340="","", IF(C340="Long", (((E340-H340)*G340)/F340), (((H340-E340)*G340)/F340)))</f>
        <v/>
      </c>
      <c r="M340" s="158">
        <f>IF(J340="", "", K340)</f>
        <v/>
      </c>
      <c r="N340" s="17">
        <f>IF(K340="", "", SUM(M340/F340))</f>
        <v/>
      </c>
      <c r="O340" s="18" t="n"/>
      <c r="AC340" s="14">
        <f>IF(M340&lt;0, M340/-F340, L340)</f>
        <v/>
      </c>
      <c r="AD340" s="14">
        <f>IF(M340="", "", IF(C340="Long", IF(M340&gt;0, M340/F340, ((G340*(I340-E340))/F340)), IF(M340&gt;0, M340/F340, ((G340*(E340-I340))/F340))))</f>
        <v/>
      </c>
      <c r="AE340" s="30">
        <f>IF(A340="", "", MONTH(A340))</f>
        <v/>
      </c>
      <c r="AF340" s="30">
        <f>IF(A340="", "", YEAR(A340))</f>
        <v/>
      </c>
      <c r="AG340" s="30">
        <f>IF(A340="", "", DAY(A340))</f>
        <v/>
      </c>
    </row>
    <row customHeight="1" ht="17.25" r="341" spans="1:105">
      <c r="A341" s="161" t="n"/>
      <c r="B341" s="141" t="n"/>
      <c r="C341" s="15" t="n"/>
      <c r="D341" s="15" t="n"/>
      <c r="E341" s="142" t="n"/>
      <c r="F341" s="16" t="n"/>
      <c r="G341" s="132" t="n"/>
      <c r="H341" s="142" t="n"/>
      <c r="I341" s="142" t="n"/>
      <c r="J341" s="144" t="n"/>
      <c r="K341" s="124" t="n"/>
      <c r="L341" s="12">
        <f>IF(E341="","", IF(C341="Long", (((E341-H341)*G341)/F341), (((H341-E341)*G341)/F341)))</f>
        <v/>
      </c>
      <c r="M341" s="158">
        <f>IF(J341="", "", K341)</f>
        <v/>
      </c>
      <c r="N341" s="17">
        <f>IF(K341="", "", SUM(M341/F341))</f>
        <v/>
      </c>
      <c r="O341" s="18" t="n"/>
      <c r="AC341" s="14">
        <f>IF(M341&lt;0, M341/-F341, L341)</f>
        <v/>
      </c>
      <c r="AD341" s="14">
        <f>IF(M341="", "", IF(C341="Long", IF(M341&gt;0, M341/F341, ((G341*(I341-E341))/F341)), IF(M341&gt;0, M341/F341, ((G341*(E341-I341))/F341))))</f>
        <v/>
      </c>
      <c r="AE341" s="30">
        <f>IF(A341="", "", MONTH(A341))</f>
        <v/>
      </c>
      <c r="AF341" s="30">
        <f>IF(A341="", "", YEAR(A341))</f>
        <v/>
      </c>
      <c r="AG341" s="30">
        <f>IF(A341="", "", DAY(A341))</f>
        <v/>
      </c>
    </row>
    <row customHeight="1" ht="17.25" r="342" spans="1:105">
      <c r="A342" s="161" t="n"/>
      <c r="B342" s="141" t="n"/>
      <c r="C342" s="15" t="n"/>
      <c r="D342" s="15" t="n"/>
      <c r="E342" s="142" t="n"/>
      <c r="F342" s="16" t="n"/>
      <c r="G342" s="132" t="n"/>
      <c r="H342" s="142" t="n"/>
      <c r="I342" s="142" t="n"/>
      <c r="J342" s="144" t="n"/>
      <c r="K342" s="124" t="n"/>
      <c r="L342" s="12">
        <f>IF(E342="","", IF(C342="Long", (((E342-H342)*G342)/F342), (((H342-E342)*G342)/F342)))</f>
        <v/>
      </c>
      <c r="M342" s="158">
        <f>IF(J342="", "", K342)</f>
        <v/>
      </c>
      <c r="N342" s="17">
        <f>IF(K342="", "", SUM(M342/F342))</f>
        <v/>
      </c>
      <c r="O342" s="18" t="n"/>
      <c r="AC342" s="14">
        <f>IF(M342&lt;0, M342/-F342, L342)</f>
        <v/>
      </c>
      <c r="AD342" s="14">
        <f>IF(M342="", "", IF(C342="Long", IF(M342&gt;0, M342/F342, ((G342*(I342-E342))/F342)), IF(M342&gt;0, M342/F342, ((G342*(E342-I342))/F342))))</f>
        <v/>
      </c>
      <c r="AE342" s="30">
        <f>IF(A342="", "", MONTH(A342))</f>
        <v/>
      </c>
      <c r="AF342" s="30">
        <f>IF(A342="", "", YEAR(A342))</f>
        <v/>
      </c>
      <c r="AG342" s="30">
        <f>IF(A342="", "", DAY(A342))</f>
        <v/>
      </c>
    </row>
    <row customHeight="1" ht="17.25" r="343" spans="1:105">
      <c r="A343" s="161" t="n"/>
      <c r="B343" s="141" t="n"/>
      <c r="C343" s="15" t="n"/>
      <c r="D343" s="15" t="n"/>
      <c r="E343" s="142" t="n"/>
      <c r="F343" s="16" t="n"/>
      <c r="G343" s="132" t="n"/>
      <c r="H343" s="142" t="n"/>
      <c r="I343" s="142" t="n"/>
      <c r="J343" s="144" t="n"/>
      <c r="K343" s="124" t="n"/>
      <c r="L343" s="12">
        <f>IF(E343="","", IF(C343="Long", (((E343-H343)*G343)/F343), (((H343-E343)*G343)/F343)))</f>
        <v/>
      </c>
      <c r="M343" s="158">
        <f>IF(J343="", "", K343)</f>
        <v/>
      </c>
      <c r="N343" s="17">
        <f>IF(K343="", "", SUM(M343/F343))</f>
        <v/>
      </c>
      <c r="O343" s="18" t="n"/>
      <c r="AC343" s="14">
        <f>IF(M343&lt;0, M343/-F343, L343)</f>
        <v/>
      </c>
      <c r="AD343" s="14">
        <f>IF(M343="", "", IF(C343="Long", IF(M343&gt;0, M343/F343, ((G343*(I343-E343))/F343)), IF(M343&gt;0, M343/F343, ((G343*(E343-I343))/F343))))</f>
        <v/>
      </c>
      <c r="AE343" s="30">
        <f>IF(A343="", "", MONTH(A343))</f>
        <v/>
      </c>
      <c r="AF343" s="30">
        <f>IF(A343="", "", YEAR(A343))</f>
        <v/>
      </c>
      <c r="AG343" s="30">
        <f>IF(A343="", "", DAY(A343))</f>
        <v/>
      </c>
    </row>
    <row customHeight="1" ht="17.25" r="344" spans="1:105">
      <c r="A344" s="161" t="n"/>
      <c r="B344" s="141" t="n"/>
      <c r="C344" s="15" t="n"/>
      <c r="D344" s="15" t="n"/>
      <c r="E344" s="142" t="n"/>
      <c r="F344" s="16" t="n"/>
      <c r="G344" s="132" t="n"/>
      <c r="H344" s="142" t="n"/>
      <c r="I344" s="142" t="n"/>
      <c r="J344" s="144" t="n"/>
      <c r="K344" s="124" t="n"/>
      <c r="L344" s="12">
        <f>IF(E344="","", IF(C344="Long", (((E344-H344)*G344)/F344), (((H344-E344)*G344)/F344)))</f>
        <v/>
      </c>
      <c r="M344" s="158">
        <f>IF(J344="", "", K344)</f>
        <v/>
      </c>
      <c r="N344" s="17">
        <f>IF(K344="", "", SUM(M344/F344))</f>
        <v/>
      </c>
      <c r="O344" s="18" t="n"/>
      <c r="AC344" s="14">
        <f>IF(M344&lt;0, M344/-F344, L344)</f>
        <v/>
      </c>
      <c r="AD344" s="14">
        <f>IF(M344="", "", IF(C344="Long", IF(M344&gt;0, M344/F344, ((G344*(I344-E344))/F344)), IF(M344&gt;0, M344/F344, ((G344*(E344-I344))/F344))))</f>
        <v/>
      </c>
      <c r="AE344" s="30">
        <f>IF(A344="", "", MONTH(A344))</f>
        <v/>
      </c>
      <c r="AF344" s="30">
        <f>IF(A344="", "", YEAR(A344))</f>
        <v/>
      </c>
      <c r="AG344" s="30">
        <f>IF(A344="", "", DAY(A344))</f>
        <v/>
      </c>
    </row>
    <row customHeight="1" ht="17.25" r="345" spans="1:105">
      <c r="A345" s="161" t="n"/>
      <c r="B345" s="141" t="n"/>
      <c r="C345" s="15" t="n"/>
      <c r="D345" s="15" t="n"/>
      <c r="E345" s="142" t="n"/>
      <c r="F345" s="16" t="n"/>
      <c r="G345" s="132" t="n"/>
      <c r="H345" s="142" t="n"/>
      <c r="I345" s="142" t="n"/>
      <c r="J345" s="144" t="n"/>
      <c r="K345" s="124" t="n"/>
      <c r="L345" s="12">
        <f>IF(E345="","", IF(C345="Long", (((E345-H345)*G345)/F345), (((H345-E345)*G345)/F345)))</f>
        <v/>
      </c>
      <c r="M345" s="158">
        <f>IF(J345="", "", K345)</f>
        <v/>
      </c>
      <c r="N345" s="17">
        <f>IF(K345="", "", SUM(M345/F345))</f>
        <v/>
      </c>
      <c r="O345" s="18" t="n"/>
      <c r="AC345" s="14">
        <f>IF(M345&lt;0, M345/-F345, L345)</f>
        <v/>
      </c>
      <c r="AD345" s="14">
        <f>IF(M345="", "", IF(C345="Long", IF(M345&gt;0, M345/F345, ((G345*(I345-E345))/F345)), IF(M345&gt;0, M345/F345, ((G345*(E345-I345))/F345))))</f>
        <v/>
      </c>
      <c r="AE345" s="30">
        <f>IF(A345="", "", MONTH(A345))</f>
        <v/>
      </c>
      <c r="AF345" s="30">
        <f>IF(A345="", "", YEAR(A345))</f>
        <v/>
      </c>
      <c r="AG345" s="30">
        <f>IF(A345="", "", DAY(A345))</f>
        <v/>
      </c>
    </row>
    <row customHeight="1" ht="17.25" r="346" spans="1:105">
      <c r="A346" s="161" t="n"/>
      <c r="B346" s="141" t="n"/>
      <c r="C346" s="15" t="n"/>
      <c r="D346" s="15" t="n"/>
      <c r="E346" s="142" t="n"/>
      <c r="F346" s="16" t="n"/>
      <c r="G346" s="132" t="n"/>
      <c r="H346" s="142" t="n"/>
      <c r="I346" s="142" t="n"/>
      <c r="J346" s="144" t="n"/>
      <c r="K346" s="124" t="n"/>
      <c r="L346" s="12">
        <f>IF(E346="","", IF(C346="Long", (((E346-H346)*G346)/F346), (((H346-E346)*G346)/F346)))</f>
        <v/>
      </c>
      <c r="M346" s="158">
        <f>IF(J346="", "", K346)</f>
        <v/>
      </c>
      <c r="N346" s="17">
        <f>IF(K346="", "", SUM(M346/F346))</f>
        <v/>
      </c>
      <c r="O346" s="18" t="n"/>
      <c r="AC346" s="14">
        <f>IF(M346&lt;0, M346/-F346, L346)</f>
        <v/>
      </c>
      <c r="AD346" s="14">
        <f>IF(M346="", "", IF(C346="Long", IF(M346&gt;0, M346/F346, ((G346*(I346-E346))/F346)), IF(M346&gt;0, M346/F346, ((G346*(E346-I346))/F346))))</f>
        <v/>
      </c>
      <c r="AE346" s="30">
        <f>IF(A346="", "", MONTH(A346))</f>
        <v/>
      </c>
      <c r="AF346" s="30">
        <f>IF(A346="", "", YEAR(A346))</f>
        <v/>
      </c>
      <c r="AG346" s="30">
        <f>IF(A346="", "", DAY(A346))</f>
        <v/>
      </c>
    </row>
    <row customHeight="1" ht="17.25" r="347" spans="1:105">
      <c r="A347" s="161" t="n"/>
      <c r="B347" s="141" t="n"/>
      <c r="C347" s="15" t="n"/>
      <c r="D347" s="15" t="n"/>
      <c r="E347" s="142" t="n"/>
      <c r="F347" s="16" t="n"/>
      <c r="G347" s="132" t="n"/>
      <c r="H347" s="142" t="n"/>
      <c r="I347" s="142" t="n"/>
      <c r="J347" s="144" t="n"/>
      <c r="K347" s="124" t="n"/>
      <c r="L347" s="12">
        <f>IF(E347="","", IF(C347="Long", (((E347-H347)*G347)/F347), (((H347-E347)*G347)/F347)))</f>
        <v/>
      </c>
      <c r="M347" s="158">
        <f>IF(J347="", "", K347)</f>
        <v/>
      </c>
      <c r="N347" s="17">
        <f>IF(K347="", "", SUM(M347/F347))</f>
        <v/>
      </c>
      <c r="O347" s="18" t="n"/>
      <c r="AC347" s="14">
        <f>IF(M347&lt;0, M347/-F347, L347)</f>
        <v/>
      </c>
      <c r="AD347" s="14">
        <f>IF(M347="", "", IF(C347="Long", IF(M347&gt;0, M347/F347, ((G347*(I347-E347))/F347)), IF(M347&gt;0, M347/F347, ((G347*(E347-I347))/F347))))</f>
        <v/>
      </c>
      <c r="AE347" s="30">
        <f>IF(A347="", "", MONTH(A347))</f>
        <v/>
      </c>
      <c r="AF347" s="30">
        <f>IF(A347="", "", YEAR(A347))</f>
        <v/>
      </c>
      <c r="AG347" s="30">
        <f>IF(A347="", "", DAY(A347))</f>
        <v/>
      </c>
    </row>
    <row customHeight="1" ht="17.25" r="348" spans="1:105">
      <c r="A348" s="161" t="n"/>
      <c r="B348" s="141" t="n"/>
      <c r="C348" s="15" t="n"/>
      <c r="D348" s="15" t="n"/>
      <c r="E348" s="142" t="n"/>
      <c r="F348" s="16" t="n"/>
      <c r="G348" s="132" t="n"/>
      <c r="H348" s="142" t="n"/>
      <c r="I348" s="142" t="n"/>
      <c r="J348" s="144" t="n"/>
      <c r="K348" s="124" t="n"/>
      <c r="L348" s="12">
        <f>IF(E348="","", IF(C348="Long", (((E348-H348)*G348)/F348), (((H348-E348)*G348)/F348)))</f>
        <v/>
      </c>
      <c r="M348" s="158">
        <f>IF(J348="", "", K348)</f>
        <v/>
      </c>
      <c r="N348" s="17">
        <f>IF(K348="", "", SUM(M348/F348))</f>
        <v/>
      </c>
      <c r="O348" s="18" t="n"/>
      <c r="AC348" s="14">
        <f>IF(M348&lt;0, M348/-F348, L348)</f>
        <v/>
      </c>
      <c r="AD348" s="14">
        <f>IF(M348="", "", IF(C348="Long", IF(M348&gt;0, M348/F348, ((G348*(I348-E348))/F348)), IF(M348&gt;0, M348/F348, ((G348*(E348-I348))/F348))))</f>
        <v/>
      </c>
      <c r="AE348" s="30">
        <f>IF(A348="", "", MONTH(A348))</f>
        <v/>
      </c>
      <c r="AF348" s="30">
        <f>IF(A348="", "", YEAR(A348))</f>
        <v/>
      </c>
      <c r="AG348" s="30">
        <f>IF(A348="", "", DAY(A348))</f>
        <v/>
      </c>
    </row>
    <row customHeight="1" ht="17.25" r="349" spans="1:105">
      <c r="A349" s="161" t="n"/>
      <c r="B349" s="141" t="n"/>
      <c r="C349" s="15" t="n"/>
      <c r="D349" s="15" t="n"/>
      <c r="E349" s="142" t="n"/>
      <c r="F349" s="16" t="n"/>
      <c r="G349" s="132" t="n"/>
      <c r="H349" s="142" t="n"/>
      <c r="I349" s="142" t="n"/>
      <c r="J349" s="144" t="n"/>
      <c r="K349" s="124" t="n"/>
      <c r="L349" s="12">
        <f>IF(E349="","", IF(C349="Long", (((E349-H349)*G349)/F349), (((H349-E349)*G349)/F349)))</f>
        <v/>
      </c>
      <c r="M349" s="158">
        <f>IF(J349="", "", K349)</f>
        <v/>
      </c>
      <c r="N349" s="17">
        <f>IF(K349="", "", SUM(M349/F349))</f>
        <v/>
      </c>
      <c r="O349" s="18" t="n"/>
      <c r="AC349" s="14">
        <f>IF(M349&lt;0, M349/-F349, L349)</f>
        <v/>
      </c>
      <c r="AD349" s="14">
        <f>IF(M349="", "", IF(C349="Long", IF(M349&gt;0, M349/F349, ((G349*(I349-E349))/F349)), IF(M349&gt;0, M349/F349, ((G349*(E349-I349))/F349))))</f>
        <v/>
      </c>
      <c r="AE349" s="30">
        <f>IF(A349="", "", MONTH(A349))</f>
        <v/>
      </c>
      <c r="AF349" s="30">
        <f>IF(A349="", "", YEAR(A349))</f>
        <v/>
      </c>
      <c r="AG349" s="30">
        <f>IF(A349="", "", DAY(A349))</f>
        <v/>
      </c>
    </row>
    <row customHeight="1" ht="17.25" r="350" spans="1:105">
      <c r="A350" s="161" t="n"/>
      <c r="B350" s="141" t="n"/>
      <c r="C350" s="15" t="n"/>
      <c r="D350" s="15" t="n"/>
      <c r="E350" s="142" t="n"/>
      <c r="F350" s="16" t="n"/>
      <c r="G350" s="132" t="n"/>
      <c r="H350" s="142" t="n"/>
      <c r="I350" s="142" t="n"/>
      <c r="J350" s="144" t="n"/>
      <c r="K350" s="124" t="n"/>
      <c r="L350" s="12">
        <f>IF(E350="","", IF(C350="Long", (((E350-H350)*G350)/F350), (((H350-E350)*G350)/F350)))</f>
        <v/>
      </c>
      <c r="M350" s="158">
        <f>IF(J350="", "", K350)</f>
        <v/>
      </c>
      <c r="N350" s="17">
        <f>IF(K350="", "", SUM(M350/F350))</f>
        <v/>
      </c>
      <c r="O350" s="18" t="n"/>
      <c r="AC350" s="14">
        <f>IF(M350&lt;0, M350/-F350, L350)</f>
        <v/>
      </c>
      <c r="AD350" s="14">
        <f>IF(M350="", "", IF(C350="Long", IF(M350&gt;0, M350/F350, ((G350*(I350-E350))/F350)), IF(M350&gt;0, M350/F350, ((G350*(E350-I350))/F350))))</f>
        <v/>
      </c>
      <c r="AE350" s="30">
        <f>IF(A350="", "", MONTH(A350))</f>
        <v/>
      </c>
      <c r="AF350" s="30">
        <f>IF(A350="", "", YEAR(A350))</f>
        <v/>
      </c>
      <c r="AG350" s="30">
        <f>IF(A350="", "", DAY(A350))</f>
        <v/>
      </c>
    </row>
    <row customHeight="1" ht="17.25" r="351" spans="1:105">
      <c r="A351" s="161" t="n"/>
      <c r="B351" s="141" t="n"/>
      <c r="C351" s="15" t="n"/>
      <c r="D351" s="15" t="n"/>
      <c r="E351" s="142" t="n"/>
      <c r="F351" s="16" t="n"/>
      <c r="G351" s="132" t="n"/>
      <c r="H351" s="142" t="n"/>
      <c r="I351" s="142" t="n"/>
      <c r="J351" s="144" t="n"/>
      <c r="K351" s="124" t="n"/>
      <c r="L351" s="12">
        <f>IF(E351="","", IF(C351="Long", (((E351-H351)*G351)/F351), (((H351-E351)*G351)/F351)))</f>
        <v/>
      </c>
      <c r="M351" s="158">
        <f>IF(J351="", "", K351)</f>
        <v/>
      </c>
      <c r="N351" s="17">
        <f>IF(K351="", "", SUM(M351/F351))</f>
        <v/>
      </c>
      <c r="O351" s="18" t="n"/>
      <c r="AC351" s="14">
        <f>IF(M351&lt;0, M351/-F351, L351)</f>
        <v/>
      </c>
      <c r="AD351" s="14">
        <f>IF(M351="", "", IF(C351="Long", IF(M351&gt;0, M351/F351, ((G351*(I351-E351))/F351)), IF(M351&gt;0, M351/F351, ((G351*(E351-I351))/F351))))</f>
        <v/>
      </c>
      <c r="AE351" s="30">
        <f>IF(A351="", "", MONTH(A351))</f>
        <v/>
      </c>
      <c r="AF351" s="30">
        <f>IF(A351="", "", YEAR(A351))</f>
        <v/>
      </c>
      <c r="AG351" s="30">
        <f>IF(A351="", "", DAY(A351))</f>
        <v/>
      </c>
    </row>
    <row customHeight="1" ht="17.25" r="352" spans="1:105">
      <c r="A352" s="161" t="n"/>
      <c r="B352" s="141" t="n"/>
      <c r="C352" s="15" t="n"/>
      <c r="D352" s="15" t="n"/>
      <c r="E352" s="142" t="n"/>
      <c r="F352" s="16" t="n"/>
      <c r="G352" s="132" t="n"/>
      <c r="H352" s="142" t="n"/>
      <c r="I352" s="142" t="n"/>
      <c r="J352" s="144" t="n"/>
      <c r="K352" s="124" t="n"/>
      <c r="L352" s="12">
        <f>IF(E352="","", IF(C352="Long", (((E352-H352)*G352)/F352), (((H352-E352)*G352)/F352)))</f>
        <v/>
      </c>
      <c r="M352" s="158">
        <f>IF(J352="", "", K352)</f>
        <v/>
      </c>
      <c r="N352" s="17">
        <f>IF(K352="", "", SUM(M352/F352))</f>
        <v/>
      </c>
      <c r="O352" s="18" t="n"/>
      <c r="AC352" s="14">
        <f>IF(M352&lt;0, M352/-F352, L352)</f>
        <v/>
      </c>
      <c r="AD352" s="14">
        <f>IF(M352="", "", IF(C352="Long", IF(M352&gt;0, M352/F352, ((G352*(I352-E352))/F352)), IF(M352&gt;0, M352/F352, ((G352*(E352-I352))/F352))))</f>
        <v/>
      </c>
      <c r="AE352" s="30">
        <f>IF(A352="", "", MONTH(A352))</f>
        <v/>
      </c>
      <c r="AF352" s="30">
        <f>IF(A352="", "", YEAR(A352))</f>
        <v/>
      </c>
      <c r="AG352" s="30">
        <f>IF(A352="", "", DAY(A352))</f>
        <v/>
      </c>
    </row>
    <row customHeight="1" ht="17.25" r="353" spans="1:105">
      <c r="A353" s="161" t="n"/>
      <c r="B353" s="141" t="n"/>
      <c r="C353" s="15" t="n"/>
      <c r="D353" s="15" t="n"/>
      <c r="E353" s="142" t="n"/>
      <c r="F353" s="16" t="n"/>
      <c r="G353" s="132" t="n"/>
      <c r="H353" s="142" t="n"/>
      <c r="I353" s="142" t="n"/>
      <c r="J353" s="144" t="n"/>
      <c r="K353" s="124" t="n"/>
      <c r="L353" s="12">
        <f>IF(E353="","", IF(C353="Long", (((E353-H353)*G353)/F353), (((H353-E353)*G353)/F353)))</f>
        <v/>
      </c>
      <c r="M353" s="158">
        <f>IF(J353="", "", K353)</f>
        <v/>
      </c>
      <c r="N353" s="17">
        <f>IF(K353="", "", SUM(M353/F353))</f>
        <v/>
      </c>
      <c r="O353" s="18" t="n"/>
      <c r="AC353" s="14">
        <f>IF(M353&lt;0, M353/-F353, L353)</f>
        <v/>
      </c>
      <c r="AD353" s="14">
        <f>IF(M353="", "", IF(C353="Long", IF(M353&gt;0, M353/F353, ((G353*(I353-E353))/F353)), IF(M353&gt;0, M353/F353, ((G353*(E353-I353))/F353))))</f>
        <v/>
      </c>
      <c r="AE353" s="30">
        <f>IF(A353="", "", MONTH(A353))</f>
        <v/>
      </c>
      <c r="AF353" s="30">
        <f>IF(A353="", "", YEAR(A353))</f>
        <v/>
      </c>
      <c r="AG353" s="30">
        <f>IF(A353="", "", DAY(A353))</f>
        <v/>
      </c>
    </row>
    <row customHeight="1" ht="17.25" r="354" spans="1:105">
      <c r="A354" s="161" t="n"/>
      <c r="B354" s="141" t="n"/>
      <c r="C354" s="15" t="n"/>
      <c r="D354" s="15" t="n"/>
      <c r="E354" s="142" t="n"/>
      <c r="F354" s="16" t="n"/>
      <c r="G354" s="132" t="n"/>
      <c r="H354" s="142" t="n"/>
      <c r="I354" s="142" t="n"/>
      <c r="J354" s="144" t="n"/>
      <c r="K354" s="124" t="n"/>
      <c r="L354" s="12">
        <f>IF(E354="","", IF(C354="Long", (((E354-H354)*G354)/F354), (((H354-E354)*G354)/F354)))</f>
        <v/>
      </c>
      <c r="M354" s="158">
        <f>IF(J354="", "", K354)</f>
        <v/>
      </c>
      <c r="N354" s="17">
        <f>IF(K354="", "", SUM(M354/F354))</f>
        <v/>
      </c>
      <c r="O354" s="18" t="n"/>
      <c r="AC354" s="14">
        <f>IF(M354&lt;0, M354/-F354, L354)</f>
        <v/>
      </c>
      <c r="AD354" s="14">
        <f>IF(M354="", "", IF(C354="Long", IF(M354&gt;0, M354/F354, ((G354*(I354-E354))/F354)), IF(M354&gt;0, M354/F354, ((G354*(E354-I354))/F354))))</f>
        <v/>
      </c>
      <c r="AE354" s="30">
        <f>IF(A354="", "", MONTH(A354))</f>
        <v/>
      </c>
      <c r="AF354" s="30">
        <f>IF(A354="", "", YEAR(A354))</f>
        <v/>
      </c>
      <c r="AG354" s="30">
        <f>IF(A354="", "", DAY(A354))</f>
        <v/>
      </c>
    </row>
    <row customHeight="1" ht="17.25" r="355" spans="1:105">
      <c r="A355" s="161" t="n"/>
      <c r="B355" s="141" t="n"/>
      <c r="C355" s="15" t="n"/>
      <c r="D355" s="15" t="n"/>
      <c r="E355" s="142" t="n"/>
      <c r="F355" s="16" t="n"/>
      <c r="G355" s="132" t="n"/>
      <c r="H355" s="142" t="n"/>
      <c r="I355" s="142" t="n"/>
      <c r="J355" s="144" t="n"/>
      <c r="K355" s="124" t="n"/>
      <c r="L355" s="12">
        <f>IF(E355="","", IF(C355="Long", (((E355-H355)*G355)/F355), (((H355-E355)*G355)/F355)))</f>
        <v/>
      </c>
      <c r="M355" s="158">
        <f>IF(J355="", "", K355)</f>
        <v/>
      </c>
      <c r="N355" s="17">
        <f>IF(K355="", "", SUM(M355/F355))</f>
        <v/>
      </c>
      <c r="O355" s="18" t="n"/>
      <c r="AC355" s="14">
        <f>IF(M355&lt;0, M355/-F355, L355)</f>
        <v/>
      </c>
      <c r="AD355" s="14">
        <f>IF(M355="", "", IF(C355="Long", IF(M355&gt;0, M355/F355, ((G355*(I355-E355))/F355)), IF(M355&gt;0, M355/F355, ((G355*(E355-I355))/F355))))</f>
        <v/>
      </c>
      <c r="AE355" s="30">
        <f>IF(A355="", "", MONTH(A355))</f>
        <v/>
      </c>
      <c r="AF355" s="30">
        <f>IF(A355="", "", YEAR(A355))</f>
        <v/>
      </c>
      <c r="AG355" s="30">
        <f>IF(A355="", "", DAY(A355))</f>
        <v/>
      </c>
    </row>
    <row customHeight="1" ht="17.25" r="356" spans="1:105">
      <c r="A356" s="161" t="n"/>
      <c r="B356" s="141" t="n"/>
      <c r="C356" s="15" t="n"/>
      <c r="D356" s="15" t="n"/>
      <c r="E356" s="142" t="n"/>
      <c r="F356" s="16" t="n"/>
      <c r="G356" s="132" t="n"/>
      <c r="H356" s="142" t="n"/>
      <c r="I356" s="142" t="n"/>
      <c r="J356" s="144" t="n"/>
      <c r="K356" s="124" t="n"/>
      <c r="L356" s="12">
        <f>IF(E356="","", IF(C356="Long", (((E356-H356)*G356)/F356), (((H356-E356)*G356)/F356)))</f>
        <v/>
      </c>
      <c r="M356" s="158">
        <f>IF(J356="", "", K356)</f>
        <v/>
      </c>
      <c r="N356" s="17">
        <f>IF(K356="", "", SUM(M356/F356))</f>
        <v/>
      </c>
      <c r="O356" s="18" t="n"/>
      <c r="AC356" s="14">
        <f>IF(M356&lt;0, M356/-F356, L356)</f>
        <v/>
      </c>
      <c r="AD356" s="14">
        <f>IF(M356="", "", IF(C356="Long", IF(M356&gt;0, M356/F356, ((G356*(I356-E356))/F356)), IF(M356&gt;0, M356/F356, ((G356*(E356-I356))/F356))))</f>
        <v/>
      </c>
      <c r="AE356" s="30">
        <f>IF(A356="", "", MONTH(A356))</f>
        <v/>
      </c>
      <c r="AF356" s="30">
        <f>IF(A356="", "", YEAR(A356))</f>
        <v/>
      </c>
      <c r="AG356" s="30">
        <f>IF(A356="", "", DAY(A356))</f>
        <v/>
      </c>
    </row>
    <row customHeight="1" ht="17.25" r="357" spans="1:105">
      <c r="A357" s="161" t="n"/>
      <c r="B357" s="141" t="n"/>
      <c r="C357" s="15" t="n"/>
      <c r="D357" s="15" t="n"/>
      <c r="E357" s="142" t="n"/>
      <c r="F357" s="16" t="n"/>
      <c r="G357" s="132" t="n"/>
      <c r="H357" s="142" t="n"/>
      <c r="I357" s="142" t="n"/>
      <c r="J357" s="144" t="n"/>
      <c r="K357" s="124" t="n"/>
      <c r="L357" s="12">
        <f>IF(E357="","", IF(C357="Long", (((E357-H357)*G357)/F357), (((H357-E357)*G357)/F357)))</f>
        <v/>
      </c>
      <c r="M357" s="158">
        <f>IF(J357="", "", K357)</f>
        <v/>
      </c>
      <c r="N357" s="17">
        <f>IF(K357="", "", SUM(M357/F357))</f>
        <v/>
      </c>
      <c r="O357" s="18" t="n"/>
      <c r="AC357" s="14">
        <f>IF(M357&lt;0, M357/-F357, L357)</f>
        <v/>
      </c>
      <c r="AD357" s="14">
        <f>IF(M357="", "", IF(C357="Long", IF(M357&gt;0, M357/F357, ((G357*(I357-E357))/F357)), IF(M357&gt;0, M357/F357, ((G357*(E357-I357))/F357))))</f>
        <v/>
      </c>
      <c r="AE357" s="30">
        <f>IF(A357="", "", MONTH(A357))</f>
        <v/>
      </c>
      <c r="AF357" s="30">
        <f>IF(A357="", "", YEAR(A357))</f>
        <v/>
      </c>
      <c r="AG357" s="30">
        <f>IF(A357="", "", DAY(A357))</f>
        <v/>
      </c>
    </row>
    <row customHeight="1" ht="17.25" r="358" spans="1:105">
      <c r="A358" s="161" t="n"/>
      <c r="B358" s="141" t="n"/>
      <c r="C358" s="15" t="n"/>
      <c r="D358" s="15" t="n"/>
      <c r="E358" s="142" t="n"/>
      <c r="F358" s="16" t="n"/>
      <c r="G358" s="132" t="n"/>
      <c r="H358" s="142" t="n"/>
      <c r="I358" s="142" t="n"/>
      <c r="J358" s="144" t="n"/>
      <c r="K358" s="124" t="n"/>
      <c r="L358" s="12">
        <f>IF(E358="","", IF(C358="Long", (((E358-H358)*G358)/F358), (((H358-E358)*G358)/F358)))</f>
        <v/>
      </c>
      <c r="M358" s="158">
        <f>IF(J358="", "", K358)</f>
        <v/>
      </c>
      <c r="N358" s="17">
        <f>IF(K358="", "", SUM(M358/F358))</f>
        <v/>
      </c>
      <c r="O358" s="18" t="n"/>
      <c r="AC358" s="14">
        <f>IF(M358&lt;0, M358/-F358, L358)</f>
        <v/>
      </c>
      <c r="AD358" s="14">
        <f>IF(M358="", "", IF(C358="Long", IF(M358&gt;0, M358/F358, ((G358*(I358-E358))/F358)), IF(M358&gt;0, M358/F358, ((G358*(E358-I358))/F358))))</f>
        <v/>
      </c>
      <c r="AE358" s="30">
        <f>IF(A358="", "", MONTH(A358))</f>
        <v/>
      </c>
      <c r="AF358" s="30">
        <f>IF(A358="", "", YEAR(A358))</f>
        <v/>
      </c>
      <c r="AG358" s="30">
        <f>IF(A358="", "", DAY(A358))</f>
        <v/>
      </c>
    </row>
    <row customHeight="1" ht="17.25" r="359" spans="1:105">
      <c r="A359" s="161" t="n"/>
      <c r="B359" s="141" t="n"/>
      <c r="C359" s="15" t="n"/>
      <c r="D359" s="15" t="n"/>
      <c r="E359" s="142" t="n"/>
      <c r="F359" s="16" t="n"/>
      <c r="G359" s="132" t="n"/>
      <c r="H359" s="142" t="n"/>
      <c r="I359" s="142" t="n"/>
      <c r="J359" s="144" t="n"/>
      <c r="K359" s="124" t="n"/>
      <c r="L359" s="12">
        <f>IF(E359="","", IF(C359="Long", (((E359-H359)*G359)/F359), (((H359-E359)*G359)/F359)))</f>
        <v/>
      </c>
      <c r="M359" s="158">
        <f>IF(J359="", "", K359)</f>
        <v/>
      </c>
      <c r="N359" s="17">
        <f>IF(K359="", "", SUM(M359/F359))</f>
        <v/>
      </c>
      <c r="O359" s="18" t="n"/>
      <c r="AC359" s="14">
        <f>IF(M359&lt;0, M359/-F359, L359)</f>
        <v/>
      </c>
      <c r="AD359" s="14">
        <f>IF(M359="", "", IF(C359="Long", IF(M359&gt;0, M359/F359, ((G359*(I359-E359))/F359)), IF(M359&gt;0, M359/F359, ((G359*(E359-I359))/F359))))</f>
        <v/>
      </c>
      <c r="AE359" s="30">
        <f>IF(A359="", "", MONTH(A359))</f>
        <v/>
      </c>
      <c r="AF359" s="30">
        <f>IF(A359="", "", YEAR(A359))</f>
        <v/>
      </c>
      <c r="AG359" s="30">
        <f>IF(A359="", "", DAY(A359))</f>
        <v/>
      </c>
    </row>
    <row customHeight="1" ht="17.25" r="360" spans="1:105">
      <c r="A360" s="161" t="n"/>
      <c r="B360" s="141" t="n"/>
      <c r="C360" s="15" t="n"/>
      <c r="D360" s="15" t="n"/>
      <c r="E360" s="142" t="n"/>
      <c r="F360" s="16" t="n"/>
      <c r="G360" s="132" t="n"/>
      <c r="H360" s="142" t="n"/>
      <c r="I360" s="142" t="n"/>
      <c r="J360" s="144" t="n"/>
      <c r="K360" s="124" t="n"/>
      <c r="L360" s="12">
        <f>IF(E360="","", IF(C360="Long", (((E360-H360)*G360)/F360), (((H360-E360)*G360)/F360)))</f>
        <v/>
      </c>
      <c r="M360" s="158">
        <f>IF(J360="", "", K360)</f>
        <v/>
      </c>
      <c r="N360" s="17">
        <f>IF(K360="", "", SUM(M360/F360))</f>
        <v/>
      </c>
      <c r="O360" s="18" t="n"/>
      <c r="AC360" s="14">
        <f>IF(M360&lt;0, M360/-F360, L360)</f>
        <v/>
      </c>
      <c r="AD360" s="14">
        <f>IF(M360="", "", IF(C360="Long", IF(M360&gt;0, M360/F360, ((G360*(I360-E360))/F360)), IF(M360&gt;0, M360/F360, ((G360*(E360-I360))/F360))))</f>
        <v/>
      </c>
      <c r="AE360" s="30">
        <f>IF(A360="", "", MONTH(A360))</f>
        <v/>
      </c>
      <c r="AF360" s="30">
        <f>IF(A360="", "", YEAR(A360))</f>
        <v/>
      </c>
      <c r="AG360" s="30">
        <f>IF(A360="", "", DAY(A360))</f>
        <v/>
      </c>
    </row>
    <row customHeight="1" ht="17.25" r="361" spans="1:105">
      <c r="A361" s="161" t="n"/>
      <c r="B361" s="141" t="n"/>
      <c r="C361" s="15" t="n"/>
      <c r="D361" s="15" t="n"/>
      <c r="E361" s="142" t="n"/>
      <c r="F361" s="16" t="n"/>
      <c r="G361" s="132" t="n"/>
      <c r="H361" s="142" t="n"/>
      <c r="I361" s="142" t="n"/>
      <c r="J361" s="144" t="n"/>
      <c r="K361" s="124" t="n"/>
      <c r="L361" s="12">
        <f>IF(E361="","", IF(C361="Long", (((E361-H361)*G361)/F361), (((H361-E361)*G361)/F361)))</f>
        <v/>
      </c>
      <c r="M361" s="158">
        <f>IF(J361="", "", K361)</f>
        <v/>
      </c>
      <c r="N361" s="17">
        <f>IF(K361="", "", SUM(M361/F361))</f>
        <v/>
      </c>
      <c r="O361" s="18" t="n"/>
      <c r="AC361" s="14">
        <f>IF(M361&lt;0, M361/-F361, L361)</f>
        <v/>
      </c>
      <c r="AD361" s="14">
        <f>IF(M361="", "", IF(C361="Long", IF(M361&gt;0, M361/F361, ((G361*(I361-E361))/F361)), IF(M361&gt;0, M361/F361, ((G361*(E361-I361))/F361))))</f>
        <v/>
      </c>
      <c r="AE361" s="30">
        <f>IF(A361="", "", MONTH(A361))</f>
        <v/>
      </c>
      <c r="AF361" s="30">
        <f>IF(A361="", "", YEAR(A361))</f>
        <v/>
      </c>
      <c r="AG361" s="30">
        <f>IF(A361="", "", DAY(A361))</f>
        <v/>
      </c>
    </row>
    <row customHeight="1" ht="17.25" r="362" spans="1:105">
      <c r="A362" s="161" t="n"/>
      <c r="B362" s="141" t="n"/>
      <c r="C362" s="15" t="n"/>
      <c r="D362" s="15" t="n"/>
      <c r="E362" s="142" t="n"/>
      <c r="F362" s="16" t="n"/>
      <c r="G362" s="132" t="n"/>
      <c r="H362" s="142" t="n"/>
      <c r="I362" s="142" t="n"/>
      <c r="J362" s="144" t="n"/>
      <c r="K362" s="124" t="n"/>
      <c r="L362" s="12">
        <f>IF(E362="","", IF(C362="Long", (((E362-H362)*G362)/F362), (((H362-E362)*G362)/F362)))</f>
        <v/>
      </c>
      <c r="M362" s="158">
        <f>IF(J362="", "", K362)</f>
        <v/>
      </c>
      <c r="N362" s="17">
        <f>IF(K362="", "", SUM(M362/F362))</f>
        <v/>
      </c>
      <c r="O362" s="18" t="n"/>
      <c r="AC362" s="14">
        <f>IF(M362&lt;0, M362/-F362, L362)</f>
        <v/>
      </c>
      <c r="AD362" s="14">
        <f>IF(M362="", "", IF(C362="Long", IF(M362&gt;0, M362/F362, ((G362*(I362-E362))/F362)), IF(M362&gt;0, M362/F362, ((G362*(E362-I362))/F362))))</f>
        <v/>
      </c>
      <c r="AE362" s="30">
        <f>IF(A362="", "", MONTH(A362))</f>
        <v/>
      </c>
      <c r="AF362" s="30">
        <f>IF(A362="", "", YEAR(A362))</f>
        <v/>
      </c>
      <c r="AG362" s="30">
        <f>IF(A362="", "", DAY(A362))</f>
        <v/>
      </c>
    </row>
    <row customHeight="1" ht="17.25" r="363" spans="1:105">
      <c r="A363" s="161" t="n"/>
      <c r="B363" s="141" t="n"/>
      <c r="C363" s="15" t="n"/>
      <c r="D363" s="15" t="n"/>
      <c r="E363" s="142" t="n"/>
      <c r="F363" s="16" t="n"/>
      <c r="G363" s="132" t="n"/>
      <c r="H363" s="142" t="n"/>
      <c r="I363" s="142" t="n"/>
      <c r="J363" s="144" t="n"/>
      <c r="K363" s="124" t="n"/>
      <c r="L363" s="12">
        <f>IF(E363="","", IF(C363="Long", (((E363-H363)*G363)/F363), (((H363-E363)*G363)/F363)))</f>
        <v/>
      </c>
      <c r="M363" s="158">
        <f>IF(J363="", "", K363)</f>
        <v/>
      </c>
      <c r="N363" s="17">
        <f>IF(K363="", "", SUM(M363/F363))</f>
        <v/>
      </c>
      <c r="O363" s="18" t="n"/>
      <c r="AC363" s="14">
        <f>IF(M363&lt;0, M363/-F363, L363)</f>
        <v/>
      </c>
      <c r="AD363" s="14">
        <f>IF(M363="", "", IF(C363="Long", IF(M363&gt;0, M363/F363, ((G363*(I363-E363))/F363)), IF(M363&gt;0, M363/F363, ((G363*(E363-I363))/F363))))</f>
        <v/>
      </c>
      <c r="AE363" s="30">
        <f>IF(A363="", "", MONTH(A363))</f>
        <v/>
      </c>
      <c r="AF363" s="30">
        <f>IF(A363="", "", YEAR(A363))</f>
        <v/>
      </c>
      <c r="AG363" s="30">
        <f>IF(A363="", "", DAY(A363))</f>
        <v/>
      </c>
    </row>
    <row customHeight="1" ht="17.25" r="364" spans="1:105">
      <c r="A364" s="161" t="n"/>
      <c r="B364" s="141" t="n"/>
      <c r="C364" s="15" t="n"/>
      <c r="D364" s="15" t="n"/>
      <c r="E364" s="142" t="n"/>
      <c r="F364" s="16" t="n"/>
      <c r="G364" s="132" t="n"/>
      <c r="H364" s="142" t="n"/>
      <c r="I364" s="142" t="n"/>
      <c r="J364" s="144" t="n"/>
      <c r="K364" s="124" t="n"/>
      <c r="L364" s="12">
        <f>IF(E364="","", IF(C364="Long", (((E364-H364)*G364)/F364), (((H364-E364)*G364)/F364)))</f>
        <v/>
      </c>
      <c r="M364" s="158">
        <f>IF(J364="", "", K364)</f>
        <v/>
      </c>
      <c r="N364" s="17">
        <f>IF(K364="", "", SUM(M364/F364))</f>
        <v/>
      </c>
      <c r="O364" s="18" t="n"/>
      <c r="AC364" s="14">
        <f>IF(M364&lt;0, M364/-F364, L364)</f>
        <v/>
      </c>
      <c r="AD364" s="14">
        <f>IF(M364="", "", IF(C364="Long", IF(M364&gt;0, M364/F364, ((G364*(I364-E364))/F364)), IF(M364&gt;0, M364/F364, ((G364*(E364-I364))/F364))))</f>
        <v/>
      </c>
      <c r="AE364" s="30">
        <f>IF(A364="", "", MONTH(A364))</f>
        <v/>
      </c>
      <c r="AF364" s="30">
        <f>IF(A364="", "", YEAR(A364))</f>
        <v/>
      </c>
      <c r="AG364" s="30">
        <f>IF(A364="", "", DAY(A364))</f>
        <v/>
      </c>
    </row>
    <row customHeight="1" ht="17.25" r="365" spans="1:105">
      <c r="A365" s="161" t="n"/>
      <c r="B365" s="141" t="n"/>
      <c r="C365" s="15" t="n"/>
      <c r="D365" s="15" t="n"/>
      <c r="E365" s="142" t="n"/>
      <c r="F365" s="16" t="n"/>
      <c r="G365" s="132" t="n"/>
      <c r="H365" s="142" t="n"/>
      <c r="I365" s="142" t="n"/>
      <c r="J365" s="144" t="n"/>
      <c r="K365" s="124" t="n"/>
      <c r="L365" s="12">
        <f>IF(E365="","", IF(C365="Long", (((E365-H365)*G365)/F365), (((H365-E365)*G365)/F365)))</f>
        <v/>
      </c>
      <c r="M365" s="158">
        <f>IF(J365="", "", K365)</f>
        <v/>
      </c>
      <c r="N365" s="17">
        <f>IF(K365="", "", SUM(M365/F365))</f>
        <v/>
      </c>
      <c r="O365" s="18" t="n"/>
      <c r="AC365" s="14">
        <f>IF(M365&lt;0, M365/-F365, L365)</f>
        <v/>
      </c>
      <c r="AD365" s="14">
        <f>IF(M365="", "", IF(C365="Long", IF(M365&gt;0, M365/F365, ((G365*(I365-E365))/F365)), IF(M365&gt;0, M365/F365, ((G365*(E365-I365))/F365))))</f>
        <v/>
      </c>
      <c r="AE365" s="30">
        <f>IF(A365="", "", MONTH(A365))</f>
        <v/>
      </c>
      <c r="AF365" s="30">
        <f>IF(A365="", "", YEAR(A365))</f>
        <v/>
      </c>
      <c r="AG365" s="30">
        <f>IF(A365="", "", DAY(A365))</f>
        <v/>
      </c>
    </row>
    <row customHeight="1" ht="17.25" r="366" spans="1:105">
      <c r="A366" s="161" t="n"/>
      <c r="B366" s="141" t="n"/>
      <c r="C366" s="15" t="n"/>
      <c r="D366" s="15" t="n"/>
      <c r="E366" s="142" t="n"/>
      <c r="F366" s="16" t="n"/>
      <c r="G366" s="132" t="n"/>
      <c r="H366" s="142" t="n"/>
      <c r="I366" s="142" t="n"/>
      <c r="J366" s="144" t="n"/>
      <c r="K366" s="124" t="n"/>
      <c r="L366" s="12">
        <f>IF(E366="","", IF(C366="Long", (((E366-H366)*G366)/F366), (((H366-E366)*G366)/F366)))</f>
        <v/>
      </c>
      <c r="M366" s="158">
        <f>IF(J366="", "", K366)</f>
        <v/>
      </c>
      <c r="N366" s="17">
        <f>IF(K366="", "", SUM(M366/F366))</f>
        <v/>
      </c>
      <c r="O366" s="18" t="n"/>
      <c r="AC366" s="14">
        <f>IF(M366&lt;0, M366/-F366, L366)</f>
        <v/>
      </c>
      <c r="AD366" s="14">
        <f>IF(M366="", "", IF(C366="Long", IF(M366&gt;0, M366/F366, ((G366*(I366-E366))/F366)), IF(M366&gt;0, M366/F366, ((G366*(E366-I366))/F366))))</f>
        <v/>
      </c>
      <c r="AE366" s="30">
        <f>IF(A366="", "", MONTH(A366))</f>
        <v/>
      </c>
      <c r="AF366" s="30">
        <f>IF(A366="", "", YEAR(A366))</f>
        <v/>
      </c>
      <c r="AG366" s="30">
        <f>IF(A366="", "", DAY(A366))</f>
        <v/>
      </c>
    </row>
    <row customHeight="1" ht="17.25" r="367" spans="1:105">
      <c r="A367" s="161" t="n"/>
      <c r="B367" s="141" t="n"/>
      <c r="C367" s="15" t="n"/>
      <c r="D367" s="15" t="n"/>
      <c r="E367" s="142" t="n"/>
      <c r="F367" s="16" t="n"/>
      <c r="G367" s="132" t="n"/>
      <c r="H367" s="142" t="n"/>
      <c r="I367" s="142" t="n"/>
      <c r="J367" s="144" t="n"/>
      <c r="K367" s="124" t="n"/>
      <c r="L367" s="12">
        <f>IF(E367="","", IF(C367="Long", (((E367-H367)*G367)/F367), (((H367-E367)*G367)/F367)))</f>
        <v/>
      </c>
      <c r="M367" s="158">
        <f>IF(J367="", "", K367)</f>
        <v/>
      </c>
      <c r="N367" s="17">
        <f>IF(K367="", "", SUM(M367/F367))</f>
        <v/>
      </c>
      <c r="O367" s="18" t="n"/>
      <c r="AC367" s="14">
        <f>IF(M367&lt;0, M367/-F367, L367)</f>
        <v/>
      </c>
      <c r="AD367" s="14">
        <f>IF(M367="", "", IF(C367="Long", IF(M367&gt;0, M367/F367, ((G367*(I367-E367))/F367)), IF(M367&gt;0, M367/F367, ((G367*(E367-I367))/F367))))</f>
        <v/>
      </c>
      <c r="AE367" s="30">
        <f>IF(A367="", "", MONTH(A367))</f>
        <v/>
      </c>
      <c r="AF367" s="30">
        <f>IF(A367="", "", YEAR(A367))</f>
        <v/>
      </c>
      <c r="AG367" s="30">
        <f>IF(A367="", "", DAY(A367))</f>
        <v/>
      </c>
    </row>
    <row customHeight="1" ht="17.25" r="368" spans="1:105">
      <c r="A368" s="161" t="n"/>
      <c r="B368" s="141" t="n"/>
      <c r="C368" s="15" t="n"/>
      <c r="D368" s="15" t="n"/>
      <c r="E368" s="142" t="n"/>
      <c r="F368" s="16" t="n"/>
      <c r="G368" s="132" t="n"/>
      <c r="H368" s="142" t="n"/>
      <c r="I368" s="142" t="n"/>
      <c r="J368" s="144" t="n"/>
      <c r="K368" s="124" t="n"/>
      <c r="L368" s="12">
        <f>IF(E368="","", IF(C368="Long", (((E368-H368)*G368)/F368), (((H368-E368)*G368)/F368)))</f>
        <v/>
      </c>
      <c r="M368" s="158">
        <f>IF(J368="", "", K368)</f>
        <v/>
      </c>
      <c r="N368" s="17">
        <f>IF(K368="", "", SUM(M368/F368))</f>
        <v/>
      </c>
      <c r="O368" s="18" t="n"/>
      <c r="AC368" s="14">
        <f>IF(M368&lt;0, M368/-F368, L368)</f>
        <v/>
      </c>
      <c r="AD368" s="14">
        <f>IF(M368="", "", IF(C368="Long", IF(M368&gt;0, M368/F368, ((G368*(I368-E368))/F368)), IF(M368&gt;0, M368/F368, ((G368*(E368-I368))/F368))))</f>
        <v/>
      </c>
      <c r="AE368" s="30">
        <f>IF(A368="", "", MONTH(A368))</f>
        <v/>
      </c>
      <c r="AF368" s="30">
        <f>IF(A368="", "", YEAR(A368))</f>
        <v/>
      </c>
      <c r="AG368" s="30">
        <f>IF(A368="", "", DAY(A368))</f>
        <v/>
      </c>
    </row>
    <row customHeight="1" ht="17.25" r="369" spans="1:105">
      <c r="A369" s="161" t="n"/>
      <c r="B369" s="141" t="n"/>
      <c r="C369" s="15" t="n"/>
      <c r="D369" s="15" t="n"/>
      <c r="E369" s="142" t="n"/>
      <c r="F369" s="16" t="n"/>
      <c r="G369" s="132" t="n"/>
      <c r="H369" s="142" t="n"/>
      <c r="I369" s="142" t="n"/>
      <c r="J369" s="144" t="n"/>
      <c r="K369" s="124" t="n"/>
      <c r="L369" s="12">
        <f>IF(E369="","", IF(C369="Long", (((E369-H369)*G369)/F369), (((H369-E369)*G369)/F369)))</f>
        <v/>
      </c>
      <c r="M369" s="158">
        <f>IF(J369="", "", K369)</f>
        <v/>
      </c>
      <c r="N369" s="17">
        <f>IF(K369="", "", SUM(M369/F369))</f>
        <v/>
      </c>
      <c r="O369" s="18" t="n"/>
      <c r="AC369" s="14">
        <f>IF(M369&lt;0, M369/-F369, L369)</f>
        <v/>
      </c>
      <c r="AD369" s="14">
        <f>IF(M369="", "", IF(C369="Long", IF(M369&gt;0, M369/F369, ((G369*(I369-E369))/F369)), IF(M369&gt;0, M369/F369, ((G369*(E369-I369))/F369))))</f>
        <v/>
      </c>
      <c r="AE369" s="30">
        <f>IF(A369="", "", MONTH(A369))</f>
        <v/>
      </c>
      <c r="AF369" s="30">
        <f>IF(A369="", "", YEAR(A369))</f>
        <v/>
      </c>
      <c r="AG369" s="30">
        <f>IF(A369="", "", DAY(A369))</f>
        <v/>
      </c>
    </row>
    <row customHeight="1" ht="17.25" r="370" spans="1:105">
      <c r="A370" s="161" t="n"/>
      <c r="B370" s="141" t="n"/>
      <c r="C370" s="15" t="n"/>
      <c r="D370" s="15" t="n"/>
      <c r="E370" s="142" t="n"/>
      <c r="F370" s="16" t="n"/>
      <c r="G370" s="132" t="n"/>
      <c r="H370" s="142" t="n"/>
      <c r="I370" s="142" t="n"/>
      <c r="J370" s="144" t="n"/>
      <c r="K370" s="124" t="n"/>
      <c r="L370" s="12">
        <f>IF(E370="","", IF(C370="Long", (((E370-H370)*G370)/F370), (((H370-E370)*G370)/F370)))</f>
        <v/>
      </c>
      <c r="M370" s="158">
        <f>IF(J370="", "", K370)</f>
        <v/>
      </c>
      <c r="N370" s="17">
        <f>IF(K370="", "", SUM(M370/F370))</f>
        <v/>
      </c>
      <c r="O370" s="18" t="n"/>
      <c r="AC370" s="14">
        <f>IF(M370&lt;0, M370/-F370, L370)</f>
        <v/>
      </c>
      <c r="AD370" s="14">
        <f>IF(M370="", "", IF(C370="Long", IF(M370&gt;0, M370/F370, ((G370*(I370-E370))/F370)), IF(M370&gt;0, M370/F370, ((G370*(E370-I370))/F370))))</f>
        <v/>
      </c>
      <c r="AE370" s="30">
        <f>IF(A370="", "", MONTH(A370))</f>
        <v/>
      </c>
      <c r="AF370" s="30">
        <f>IF(A370="", "", YEAR(A370))</f>
        <v/>
      </c>
      <c r="AG370" s="30">
        <f>IF(A370="", "", DAY(A370))</f>
        <v/>
      </c>
    </row>
    <row customHeight="1" ht="17.25" r="371" spans="1:105">
      <c r="A371" s="161" t="n"/>
      <c r="B371" s="141" t="n"/>
      <c r="C371" s="15" t="n"/>
      <c r="D371" s="15" t="n"/>
      <c r="E371" s="142" t="n"/>
      <c r="F371" s="16" t="n"/>
      <c r="G371" s="132" t="n"/>
      <c r="H371" s="142" t="n"/>
      <c r="I371" s="142" t="n"/>
      <c r="J371" s="144" t="n"/>
      <c r="K371" s="124" t="n"/>
      <c r="L371" s="12">
        <f>IF(E371="","", IF(C371="Long", (((E371-H371)*G371)/F371), (((H371-E371)*G371)/F371)))</f>
        <v/>
      </c>
      <c r="M371" s="158">
        <f>IF(J371="", "", K371)</f>
        <v/>
      </c>
      <c r="N371" s="17">
        <f>IF(K371="", "", SUM(M371/F371))</f>
        <v/>
      </c>
      <c r="O371" s="18" t="n"/>
      <c r="AC371" s="14">
        <f>IF(M371&lt;0, M371/-F371, L371)</f>
        <v/>
      </c>
      <c r="AD371" s="14">
        <f>IF(M371="", "", IF(C371="Long", IF(M371&gt;0, M371/F371, ((G371*(I371-E371))/F371)), IF(M371&gt;0, M371/F371, ((G371*(E371-I371))/F371))))</f>
        <v/>
      </c>
      <c r="AE371" s="30">
        <f>IF(A371="", "", MONTH(A371))</f>
        <v/>
      </c>
      <c r="AF371" s="30">
        <f>IF(A371="", "", YEAR(A371))</f>
        <v/>
      </c>
      <c r="AG371" s="30">
        <f>IF(A371="", "", DAY(A371))</f>
        <v/>
      </c>
    </row>
    <row customHeight="1" ht="17.25" r="372" spans="1:105">
      <c r="A372" s="161" t="n"/>
      <c r="B372" s="141" t="n"/>
      <c r="C372" s="15" t="n"/>
      <c r="D372" s="15" t="n"/>
      <c r="E372" s="142" t="n"/>
      <c r="F372" s="16" t="n"/>
      <c r="G372" s="132" t="n"/>
      <c r="H372" s="142" t="n"/>
      <c r="I372" s="142" t="n"/>
      <c r="J372" s="144" t="n"/>
      <c r="K372" s="124" t="n"/>
      <c r="L372" s="12">
        <f>IF(E372="","", IF(C372="Long", (((E372-H372)*G372)/F372), (((H372-E372)*G372)/F372)))</f>
        <v/>
      </c>
      <c r="M372" s="158">
        <f>IF(J372="", "", K372)</f>
        <v/>
      </c>
      <c r="N372" s="17">
        <f>IF(K372="", "", SUM(M372/F372))</f>
        <v/>
      </c>
      <c r="O372" s="18" t="n"/>
      <c r="AC372" s="14">
        <f>IF(M372&lt;0, M372/-F372, L372)</f>
        <v/>
      </c>
      <c r="AD372" s="14">
        <f>IF(M372="", "", IF(C372="Long", IF(M372&gt;0, M372/F372, ((G372*(I372-E372))/F372)), IF(M372&gt;0, M372/F372, ((G372*(E372-I372))/F372))))</f>
        <v/>
      </c>
      <c r="AE372" s="30">
        <f>IF(A372="", "", MONTH(A372))</f>
        <v/>
      </c>
      <c r="AF372" s="30">
        <f>IF(A372="", "", YEAR(A372))</f>
        <v/>
      </c>
      <c r="AG372" s="30">
        <f>IF(A372="", "", DAY(A372))</f>
        <v/>
      </c>
    </row>
    <row customHeight="1" ht="17.25" r="373" spans="1:105">
      <c r="A373" s="161" t="n"/>
      <c r="B373" s="141" t="n"/>
      <c r="C373" s="15" t="n"/>
      <c r="D373" s="15" t="n"/>
      <c r="E373" s="142" t="n"/>
      <c r="F373" s="16" t="n"/>
      <c r="G373" s="132" t="n"/>
      <c r="H373" s="142" t="n"/>
      <c r="I373" s="142" t="n"/>
      <c r="J373" s="144" t="n"/>
      <c r="K373" s="124" t="n"/>
      <c r="L373" s="12">
        <f>IF(E373="","", IF(C373="Long", (((E373-H373)*G373)/F373), (((H373-E373)*G373)/F373)))</f>
        <v/>
      </c>
      <c r="M373" s="158">
        <f>IF(J373="", "", K373)</f>
        <v/>
      </c>
      <c r="N373" s="17">
        <f>IF(K373="", "", SUM(M373/F373))</f>
        <v/>
      </c>
      <c r="O373" s="18" t="n"/>
      <c r="AC373" s="14">
        <f>IF(M373&lt;0, M373/-F373, L373)</f>
        <v/>
      </c>
      <c r="AD373" s="14">
        <f>IF(M373="", "", IF(C373="Long", IF(M373&gt;0, M373/F373, ((G373*(I373-E373))/F373)), IF(M373&gt;0, M373/F373, ((G373*(E373-I373))/F373))))</f>
        <v/>
      </c>
      <c r="AE373" s="30">
        <f>IF(A373="", "", MONTH(A373))</f>
        <v/>
      </c>
      <c r="AF373" s="30">
        <f>IF(A373="", "", YEAR(A373))</f>
        <v/>
      </c>
      <c r="AG373" s="30">
        <f>IF(A373="", "", DAY(A373))</f>
        <v/>
      </c>
    </row>
    <row customHeight="1" ht="17.25" r="374" spans="1:105">
      <c r="A374" s="161" t="n"/>
      <c r="B374" s="141" t="n"/>
      <c r="C374" s="15" t="n"/>
      <c r="D374" s="15" t="n"/>
      <c r="E374" s="142" t="n"/>
      <c r="F374" s="16" t="n"/>
      <c r="G374" s="132" t="n"/>
      <c r="H374" s="142" t="n"/>
      <c r="I374" s="142" t="n"/>
      <c r="J374" s="144" t="n"/>
      <c r="K374" s="124" t="n"/>
      <c r="L374" s="12">
        <f>IF(E374="","", IF(C374="Long", (((E374-H374)*G374)/F374), (((H374-E374)*G374)/F374)))</f>
        <v/>
      </c>
      <c r="M374" s="158">
        <f>IF(J374="", "", K374)</f>
        <v/>
      </c>
      <c r="N374" s="17">
        <f>IF(K374="", "", SUM(M374/F374))</f>
        <v/>
      </c>
      <c r="O374" s="18" t="n"/>
      <c r="AC374" s="14">
        <f>IF(M374&lt;0, M374/-F374, L374)</f>
        <v/>
      </c>
      <c r="AD374" s="14">
        <f>IF(M374="", "", IF(C374="Long", IF(M374&gt;0, M374/F374, ((G374*(I374-E374))/F374)), IF(M374&gt;0, M374/F374, ((G374*(E374-I374))/F374))))</f>
        <v/>
      </c>
      <c r="AE374" s="30">
        <f>IF(A374="", "", MONTH(A374))</f>
        <v/>
      </c>
      <c r="AF374" s="30">
        <f>IF(A374="", "", YEAR(A374))</f>
        <v/>
      </c>
      <c r="AG374" s="30">
        <f>IF(A374="", "", DAY(A374))</f>
        <v/>
      </c>
    </row>
    <row customHeight="1" ht="17.25" r="375" spans="1:105">
      <c r="A375" s="161" t="n"/>
      <c r="B375" s="141" t="n"/>
      <c r="C375" s="15" t="n"/>
      <c r="D375" s="15" t="n"/>
      <c r="E375" s="142" t="n"/>
      <c r="F375" s="16" t="n"/>
      <c r="G375" s="132" t="n"/>
      <c r="H375" s="142" t="n"/>
      <c r="I375" s="142" t="n"/>
      <c r="J375" s="144" t="n"/>
      <c r="K375" s="124" t="n"/>
      <c r="L375" s="12">
        <f>IF(E375="","", IF(C375="Long", (((E375-H375)*G375)/F375), (((H375-E375)*G375)/F375)))</f>
        <v/>
      </c>
      <c r="M375" s="158">
        <f>IF(J375="", "", K375)</f>
        <v/>
      </c>
      <c r="N375" s="17">
        <f>IF(K375="", "", SUM(M375/F375))</f>
        <v/>
      </c>
      <c r="O375" s="18" t="n"/>
      <c r="AC375" s="14">
        <f>IF(M375&lt;0, M375/-F375, L375)</f>
        <v/>
      </c>
      <c r="AD375" s="14">
        <f>IF(M375="", "", IF(C375="Long", IF(M375&gt;0, M375/F375, ((G375*(I375-E375))/F375)), IF(M375&gt;0, M375/F375, ((G375*(E375-I375))/F375))))</f>
        <v/>
      </c>
      <c r="AE375" s="30">
        <f>IF(A375="", "", MONTH(A375))</f>
        <v/>
      </c>
      <c r="AF375" s="30">
        <f>IF(A375="", "", YEAR(A375))</f>
        <v/>
      </c>
      <c r="AG375" s="30">
        <f>IF(A375="", "", DAY(A375))</f>
        <v/>
      </c>
    </row>
    <row customHeight="1" ht="17.25" r="376" spans="1:105">
      <c r="A376" s="161" t="n"/>
      <c r="B376" s="141" t="n"/>
      <c r="C376" s="15" t="n"/>
      <c r="D376" s="15" t="n"/>
      <c r="E376" s="142" t="n"/>
      <c r="F376" s="16" t="n"/>
      <c r="G376" s="132" t="n"/>
      <c r="H376" s="142" t="n"/>
      <c r="I376" s="142" t="n"/>
      <c r="J376" s="144" t="n"/>
      <c r="K376" s="124" t="n"/>
      <c r="L376" s="12">
        <f>IF(E376="","", IF(C376="Long", (((E376-H376)*G376)/F376), (((H376-E376)*G376)/F376)))</f>
        <v/>
      </c>
      <c r="M376" s="158">
        <f>IF(J376="", "", K376)</f>
        <v/>
      </c>
      <c r="N376" s="17">
        <f>IF(K376="", "", SUM(M376/F376))</f>
        <v/>
      </c>
      <c r="O376" s="18" t="n"/>
      <c r="AC376" s="14">
        <f>IF(M376&lt;0, M376/-F376, L376)</f>
        <v/>
      </c>
      <c r="AD376" s="14">
        <f>IF(M376="", "", IF(C376="Long", IF(M376&gt;0, M376/F376, ((G376*(I376-E376))/F376)), IF(M376&gt;0, M376/F376, ((G376*(E376-I376))/F376))))</f>
        <v/>
      </c>
      <c r="AE376" s="30">
        <f>IF(A376="", "", MONTH(A376))</f>
        <v/>
      </c>
      <c r="AF376" s="30">
        <f>IF(A376="", "", YEAR(A376))</f>
        <v/>
      </c>
      <c r="AG376" s="30">
        <f>IF(A376="", "", DAY(A376))</f>
        <v/>
      </c>
    </row>
    <row customHeight="1" ht="17.25" r="377" spans="1:105">
      <c r="A377" s="161" t="n"/>
      <c r="B377" s="141" t="n"/>
      <c r="C377" s="15" t="n"/>
      <c r="D377" s="15" t="n"/>
      <c r="E377" s="142" t="n"/>
      <c r="F377" s="16" t="n"/>
      <c r="G377" s="132" t="n"/>
      <c r="H377" s="142" t="n"/>
      <c r="I377" s="142" t="n"/>
      <c r="J377" s="144" t="n"/>
      <c r="K377" s="124" t="n"/>
      <c r="L377" s="12">
        <f>IF(E377="","", IF(C377="Long", (((E377-H377)*G377)/F377), (((H377-E377)*G377)/F377)))</f>
        <v/>
      </c>
      <c r="M377" s="158">
        <f>IF(J377="", "", K377)</f>
        <v/>
      </c>
      <c r="N377" s="17">
        <f>IF(K377="", "", SUM(M377/F377))</f>
        <v/>
      </c>
      <c r="O377" s="18" t="n"/>
      <c r="AC377" s="14">
        <f>IF(M377&lt;0, M377/-F377, L377)</f>
        <v/>
      </c>
      <c r="AD377" s="14">
        <f>IF(M377="", "", IF(C377="Long", IF(M377&gt;0, M377/F377, ((G377*(I377-E377))/F377)), IF(M377&gt;0, M377/F377, ((G377*(E377-I377))/F377))))</f>
        <v/>
      </c>
      <c r="AE377" s="30">
        <f>IF(A377="", "", MONTH(A377))</f>
        <v/>
      </c>
      <c r="AF377" s="30">
        <f>IF(A377="", "", YEAR(A377))</f>
        <v/>
      </c>
      <c r="AG377" s="30">
        <f>IF(A377="", "", DAY(A377))</f>
        <v/>
      </c>
    </row>
    <row customHeight="1" ht="17.25" r="378" spans="1:105">
      <c r="A378" s="161" t="n"/>
      <c r="B378" s="141" t="n"/>
      <c r="C378" s="15" t="n"/>
      <c r="D378" s="15" t="n"/>
      <c r="E378" s="142" t="n"/>
      <c r="F378" s="16" t="n"/>
      <c r="G378" s="132" t="n"/>
      <c r="H378" s="142" t="n"/>
      <c r="I378" s="142" t="n"/>
      <c r="J378" s="144" t="n"/>
      <c r="K378" s="124" t="n"/>
      <c r="L378" s="12">
        <f>IF(E378="","", IF(C378="Long", (((E378-H378)*G378)/F378), (((H378-E378)*G378)/F378)))</f>
        <v/>
      </c>
      <c r="M378" s="158">
        <f>IF(J378="", "", K378)</f>
        <v/>
      </c>
      <c r="N378" s="17">
        <f>IF(K378="", "", SUM(M378/F378))</f>
        <v/>
      </c>
      <c r="O378" s="18" t="n"/>
      <c r="AC378" s="14">
        <f>IF(M378&lt;0, M378/-F378, L378)</f>
        <v/>
      </c>
      <c r="AD378" s="14">
        <f>IF(M378="", "", IF(C378="Long", IF(M378&gt;0, M378/F378, ((G378*(I378-E378))/F378)), IF(M378&gt;0, M378/F378, ((G378*(E378-I378))/F378))))</f>
        <v/>
      </c>
      <c r="AE378" s="30">
        <f>IF(A378="", "", MONTH(A378))</f>
        <v/>
      </c>
      <c r="AF378" s="30">
        <f>IF(A378="", "", YEAR(A378))</f>
        <v/>
      </c>
      <c r="AG378" s="30">
        <f>IF(A378="", "", DAY(A378))</f>
        <v/>
      </c>
    </row>
    <row customHeight="1" ht="17.25" r="379" spans="1:105">
      <c r="A379" s="161" t="n"/>
      <c r="B379" s="141" t="n"/>
      <c r="C379" s="15" t="n"/>
      <c r="D379" s="15" t="n"/>
      <c r="E379" s="142" t="n"/>
      <c r="F379" s="16" t="n"/>
      <c r="G379" s="132" t="n"/>
      <c r="H379" s="142" t="n"/>
      <c r="I379" s="142" t="n"/>
      <c r="J379" s="144" t="n"/>
      <c r="K379" s="124" t="n"/>
      <c r="L379" s="12">
        <f>IF(E379="","", IF(C379="Long", (((E379-H379)*G379)/F379), (((H379-E379)*G379)/F379)))</f>
        <v/>
      </c>
      <c r="M379" s="158">
        <f>IF(J379="", "", K379)</f>
        <v/>
      </c>
      <c r="N379" s="17">
        <f>IF(K379="", "", SUM(M379/F379))</f>
        <v/>
      </c>
      <c r="O379" s="18" t="n"/>
      <c r="AC379" s="14">
        <f>IF(M379&lt;0, M379/-F379, L379)</f>
        <v/>
      </c>
      <c r="AD379" s="14">
        <f>IF(M379="", "", IF(C379="Long", IF(M379&gt;0, M379/F379, ((G379*(I379-E379))/F379)), IF(M379&gt;0, M379/F379, ((G379*(E379-I379))/F379))))</f>
        <v/>
      </c>
      <c r="AE379" s="30">
        <f>IF(A379="", "", MONTH(A379))</f>
        <v/>
      </c>
      <c r="AF379" s="30">
        <f>IF(A379="", "", YEAR(A379))</f>
        <v/>
      </c>
      <c r="AG379" s="30">
        <f>IF(A379="", "", DAY(A379))</f>
        <v/>
      </c>
    </row>
    <row customHeight="1" ht="17.25" r="380" spans="1:105">
      <c r="A380" s="161" t="n"/>
      <c r="B380" s="141" t="n"/>
      <c r="C380" s="15" t="n"/>
      <c r="D380" s="15" t="n"/>
      <c r="E380" s="142" t="n"/>
      <c r="F380" s="16" t="n"/>
      <c r="G380" s="132" t="n"/>
      <c r="H380" s="142" t="n"/>
      <c r="I380" s="142" t="n"/>
      <c r="J380" s="144" t="n"/>
      <c r="K380" s="124" t="n"/>
      <c r="L380" s="12">
        <f>IF(E380="","", IF(C380="Long", (((E380-H380)*G380)/F380), (((H380-E380)*G380)/F380)))</f>
        <v/>
      </c>
      <c r="M380" s="158">
        <f>IF(J380="", "", K380)</f>
        <v/>
      </c>
      <c r="N380" s="17">
        <f>IF(K380="", "", SUM(M380/F380))</f>
        <v/>
      </c>
      <c r="O380" s="18" t="n"/>
      <c r="AC380" s="14">
        <f>IF(M380&lt;0, M380/-F380, L380)</f>
        <v/>
      </c>
      <c r="AD380" s="14">
        <f>IF(M380="", "", IF(C380="Long", IF(M380&gt;0, M380/F380, ((G380*(I380-E380))/F380)), IF(M380&gt;0, M380/F380, ((G380*(E380-I380))/F380))))</f>
        <v/>
      </c>
      <c r="AE380" s="30">
        <f>IF(A380="", "", MONTH(A380))</f>
        <v/>
      </c>
      <c r="AF380" s="30">
        <f>IF(A380="", "", YEAR(A380))</f>
        <v/>
      </c>
      <c r="AG380" s="30">
        <f>IF(A380="", "", DAY(A380))</f>
        <v/>
      </c>
    </row>
    <row customHeight="1" ht="17.25" r="381" spans="1:105">
      <c r="A381" s="161" t="n"/>
      <c r="B381" s="141" t="n"/>
      <c r="C381" s="15" t="n"/>
      <c r="D381" s="15" t="n"/>
      <c r="E381" s="142" t="n"/>
      <c r="F381" s="16" t="n"/>
      <c r="G381" s="132" t="n"/>
      <c r="H381" s="142" t="n"/>
      <c r="I381" s="142" t="n"/>
      <c r="J381" s="144" t="n"/>
      <c r="K381" s="124" t="n"/>
      <c r="L381" s="12">
        <f>IF(E381="","", IF(C381="Long", (((E381-H381)*G381)/F381), (((H381-E381)*G381)/F381)))</f>
        <v/>
      </c>
      <c r="M381" s="158">
        <f>IF(J381="", "", K381)</f>
        <v/>
      </c>
      <c r="N381" s="17">
        <f>IF(K381="", "", SUM(M381/F381))</f>
        <v/>
      </c>
      <c r="O381" s="18" t="n"/>
      <c r="AC381" s="14">
        <f>IF(M381&lt;0, M381/-F381, L381)</f>
        <v/>
      </c>
      <c r="AD381" s="14">
        <f>IF(M381="", "", IF(C381="Long", IF(M381&gt;0, M381/F381, ((G381*(I381-E381))/F381)), IF(M381&gt;0, M381/F381, ((G381*(E381-I381))/F381))))</f>
        <v/>
      </c>
      <c r="AE381" s="30">
        <f>IF(A381="", "", MONTH(A381))</f>
        <v/>
      </c>
      <c r="AF381" s="30">
        <f>IF(A381="", "", YEAR(A381))</f>
        <v/>
      </c>
      <c r="AG381" s="30">
        <f>IF(A381="", "", DAY(A381))</f>
        <v/>
      </c>
    </row>
    <row customHeight="1" ht="17.25" r="382" spans="1:105">
      <c r="A382" s="161" t="n"/>
      <c r="B382" s="141" t="n"/>
      <c r="C382" s="15" t="n"/>
      <c r="D382" s="15" t="n"/>
      <c r="E382" s="142" t="n"/>
      <c r="F382" s="16" t="n"/>
      <c r="G382" s="132" t="n"/>
      <c r="H382" s="142" t="n"/>
      <c r="I382" s="142" t="n"/>
      <c r="J382" s="144" t="n"/>
      <c r="K382" s="124" t="n"/>
      <c r="L382" s="12">
        <f>IF(E382="","", IF(C382="Long", (((E382-H382)*G382)/F382), (((H382-E382)*G382)/F382)))</f>
        <v/>
      </c>
      <c r="M382" s="158">
        <f>IF(J382="", "", K382)</f>
        <v/>
      </c>
      <c r="N382" s="17">
        <f>IF(K382="", "", SUM(M382/F382))</f>
        <v/>
      </c>
      <c r="O382" s="18" t="n"/>
      <c r="AC382" s="14">
        <f>IF(M382&lt;0, M382/-F382, L382)</f>
        <v/>
      </c>
      <c r="AD382" s="14">
        <f>IF(M382="", "", IF(C382="Long", IF(M382&gt;0, M382/F382, ((G382*(I382-E382))/F382)), IF(M382&gt;0, M382/F382, ((G382*(E382-I382))/F382))))</f>
        <v/>
      </c>
      <c r="AE382" s="30">
        <f>IF(A382="", "", MONTH(A382))</f>
        <v/>
      </c>
      <c r="AF382" s="30">
        <f>IF(A382="", "", YEAR(A382))</f>
        <v/>
      </c>
      <c r="AG382" s="30">
        <f>IF(A382="", "", DAY(A382))</f>
        <v/>
      </c>
    </row>
    <row customHeight="1" ht="17.25" r="383" spans="1:105">
      <c r="A383" s="161" t="n"/>
      <c r="B383" s="141" t="n"/>
      <c r="C383" s="15" t="n"/>
      <c r="D383" s="15" t="n"/>
      <c r="E383" s="142" t="n"/>
      <c r="F383" s="16" t="n"/>
      <c r="G383" s="132" t="n"/>
      <c r="H383" s="142" t="n"/>
      <c r="I383" s="142" t="n"/>
      <c r="J383" s="144" t="n"/>
      <c r="K383" s="124" t="n"/>
      <c r="L383" s="12">
        <f>IF(E383="","", IF(C383="Long", (((E383-H383)*G383)/F383), (((H383-E383)*G383)/F383)))</f>
        <v/>
      </c>
      <c r="M383" s="158">
        <f>IF(J383="", "", K383)</f>
        <v/>
      </c>
      <c r="N383" s="17">
        <f>IF(K383="", "", SUM(M383/F383))</f>
        <v/>
      </c>
      <c r="O383" s="18" t="n"/>
      <c r="AC383" s="14">
        <f>IF(M383&lt;0, M383/-F383, L383)</f>
        <v/>
      </c>
      <c r="AD383" s="14">
        <f>IF(M383="", "", IF(C383="Long", IF(M383&gt;0, M383/F383, ((G383*(I383-E383))/F383)), IF(M383&gt;0, M383/F383, ((G383*(E383-I383))/F383))))</f>
        <v/>
      </c>
      <c r="AE383" s="30">
        <f>IF(A383="", "", MONTH(A383))</f>
        <v/>
      </c>
      <c r="AF383" s="30">
        <f>IF(A383="", "", YEAR(A383))</f>
        <v/>
      </c>
      <c r="AG383" s="30">
        <f>IF(A383="", "", DAY(A383))</f>
        <v/>
      </c>
    </row>
    <row customHeight="1" ht="17.25" r="384" spans="1:105">
      <c r="A384" s="161" t="n"/>
      <c r="B384" s="141" t="n"/>
      <c r="C384" s="15" t="n"/>
      <c r="D384" s="15" t="n"/>
      <c r="E384" s="142" t="n"/>
      <c r="F384" s="16" t="n"/>
      <c r="G384" s="132" t="n"/>
      <c r="H384" s="142" t="n"/>
      <c r="I384" s="142" t="n"/>
      <c r="J384" s="144" t="n"/>
      <c r="K384" s="124" t="n"/>
      <c r="L384" s="12">
        <f>IF(E384="","", IF(C384="Long", (((E384-H384)*G384)/F384), (((H384-E384)*G384)/F384)))</f>
        <v/>
      </c>
      <c r="M384" s="158">
        <f>IF(J384="", "", K384)</f>
        <v/>
      </c>
      <c r="N384" s="17">
        <f>IF(K384="", "", SUM(M384/F384))</f>
        <v/>
      </c>
      <c r="O384" s="18" t="n"/>
      <c r="AC384" s="14">
        <f>IF(M384&lt;0, M384/-F384, L384)</f>
        <v/>
      </c>
      <c r="AD384" s="14">
        <f>IF(M384="", "", IF(C384="Long", IF(M384&gt;0, M384/F384, ((G384*(I384-E384))/F384)), IF(M384&gt;0, M384/F384, ((G384*(E384-I384))/F384))))</f>
        <v/>
      </c>
      <c r="AE384" s="30">
        <f>IF(A384="", "", MONTH(A384))</f>
        <v/>
      </c>
      <c r="AF384" s="30">
        <f>IF(A384="", "", YEAR(A384))</f>
        <v/>
      </c>
      <c r="AG384" s="30">
        <f>IF(A384="", "", DAY(A384))</f>
        <v/>
      </c>
    </row>
    <row customHeight="1" ht="17.25" r="385" spans="1:105">
      <c r="A385" s="161" t="n"/>
      <c r="B385" s="141" t="n"/>
      <c r="C385" s="15" t="n"/>
      <c r="D385" s="15" t="n"/>
      <c r="E385" s="142" t="n"/>
      <c r="F385" s="16" t="n"/>
      <c r="G385" s="132" t="n"/>
      <c r="H385" s="142" t="n"/>
      <c r="I385" s="142" t="n"/>
      <c r="J385" s="144" t="n"/>
      <c r="K385" s="124" t="n"/>
      <c r="L385" s="12">
        <f>IF(E385="","", IF(C385="Long", (((E385-H385)*G385)/F385), (((H385-E385)*G385)/F385)))</f>
        <v/>
      </c>
      <c r="M385" s="158">
        <f>IF(J385="", "", K385)</f>
        <v/>
      </c>
      <c r="N385" s="17">
        <f>IF(K385="", "", SUM(M385/F385))</f>
        <v/>
      </c>
      <c r="O385" s="18" t="n"/>
      <c r="AC385" s="14">
        <f>IF(M385&lt;0, M385/-F385, L385)</f>
        <v/>
      </c>
      <c r="AD385" s="14">
        <f>IF(M385="", "", IF(C385="Long", IF(M385&gt;0, M385/F385, ((G385*(I385-E385))/F385)), IF(M385&gt;0, M385/F385, ((G385*(E385-I385))/F385))))</f>
        <v/>
      </c>
      <c r="AE385" s="30">
        <f>IF(A385="", "", MONTH(A385))</f>
        <v/>
      </c>
      <c r="AF385" s="30">
        <f>IF(A385="", "", YEAR(A385))</f>
        <v/>
      </c>
      <c r="AG385" s="30">
        <f>IF(A385="", "", DAY(A385))</f>
        <v/>
      </c>
    </row>
    <row customHeight="1" ht="17.25" r="386" spans="1:105">
      <c r="A386" s="161" t="n"/>
      <c r="B386" s="141" t="n"/>
      <c r="C386" s="15" t="n"/>
      <c r="D386" s="15" t="n"/>
      <c r="E386" s="142" t="n"/>
      <c r="F386" s="16" t="n"/>
      <c r="G386" s="132" t="n"/>
      <c r="H386" s="142" t="n"/>
      <c r="I386" s="142" t="n"/>
      <c r="J386" s="144" t="n"/>
      <c r="K386" s="124" t="n"/>
      <c r="L386" s="12">
        <f>IF(E386="","", IF(C386="Long", (((E386-H386)*G386)/F386), (((H386-E386)*G386)/F386)))</f>
        <v/>
      </c>
      <c r="M386" s="158">
        <f>IF(J386="", "", K386)</f>
        <v/>
      </c>
      <c r="N386" s="17">
        <f>IF(K386="", "", SUM(M386/F386))</f>
        <v/>
      </c>
      <c r="O386" s="18" t="n"/>
      <c r="AC386" s="14">
        <f>IF(M386&lt;0, M386/-F386, L386)</f>
        <v/>
      </c>
      <c r="AD386" s="14">
        <f>IF(M386="", "", IF(C386="Long", IF(M386&gt;0, M386/F386, ((G386*(I386-E386))/F386)), IF(M386&gt;0, M386/F386, ((G386*(E386-I386))/F386))))</f>
        <v/>
      </c>
      <c r="AE386" s="30">
        <f>IF(A386="", "", MONTH(A386))</f>
        <v/>
      </c>
      <c r="AF386" s="30">
        <f>IF(A386="", "", YEAR(A386))</f>
        <v/>
      </c>
      <c r="AG386" s="30">
        <f>IF(A386="", "", DAY(A386))</f>
        <v/>
      </c>
    </row>
    <row customHeight="1" ht="17.25" r="387" spans="1:105">
      <c r="A387" s="161" t="n"/>
      <c r="B387" s="141" t="n"/>
      <c r="C387" s="15" t="n"/>
      <c r="D387" s="15" t="n"/>
      <c r="E387" s="142" t="n"/>
      <c r="F387" s="16" t="n"/>
      <c r="G387" s="132" t="n"/>
      <c r="H387" s="142" t="n"/>
      <c r="I387" s="142" t="n"/>
      <c r="J387" s="144" t="n"/>
      <c r="K387" s="124" t="n"/>
      <c r="L387" s="12">
        <f>IF(E387="","", IF(C387="Long", (((E387-H387)*G387)/F387), (((H387-E387)*G387)/F387)))</f>
        <v/>
      </c>
      <c r="M387" s="158">
        <f>IF(J387="", "", K387)</f>
        <v/>
      </c>
      <c r="N387" s="17">
        <f>IF(K387="", "", SUM(M387/F387))</f>
        <v/>
      </c>
      <c r="O387" s="18" t="n"/>
      <c r="AC387" s="14">
        <f>IF(M387&lt;0, M387/-F387, L387)</f>
        <v/>
      </c>
      <c r="AD387" s="14">
        <f>IF(M387="", "", IF(C387="Long", IF(M387&gt;0, M387/F387, ((G387*(I387-E387))/F387)), IF(M387&gt;0, M387/F387, ((G387*(E387-I387))/F387))))</f>
        <v/>
      </c>
      <c r="AE387" s="30">
        <f>IF(A387="", "", MONTH(A387))</f>
        <v/>
      </c>
      <c r="AF387" s="30">
        <f>IF(A387="", "", YEAR(A387))</f>
        <v/>
      </c>
      <c r="AG387" s="30">
        <f>IF(A387="", "", DAY(A387))</f>
        <v/>
      </c>
    </row>
    <row customHeight="1" ht="17.25" r="388" spans="1:105">
      <c r="A388" s="161" t="n"/>
      <c r="B388" s="141" t="n"/>
      <c r="C388" s="15" t="n"/>
      <c r="D388" s="15" t="n"/>
      <c r="E388" s="142" t="n"/>
      <c r="F388" s="16" t="n"/>
      <c r="G388" s="132" t="n"/>
      <c r="H388" s="142" t="n"/>
      <c r="I388" s="142" t="n"/>
      <c r="J388" s="144" t="n"/>
      <c r="K388" s="124" t="n"/>
      <c r="L388" s="12">
        <f>IF(E388="","", IF(C388="Long", (((E388-H388)*G388)/F388), (((H388-E388)*G388)/F388)))</f>
        <v/>
      </c>
      <c r="M388" s="158">
        <f>IF(J388="", "", K388)</f>
        <v/>
      </c>
      <c r="N388" s="17">
        <f>IF(K388="", "", SUM(M388/F388))</f>
        <v/>
      </c>
      <c r="O388" s="18" t="n"/>
      <c r="AC388" s="14">
        <f>IF(M388&lt;0, M388/-F388, L388)</f>
        <v/>
      </c>
      <c r="AD388" s="14">
        <f>IF(M388="", "", IF(C388="Long", IF(M388&gt;0, M388/F388, ((G388*(I388-E388))/F388)), IF(M388&gt;0, M388/F388, ((G388*(E388-I388))/F388))))</f>
        <v/>
      </c>
      <c r="AE388" s="30">
        <f>IF(A388="", "", MONTH(A388))</f>
        <v/>
      </c>
      <c r="AF388" s="30">
        <f>IF(A388="", "", YEAR(A388))</f>
        <v/>
      </c>
      <c r="AG388" s="30">
        <f>IF(A388="", "", DAY(A388))</f>
        <v/>
      </c>
    </row>
    <row customHeight="1" ht="17.25" r="389" spans="1:105">
      <c r="A389" s="161" t="n"/>
      <c r="B389" s="141" t="n"/>
      <c r="C389" s="15" t="n"/>
      <c r="D389" s="15" t="n"/>
      <c r="E389" s="142" t="n"/>
      <c r="F389" s="16" t="n"/>
      <c r="G389" s="132" t="n"/>
      <c r="H389" s="142" t="n"/>
      <c r="I389" s="142" t="n"/>
      <c r="J389" s="144" t="n"/>
      <c r="K389" s="124" t="n"/>
      <c r="L389" s="12">
        <f>IF(E389="","", IF(C389="Long", (((E389-H389)*G389)/F389), (((H389-E389)*G389)/F389)))</f>
        <v/>
      </c>
      <c r="M389" s="158">
        <f>IF(J389="", "", K389)</f>
        <v/>
      </c>
      <c r="N389" s="17">
        <f>IF(K389="", "", SUM(M389/F389))</f>
        <v/>
      </c>
      <c r="O389" s="18" t="n"/>
      <c r="AC389" s="14">
        <f>IF(M389&lt;0, M389/-F389, L389)</f>
        <v/>
      </c>
      <c r="AD389" s="14">
        <f>IF(M389="", "", IF(C389="Long", IF(M389&gt;0, M389/F389, ((G389*(I389-E389))/F389)), IF(M389&gt;0, M389/F389, ((G389*(E389-I389))/F389))))</f>
        <v/>
      </c>
      <c r="AE389" s="30">
        <f>IF(A389="", "", MONTH(A389))</f>
        <v/>
      </c>
      <c r="AF389" s="30">
        <f>IF(A389="", "", YEAR(A389))</f>
        <v/>
      </c>
      <c r="AG389" s="30">
        <f>IF(A389="", "", DAY(A389))</f>
        <v/>
      </c>
    </row>
    <row customHeight="1" ht="17.25" r="390" spans="1:105">
      <c r="A390" s="161" t="n"/>
      <c r="B390" s="141" t="n"/>
      <c r="C390" s="15" t="n"/>
      <c r="D390" s="15" t="n"/>
      <c r="E390" s="142" t="n"/>
      <c r="F390" s="16" t="n"/>
      <c r="G390" s="132" t="n"/>
      <c r="H390" s="142" t="n"/>
      <c r="I390" s="142" t="n"/>
      <c r="J390" s="144" t="n"/>
      <c r="K390" s="124" t="n"/>
      <c r="L390" s="12">
        <f>IF(E390="","", IF(C390="Long", (((E390-H390)*G390)/F390), (((H390-E390)*G390)/F390)))</f>
        <v/>
      </c>
      <c r="M390" s="158">
        <f>IF(J390="", "", K390)</f>
        <v/>
      </c>
      <c r="N390" s="17">
        <f>IF(K390="", "", SUM(M390/F390))</f>
        <v/>
      </c>
      <c r="O390" s="18" t="n"/>
      <c r="AC390" s="14">
        <f>IF(M390&lt;0, M390/-F390, L390)</f>
        <v/>
      </c>
      <c r="AD390" s="14">
        <f>IF(M390="", "", IF(C390="Long", IF(M390&gt;0, M390/F390, ((G390*(I390-E390))/F390)), IF(M390&gt;0, M390/F390, ((G390*(E390-I390))/F390))))</f>
        <v/>
      </c>
      <c r="AE390" s="30">
        <f>IF(A390="", "", MONTH(A390))</f>
        <v/>
      </c>
      <c r="AF390" s="30">
        <f>IF(A390="", "", YEAR(A390))</f>
        <v/>
      </c>
      <c r="AG390" s="30">
        <f>IF(A390="", "", DAY(A390))</f>
        <v/>
      </c>
    </row>
    <row customHeight="1" ht="17.25" r="391" spans="1:105">
      <c r="A391" s="161" t="n"/>
      <c r="B391" s="141" t="n"/>
      <c r="C391" s="15" t="n"/>
      <c r="D391" s="15" t="n"/>
      <c r="E391" s="142" t="n"/>
      <c r="F391" s="16" t="n"/>
      <c r="G391" s="132" t="n"/>
      <c r="H391" s="142" t="n"/>
      <c r="I391" s="142" t="n"/>
      <c r="J391" s="144" t="n"/>
      <c r="K391" s="124" t="n"/>
      <c r="L391" s="12">
        <f>IF(E391="","", IF(C391="Long", (((E391-H391)*G391)/F391), (((H391-E391)*G391)/F391)))</f>
        <v/>
      </c>
      <c r="M391" s="158">
        <f>IF(J391="", "", K391)</f>
        <v/>
      </c>
      <c r="N391" s="17">
        <f>IF(K391="", "", SUM(M391/F391))</f>
        <v/>
      </c>
      <c r="O391" s="18" t="n"/>
      <c r="AC391" s="14">
        <f>IF(M391&lt;0, M391/-F391, L391)</f>
        <v/>
      </c>
      <c r="AD391" s="14">
        <f>IF(M391="", "", IF(C391="Long", IF(M391&gt;0, M391/F391, ((G391*(I391-E391))/F391)), IF(M391&gt;0, M391/F391, ((G391*(E391-I391))/F391))))</f>
        <v/>
      </c>
      <c r="AE391" s="30">
        <f>IF(A391="", "", MONTH(A391))</f>
        <v/>
      </c>
      <c r="AF391" s="30">
        <f>IF(A391="", "", YEAR(A391))</f>
        <v/>
      </c>
      <c r="AG391" s="30">
        <f>IF(A391="", "", DAY(A391))</f>
        <v/>
      </c>
    </row>
    <row customHeight="1" ht="17.25" r="392" spans="1:105">
      <c r="A392" s="161" t="n"/>
      <c r="B392" s="141" t="n"/>
      <c r="C392" s="15" t="n"/>
      <c r="D392" s="15" t="n"/>
      <c r="E392" s="142" t="n"/>
      <c r="F392" s="16" t="n"/>
      <c r="G392" s="132" t="n"/>
      <c r="H392" s="142" t="n"/>
      <c r="I392" s="142" t="n"/>
      <c r="J392" s="144" t="n"/>
      <c r="K392" s="124" t="n"/>
      <c r="L392" s="12">
        <f>IF(E392="","", IF(C392="Long", (((E392-H392)*G392)/F392), (((H392-E392)*G392)/F392)))</f>
        <v/>
      </c>
      <c r="M392" s="158">
        <f>IF(J392="", "", K392)</f>
        <v/>
      </c>
      <c r="N392" s="17">
        <f>IF(K392="", "", SUM(M392/F392))</f>
        <v/>
      </c>
      <c r="O392" s="18" t="n"/>
      <c r="AC392" s="14">
        <f>IF(M392&lt;0, M392/-F392, L392)</f>
        <v/>
      </c>
      <c r="AD392" s="14">
        <f>IF(M392="", "", IF(C392="Long", IF(M392&gt;0, M392/F392, ((G392*(I392-E392))/F392)), IF(M392&gt;0, M392/F392, ((G392*(E392-I392))/F392))))</f>
        <v/>
      </c>
      <c r="AE392" s="30">
        <f>IF(A392="", "", MONTH(A392))</f>
        <v/>
      </c>
      <c r="AF392" s="30">
        <f>IF(A392="", "", YEAR(A392))</f>
        <v/>
      </c>
      <c r="AG392" s="30">
        <f>IF(A392="", "", DAY(A392))</f>
        <v/>
      </c>
    </row>
    <row customHeight="1" ht="17.25" r="393" spans="1:105">
      <c r="A393" s="161" t="n"/>
      <c r="B393" s="141" t="n"/>
      <c r="C393" s="15" t="n"/>
      <c r="D393" s="15" t="n"/>
      <c r="E393" s="142" t="n"/>
      <c r="F393" s="16" t="n"/>
      <c r="G393" s="132" t="n"/>
      <c r="H393" s="142" t="n"/>
      <c r="I393" s="142" t="n"/>
      <c r="J393" s="144" t="n"/>
      <c r="K393" s="124" t="n"/>
      <c r="L393" s="12">
        <f>IF(E393="","", IF(C393="Long", (((E393-H393)*G393)/F393), (((H393-E393)*G393)/F393)))</f>
        <v/>
      </c>
      <c r="M393" s="158">
        <f>IF(J393="", "", K393)</f>
        <v/>
      </c>
      <c r="N393" s="17">
        <f>IF(K393="", "", SUM(M393/F393))</f>
        <v/>
      </c>
      <c r="O393" s="18" t="n"/>
      <c r="AC393" s="14">
        <f>IF(M393&lt;0, M393/-F393, L393)</f>
        <v/>
      </c>
      <c r="AD393" s="14">
        <f>IF(M393="", "", IF(C393="Long", IF(M393&gt;0, M393/F393, ((G393*(I393-E393))/F393)), IF(M393&gt;0, M393/F393, ((G393*(E393-I393))/F393))))</f>
        <v/>
      </c>
      <c r="AE393" s="30">
        <f>IF(A393="", "", MONTH(A393))</f>
        <v/>
      </c>
      <c r="AF393" s="30">
        <f>IF(A393="", "", YEAR(A393))</f>
        <v/>
      </c>
      <c r="AG393" s="30">
        <f>IF(A393="", "", DAY(A393))</f>
        <v/>
      </c>
    </row>
    <row customHeight="1" ht="17.25" r="394" spans="1:105">
      <c r="A394" s="161" t="n"/>
      <c r="B394" s="141" t="n"/>
      <c r="C394" s="15" t="n"/>
      <c r="D394" s="15" t="n"/>
      <c r="E394" s="142" t="n"/>
      <c r="F394" s="16" t="n"/>
      <c r="G394" s="132" t="n"/>
      <c r="H394" s="142" t="n"/>
      <c r="I394" s="142" t="n"/>
      <c r="J394" s="144" t="n"/>
      <c r="K394" s="124" t="n"/>
      <c r="L394" s="12">
        <f>IF(E394="","", IF(C394="Long", (((E394-H394)*G394)/F394), (((H394-E394)*G394)/F394)))</f>
        <v/>
      </c>
      <c r="M394" s="158">
        <f>IF(J394="", "", K394)</f>
        <v/>
      </c>
      <c r="N394" s="17">
        <f>IF(K394="", "", SUM(M394/F394))</f>
        <v/>
      </c>
      <c r="O394" s="18" t="n"/>
      <c r="AC394" s="14">
        <f>IF(M394&lt;0, M394/-F394, L394)</f>
        <v/>
      </c>
      <c r="AD394" s="14">
        <f>IF(M394="", "", IF(C394="Long", IF(M394&gt;0, M394/F394, ((G394*(I394-E394))/F394)), IF(M394&gt;0, M394/F394, ((G394*(E394-I394))/F394))))</f>
        <v/>
      </c>
      <c r="AE394" s="30">
        <f>IF(A394="", "", MONTH(A394))</f>
        <v/>
      </c>
      <c r="AF394" s="30">
        <f>IF(A394="", "", YEAR(A394))</f>
        <v/>
      </c>
      <c r="AG394" s="30">
        <f>IF(A394="", "", DAY(A394))</f>
        <v/>
      </c>
    </row>
    <row customHeight="1" ht="17.25" r="395" spans="1:105">
      <c r="A395" s="161" t="n"/>
      <c r="B395" s="141" t="n"/>
      <c r="C395" s="15" t="n"/>
      <c r="D395" s="15" t="n"/>
      <c r="E395" s="142" t="n"/>
      <c r="F395" s="16" t="n"/>
      <c r="G395" s="132" t="n"/>
      <c r="H395" s="142" t="n"/>
      <c r="I395" s="142" t="n"/>
      <c r="J395" s="144" t="n"/>
      <c r="K395" s="124" t="n"/>
      <c r="L395" s="12">
        <f>IF(E395="","", IF(C395="Long", (((E395-H395)*G395)/F395), (((H395-E395)*G395)/F395)))</f>
        <v/>
      </c>
      <c r="M395" s="158">
        <f>IF(J395="", "", K395)</f>
        <v/>
      </c>
      <c r="N395" s="17">
        <f>IF(K395="", "", SUM(M395/F395))</f>
        <v/>
      </c>
      <c r="O395" s="18" t="n"/>
      <c r="AC395" s="14">
        <f>IF(M395&lt;0, M395/-F395, L395)</f>
        <v/>
      </c>
      <c r="AD395" s="14">
        <f>IF(M395="", "", IF(C395="Long", IF(M395&gt;0, M395/F395, ((G395*(I395-E395))/F395)), IF(M395&gt;0, M395/F395, ((G395*(E395-I395))/F395))))</f>
        <v/>
      </c>
      <c r="AE395" s="30">
        <f>IF(A395="", "", MONTH(A395))</f>
        <v/>
      </c>
      <c r="AF395" s="30">
        <f>IF(A395="", "", YEAR(A395))</f>
        <v/>
      </c>
      <c r="AG395" s="30">
        <f>IF(A395="", "", DAY(A395))</f>
        <v/>
      </c>
    </row>
    <row customHeight="1" ht="17.25" r="396" spans="1:105">
      <c r="A396" s="161" t="n"/>
      <c r="B396" s="141" t="n"/>
      <c r="C396" s="15" t="n"/>
      <c r="D396" s="15" t="n"/>
      <c r="E396" s="142" t="n"/>
      <c r="F396" s="16" t="n"/>
      <c r="G396" s="132" t="n"/>
      <c r="H396" s="142" t="n"/>
      <c r="I396" s="142" t="n"/>
      <c r="J396" s="144" t="n"/>
      <c r="K396" s="124" t="n"/>
      <c r="L396" s="12">
        <f>IF(E396="","", IF(C396="Long", (((E396-H396)*G396)/F396), (((H396-E396)*G396)/F396)))</f>
        <v/>
      </c>
      <c r="M396" s="158">
        <f>IF(J396="", "", K396)</f>
        <v/>
      </c>
      <c r="N396" s="17">
        <f>IF(K396="", "", SUM(M396/F396))</f>
        <v/>
      </c>
      <c r="O396" s="18" t="n"/>
      <c r="AC396" s="14">
        <f>IF(M396&lt;0, M396/-F396, L396)</f>
        <v/>
      </c>
      <c r="AD396" s="14">
        <f>IF(M396="", "", IF(C396="Long", IF(M396&gt;0, M396/F396, ((G396*(I396-E396))/F396)), IF(M396&gt;0, M396/F396, ((G396*(E396-I396))/F396))))</f>
        <v/>
      </c>
      <c r="AE396" s="30">
        <f>IF(A396="", "", MONTH(A396))</f>
        <v/>
      </c>
      <c r="AF396" s="30">
        <f>IF(A396="", "", YEAR(A396))</f>
        <v/>
      </c>
      <c r="AG396" s="30">
        <f>IF(A396="", "", DAY(A396))</f>
        <v/>
      </c>
    </row>
    <row customHeight="1" ht="17.25" r="397" spans="1:105">
      <c r="A397" s="161" t="n"/>
      <c r="B397" s="141" t="n"/>
      <c r="C397" s="15" t="n"/>
      <c r="D397" s="15" t="n"/>
      <c r="E397" s="142" t="n"/>
      <c r="F397" s="16" t="n"/>
      <c r="G397" s="132" t="n"/>
      <c r="H397" s="142" t="n"/>
      <c r="I397" s="142" t="n"/>
      <c r="J397" s="144" t="n"/>
      <c r="K397" s="124" t="n"/>
      <c r="L397" s="12">
        <f>IF(E397="","", IF(C397="Long", (((E397-H397)*G397)/F397), (((H397-E397)*G397)/F397)))</f>
        <v/>
      </c>
      <c r="M397" s="158">
        <f>IF(J397="", "", K397)</f>
        <v/>
      </c>
      <c r="N397" s="17">
        <f>IF(K397="", "", SUM(M397/F397))</f>
        <v/>
      </c>
      <c r="O397" s="18" t="n"/>
      <c r="AC397" s="14">
        <f>IF(M397&lt;0, M397/-F397, L397)</f>
        <v/>
      </c>
      <c r="AD397" s="14">
        <f>IF(M397="", "", IF(C397="Long", IF(M397&gt;0, M397/F397, ((G397*(I397-E397))/F397)), IF(M397&gt;0, M397/F397, ((G397*(E397-I397))/F397))))</f>
        <v/>
      </c>
      <c r="AE397" s="30">
        <f>IF(A397="", "", MONTH(A397))</f>
        <v/>
      </c>
      <c r="AF397" s="30">
        <f>IF(A397="", "", YEAR(A397))</f>
        <v/>
      </c>
      <c r="AG397" s="30">
        <f>IF(A397="", "", DAY(A397))</f>
        <v/>
      </c>
    </row>
    <row customHeight="1" ht="17.25" r="398" spans="1:105">
      <c r="A398" s="161" t="n"/>
      <c r="B398" s="141" t="n"/>
      <c r="C398" s="15" t="n"/>
      <c r="D398" s="15" t="n"/>
      <c r="E398" s="142" t="n"/>
      <c r="F398" s="16" t="n"/>
      <c r="G398" s="132" t="n"/>
      <c r="H398" s="142" t="n"/>
      <c r="I398" s="142" t="n"/>
      <c r="J398" s="144" t="n"/>
      <c r="K398" s="124" t="n"/>
      <c r="L398" s="12">
        <f>IF(E398="","", IF(C398="Long", (((E398-H398)*G398)/F398), (((H398-E398)*G398)/F398)))</f>
        <v/>
      </c>
      <c r="M398" s="158">
        <f>IF(J398="", "", K398)</f>
        <v/>
      </c>
      <c r="N398" s="17">
        <f>IF(K398="", "", SUM(M398/F398))</f>
        <v/>
      </c>
      <c r="O398" s="18" t="n"/>
      <c r="AC398" s="14">
        <f>IF(M398&lt;0, M398/-F398, L398)</f>
        <v/>
      </c>
      <c r="AD398" s="14">
        <f>IF(M398="", "", IF(C398="Long", IF(M398&gt;0, M398/F398, ((G398*(I398-E398))/F398)), IF(M398&gt;0, M398/F398, ((G398*(E398-I398))/F398))))</f>
        <v/>
      </c>
      <c r="AE398" s="30">
        <f>IF(A398="", "", MONTH(A398))</f>
        <v/>
      </c>
      <c r="AF398" s="30">
        <f>IF(A398="", "", YEAR(A398))</f>
        <v/>
      </c>
      <c r="AG398" s="30">
        <f>IF(A398="", "", DAY(A398))</f>
        <v/>
      </c>
    </row>
    <row customHeight="1" ht="17.25" r="399" spans="1:105">
      <c r="A399" s="161" t="n"/>
      <c r="B399" s="141" t="n"/>
      <c r="C399" s="15" t="n"/>
      <c r="D399" s="15" t="n"/>
      <c r="E399" s="142" t="n"/>
      <c r="F399" s="16" t="n"/>
      <c r="G399" s="132" t="n"/>
      <c r="H399" s="142" t="n"/>
      <c r="I399" s="142" t="n"/>
      <c r="J399" s="144" t="n"/>
      <c r="K399" s="124" t="n"/>
      <c r="L399" s="12">
        <f>IF(E399="","", IF(C399="Long", (((E399-H399)*G399)/F399), (((H399-E399)*G399)/F399)))</f>
        <v/>
      </c>
      <c r="M399" s="158">
        <f>IF(J399="", "", K399)</f>
        <v/>
      </c>
      <c r="N399" s="17">
        <f>IF(K399="", "", SUM(M399/F399))</f>
        <v/>
      </c>
      <c r="O399" s="18" t="n"/>
      <c r="AC399" s="14">
        <f>IF(M399&lt;0, M399/-F399, L399)</f>
        <v/>
      </c>
      <c r="AD399" s="14">
        <f>IF(M399="", "", IF(C399="Long", IF(M399&gt;0, M399/F399, ((G399*(I399-E399))/F399)), IF(M399&gt;0, M399/F399, ((G399*(E399-I399))/F399))))</f>
        <v/>
      </c>
      <c r="AE399" s="30">
        <f>IF(A399="", "", MONTH(A399))</f>
        <v/>
      </c>
      <c r="AF399" s="30">
        <f>IF(A399="", "", YEAR(A399))</f>
        <v/>
      </c>
      <c r="AG399" s="30">
        <f>IF(A399="", "", DAY(A399))</f>
        <v/>
      </c>
    </row>
    <row customHeight="1" ht="17.25" r="400" spans="1:105">
      <c r="A400" s="161" t="n"/>
      <c r="B400" s="141" t="n"/>
      <c r="C400" s="15" t="n"/>
      <c r="D400" s="15" t="n"/>
      <c r="E400" s="142" t="n"/>
      <c r="F400" s="16" t="n"/>
      <c r="G400" s="132" t="n"/>
      <c r="H400" s="142" t="n"/>
      <c r="I400" s="142" t="n"/>
      <c r="J400" s="144" t="n"/>
      <c r="K400" s="124" t="n"/>
      <c r="L400" s="12">
        <f>IF(E400="","", IF(C400="Long", (((E400-H400)*G400)/F400), (((H400-E400)*G400)/F400)))</f>
        <v/>
      </c>
      <c r="M400" s="158">
        <f>IF(J400="", "", K400)</f>
        <v/>
      </c>
      <c r="N400" s="17">
        <f>IF(K400="", "", SUM(M400/F400))</f>
        <v/>
      </c>
      <c r="O400" s="18" t="n"/>
      <c r="AC400" s="14">
        <f>IF(M400&lt;0, M400/-F400, L400)</f>
        <v/>
      </c>
      <c r="AD400" s="14">
        <f>IF(M400="", "", IF(C400="Long", IF(M400&gt;0, M400/F400, ((G400*(I400-E400))/F400)), IF(M400&gt;0, M400/F400, ((G400*(E400-I400))/F400))))</f>
        <v/>
      </c>
      <c r="AE400" s="30">
        <f>IF(A400="", "", MONTH(A400))</f>
        <v/>
      </c>
      <c r="AF400" s="30">
        <f>IF(A400="", "", YEAR(A400))</f>
        <v/>
      </c>
      <c r="AG400" s="30">
        <f>IF(A400="", "", DAY(A400))</f>
        <v/>
      </c>
    </row>
    <row customHeight="1" ht="17.25" r="401" spans="1:105">
      <c r="A401" s="161" t="n"/>
      <c r="B401" s="141" t="n"/>
      <c r="C401" s="15" t="n"/>
      <c r="D401" s="15" t="n"/>
      <c r="E401" s="142" t="n"/>
      <c r="F401" s="16" t="n"/>
      <c r="G401" s="132" t="n"/>
      <c r="H401" s="142" t="n"/>
      <c r="I401" s="142" t="n"/>
      <c r="J401" s="144" t="n"/>
      <c r="K401" s="124" t="n"/>
      <c r="L401" s="12">
        <f>IF(E401="","", IF(C401="Long", (((E401-H401)*G401)/F401), (((H401-E401)*G401)/F401)))</f>
        <v/>
      </c>
      <c r="M401" s="158">
        <f>IF(J401="", "", K401)</f>
        <v/>
      </c>
      <c r="N401" s="17">
        <f>IF(K401="", "", SUM(M401/F401))</f>
        <v/>
      </c>
      <c r="O401" s="18" t="n"/>
      <c r="AC401" s="14">
        <f>IF(M401&lt;0, M401/-F401, L401)</f>
        <v/>
      </c>
      <c r="AD401" s="14">
        <f>IF(M401="", "", IF(C401="Long", IF(M401&gt;0, M401/F401, ((G401*(I401-E401))/F401)), IF(M401&gt;0, M401/F401, ((G401*(E401-I401))/F401))))</f>
        <v/>
      </c>
      <c r="AE401" s="30">
        <f>IF(A401="", "", MONTH(A401))</f>
        <v/>
      </c>
      <c r="AF401" s="30">
        <f>IF(A401="", "", YEAR(A401))</f>
        <v/>
      </c>
      <c r="AG401" s="30">
        <f>IF(A401="", "", DAY(A401))</f>
        <v/>
      </c>
    </row>
    <row customHeight="1" ht="17.25" r="402" spans="1:105">
      <c r="A402" s="161" t="n"/>
      <c r="B402" s="141" t="n"/>
      <c r="C402" s="15" t="n"/>
      <c r="D402" s="15" t="n"/>
      <c r="E402" s="142" t="n"/>
      <c r="F402" s="16" t="n"/>
      <c r="G402" s="132" t="n"/>
      <c r="H402" s="142" t="n"/>
      <c r="I402" s="142" t="n"/>
      <c r="J402" s="144" t="n"/>
      <c r="K402" s="124" t="n"/>
      <c r="L402" s="12">
        <f>IF(E402="","", IF(C402="Long", (((E402-H402)*G402)/F402), (((H402-E402)*G402)/F402)))</f>
        <v/>
      </c>
      <c r="M402" s="158">
        <f>IF(J402="", "", K402)</f>
        <v/>
      </c>
      <c r="N402" s="17">
        <f>IF(K402="", "", SUM(M402/F402))</f>
        <v/>
      </c>
      <c r="O402" s="18" t="n"/>
      <c r="AC402" s="14">
        <f>IF(M402&lt;0, M402/-F402, L402)</f>
        <v/>
      </c>
      <c r="AD402" s="14">
        <f>IF(M402="", "", IF(C402="Long", IF(M402&gt;0, M402/F402, ((G402*(I402-E402))/F402)), IF(M402&gt;0, M402/F402, ((G402*(E402-I402))/F402))))</f>
        <v/>
      </c>
      <c r="AE402" s="30">
        <f>IF(A402="", "", MONTH(A402))</f>
        <v/>
      </c>
      <c r="AF402" s="30">
        <f>IF(A402="", "", YEAR(A402))</f>
        <v/>
      </c>
      <c r="AG402" s="30">
        <f>IF(A402="", "", DAY(A402))</f>
        <v/>
      </c>
    </row>
    <row customHeight="1" ht="17.25" r="403" spans="1:105">
      <c r="A403" s="161" t="n"/>
      <c r="B403" s="141" t="n"/>
      <c r="C403" s="15" t="n"/>
      <c r="D403" s="15" t="n"/>
      <c r="E403" s="142" t="n"/>
      <c r="F403" s="16" t="n"/>
      <c r="G403" s="132" t="n"/>
      <c r="H403" s="142" t="n"/>
      <c r="I403" s="142" t="n"/>
      <c r="J403" s="144" t="n"/>
      <c r="K403" s="124" t="n"/>
      <c r="L403" s="12">
        <f>IF(E403="","", IF(C403="Long", (((E403-H403)*G403)/F403), (((H403-E403)*G403)/F403)))</f>
        <v/>
      </c>
      <c r="M403" s="158">
        <f>IF(J403="", "", K403)</f>
        <v/>
      </c>
      <c r="N403" s="17">
        <f>IF(K403="", "", SUM(M403/F403))</f>
        <v/>
      </c>
      <c r="O403" s="18" t="n"/>
      <c r="AC403" s="14">
        <f>IF(M403&lt;0, M403/-F403, L403)</f>
        <v/>
      </c>
      <c r="AD403" s="14">
        <f>IF(M403="", "", IF(C403="Long", IF(M403&gt;0, M403/F403, ((G403*(I403-E403))/F403)), IF(M403&gt;0, M403/F403, ((G403*(E403-I403))/F403))))</f>
        <v/>
      </c>
      <c r="AE403" s="30">
        <f>IF(A403="", "", MONTH(A403))</f>
        <v/>
      </c>
      <c r="AF403" s="30">
        <f>IF(A403="", "", YEAR(A403))</f>
        <v/>
      </c>
      <c r="AG403" s="30">
        <f>IF(A403="", "", DAY(A403))</f>
        <v/>
      </c>
    </row>
    <row customHeight="1" ht="17.25" r="404" spans="1:105">
      <c r="A404" s="161" t="n"/>
      <c r="B404" s="141" t="n"/>
      <c r="C404" s="15" t="n"/>
      <c r="D404" s="15" t="n"/>
      <c r="E404" s="142" t="n"/>
      <c r="F404" s="16" t="n"/>
      <c r="G404" s="132" t="n"/>
      <c r="H404" s="142" t="n"/>
      <c r="I404" s="142" t="n"/>
      <c r="J404" s="144" t="n"/>
      <c r="K404" s="124" t="n"/>
      <c r="L404" s="12">
        <f>IF(E404="","", IF(C404="Long", (((E404-H404)*G404)/F404), (((H404-E404)*G404)/F404)))</f>
        <v/>
      </c>
      <c r="M404" s="158">
        <f>IF(J404="", "", K404)</f>
        <v/>
      </c>
      <c r="N404" s="17">
        <f>IF(K404="", "", SUM(M404/F404))</f>
        <v/>
      </c>
      <c r="O404" s="18" t="n"/>
      <c r="AC404" s="14">
        <f>IF(M404&lt;0, M404/-F404, L404)</f>
        <v/>
      </c>
      <c r="AD404" s="14">
        <f>IF(M404="", "", IF(C404="Long", IF(M404&gt;0, M404/F404, ((G404*(I404-E404))/F404)), IF(M404&gt;0, M404/F404, ((G404*(E404-I404))/F404))))</f>
        <v/>
      </c>
      <c r="AE404" s="30">
        <f>IF(A404="", "", MONTH(A404))</f>
        <v/>
      </c>
      <c r="AF404" s="30">
        <f>IF(A404="", "", YEAR(A404))</f>
        <v/>
      </c>
      <c r="AG404" s="30">
        <f>IF(A404="", "", DAY(A404))</f>
        <v/>
      </c>
    </row>
    <row customHeight="1" ht="17.25" r="405" spans="1:105">
      <c r="A405" s="161" t="n"/>
      <c r="B405" s="141" t="n"/>
      <c r="C405" s="15" t="n"/>
      <c r="D405" s="15" t="n"/>
      <c r="E405" s="142" t="n"/>
      <c r="F405" s="16" t="n"/>
      <c r="G405" s="132" t="n"/>
      <c r="H405" s="142" t="n"/>
      <c r="I405" s="142" t="n"/>
      <c r="J405" s="144" t="n"/>
      <c r="K405" s="124" t="n"/>
      <c r="L405" s="12">
        <f>IF(E405="","", IF(C405="Long", (((E405-H405)*G405)/F405), (((H405-E405)*G405)/F405)))</f>
        <v/>
      </c>
      <c r="M405" s="158">
        <f>IF(J405="", "", K405)</f>
        <v/>
      </c>
      <c r="N405" s="17">
        <f>IF(K405="", "", SUM(M405/F405))</f>
        <v/>
      </c>
      <c r="O405" s="18" t="n"/>
      <c r="AC405" s="14">
        <f>IF(M405&lt;0, M405/-F405, L405)</f>
        <v/>
      </c>
      <c r="AD405" s="14">
        <f>IF(M405="", "", IF(C405="Long", IF(M405&gt;0, M405/F405, ((G405*(I405-E405))/F405)), IF(M405&gt;0, M405/F405, ((G405*(E405-I405))/F405))))</f>
        <v/>
      </c>
      <c r="AE405" s="30">
        <f>IF(A405="", "", MONTH(A405))</f>
        <v/>
      </c>
      <c r="AF405" s="30">
        <f>IF(A405="", "", YEAR(A405))</f>
        <v/>
      </c>
      <c r="AG405" s="30">
        <f>IF(A405="", "", DAY(A405))</f>
        <v/>
      </c>
    </row>
    <row customHeight="1" ht="17.25" r="406" spans="1:105">
      <c r="A406" s="161" t="n"/>
      <c r="B406" s="141" t="n"/>
      <c r="C406" s="15" t="n"/>
      <c r="D406" s="15" t="n"/>
      <c r="E406" s="142" t="n"/>
      <c r="F406" s="16" t="n"/>
      <c r="G406" s="132" t="n"/>
      <c r="H406" s="142" t="n"/>
      <c r="I406" s="142" t="n"/>
      <c r="J406" s="144" t="n"/>
      <c r="K406" s="124" t="n"/>
      <c r="L406" s="12">
        <f>IF(E406="","", IF(C406="Long", (((E406-H406)*G406)/F406), (((H406-E406)*G406)/F406)))</f>
        <v/>
      </c>
      <c r="M406" s="158">
        <f>IF(J406="", "", K406)</f>
        <v/>
      </c>
      <c r="N406" s="17">
        <f>IF(K406="", "", SUM(M406/F406))</f>
        <v/>
      </c>
      <c r="O406" s="18" t="n"/>
      <c r="AC406" s="14">
        <f>IF(M406&lt;0, M406/-F406, L406)</f>
        <v/>
      </c>
      <c r="AD406" s="14">
        <f>IF(M406="", "", IF(C406="Long", IF(M406&gt;0, M406/F406, ((G406*(I406-E406))/F406)), IF(M406&gt;0, M406/F406, ((G406*(E406-I406))/F406))))</f>
        <v/>
      </c>
      <c r="AE406" s="30">
        <f>IF(A406="", "", MONTH(A406))</f>
        <v/>
      </c>
      <c r="AF406" s="30">
        <f>IF(A406="", "", YEAR(A406))</f>
        <v/>
      </c>
      <c r="AG406" s="30">
        <f>IF(A406="", "", DAY(A406))</f>
        <v/>
      </c>
    </row>
    <row customHeight="1" ht="17.25" r="407" spans="1:105">
      <c r="A407" s="161" t="n"/>
      <c r="B407" s="141" t="n"/>
      <c r="C407" s="15" t="n"/>
      <c r="D407" s="15" t="n"/>
      <c r="E407" s="142" t="n"/>
      <c r="F407" s="16" t="n"/>
      <c r="G407" s="132" t="n"/>
      <c r="H407" s="142" t="n"/>
      <c r="I407" s="142" t="n"/>
      <c r="J407" s="144" t="n"/>
      <c r="K407" s="124" t="n"/>
      <c r="L407" s="12">
        <f>IF(E407="","", IF(C407="Long", (((E407-H407)*G407)/F407), (((H407-E407)*G407)/F407)))</f>
        <v/>
      </c>
      <c r="M407" s="158">
        <f>IF(J407="", "", K407)</f>
        <v/>
      </c>
      <c r="N407" s="17">
        <f>IF(K407="", "", SUM(M407/F407))</f>
        <v/>
      </c>
      <c r="O407" s="18" t="n"/>
      <c r="AC407" s="14">
        <f>IF(M407&lt;0, M407/-F407, L407)</f>
        <v/>
      </c>
      <c r="AD407" s="14">
        <f>IF(M407="", "", IF(C407="Long", IF(M407&gt;0, M407/F407, ((G407*(I407-E407))/F407)), IF(M407&gt;0, M407/F407, ((G407*(E407-I407))/F407))))</f>
        <v/>
      </c>
      <c r="AE407" s="30">
        <f>IF(A407="", "", MONTH(A407))</f>
        <v/>
      </c>
      <c r="AF407" s="30">
        <f>IF(A407="", "", YEAR(A407))</f>
        <v/>
      </c>
      <c r="AG407" s="30">
        <f>IF(A407="", "", DAY(A407))</f>
        <v/>
      </c>
    </row>
    <row customHeight="1" ht="17.25" r="408" spans="1:105">
      <c r="A408" s="161" t="n"/>
      <c r="B408" s="141" t="n"/>
      <c r="C408" s="15" t="n"/>
      <c r="D408" s="15" t="n"/>
      <c r="E408" s="142" t="n"/>
      <c r="F408" s="16" t="n"/>
      <c r="G408" s="132" t="n"/>
      <c r="H408" s="142" t="n"/>
      <c r="I408" s="142" t="n"/>
      <c r="J408" s="144" t="n"/>
      <c r="K408" s="124" t="n"/>
      <c r="L408" s="12">
        <f>IF(E408="","", IF(C408="Long", (((E408-H408)*G408)/F408), (((H408-E408)*G408)/F408)))</f>
        <v/>
      </c>
      <c r="M408" s="158">
        <f>IF(J408="", "", K408)</f>
        <v/>
      </c>
      <c r="N408" s="17">
        <f>IF(K408="", "", SUM(M408/F408))</f>
        <v/>
      </c>
      <c r="O408" s="18" t="n"/>
      <c r="AC408" s="14">
        <f>IF(M408&lt;0, M408/-F408, L408)</f>
        <v/>
      </c>
      <c r="AD408" s="14">
        <f>IF(M408="", "", IF(C408="Long", IF(M408&gt;0, M408/F408, ((G408*(I408-E408))/F408)), IF(M408&gt;0, M408/F408, ((G408*(E408-I408))/F408))))</f>
        <v/>
      </c>
      <c r="AE408" s="30">
        <f>IF(A408="", "", MONTH(A408))</f>
        <v/>
      </c>
      <c r="AF408" s="30">
        <f>IF(A408="", "", YEAR(A408))</f>
        <v/>
      </c>
      <c r="AG408" s="30">
        <f>IF(A408="", "", DAY(A408))</f>
        <v/>
      </c>
    </row>
    <row customHeight="1" ht="17.25" r="409" spans="1:105">
      <c r="A409" s="161" t="n"/>
      <c r="B409" s="141" t="n"/>
      <c r="C409" s="15" t="n"/>
      <c r="D409" s="15" t="n"/>
      <c r="E409" s="142" t="n"/>
      <c r="F409" s="16" t="n"/>
      <c r="G409" s="132" t="n"/>
      <c r="H409" s="142" t="n"/>
      <c r="I409" s="142" t="n"/>
      <c r="J409" s="144" t="n"/>
      <c r="K409" s="124" t="n"/>
      <c r="L409" s="12">
        <f>IF(E409="","", IF(C409="Long", (((E409-H409)*G409)/F409), (((H409-E409)*G409)/F409)))</f>
        <v/>
      </c>
      <c r="M409" s="158">
        <f>IF(J409="", "", K409)</f>
        <v/>
      </c>
      <c r="N409" s="17">
        <f>IF(K409="", "", SUM(M409/F409))</f>
        <v/>
      </c>
      <c r="O409" s="18" t="n"/>
      <c r="AC409" s="14">
        <f>IF(M409&lt;0, M409/-F409, L409)</f>
        <v/>
      </c>
      <c r="AD409" s="14">
        <f>IF(M409="", "", IF(C409="Long", IF(M409&gt;0, M409/F409, ((G409*(I409-E409))/F409)), IF(M409&gt;0, M409/F409, ((G409*(E409-I409))/F409))))</f>
        <v/>
      </c>
      <c r="AE409" s="30">
        <f>IF(A409="", "", MONTH(A409))</f>
        <v/>
      </c>
      <c r="AF409" s="30">
        <f>IF(A409="", "", YEAR(A409))</f>
        <v/>
      </c>
      <c r="AG409" s="30">
        <f>IF(A409="", "", DAY(A409))</f>
        <v/>
      </c>
    </row>
    <row customHeight="1" ht="17.25" r="410" spans="1:105">
      <c r="A410" s="161" t="n"/>
      <c r="B410" s="141" t="n"/>
      <c r="C410" s="15" t="n"/>
      <c r="D410" s="15" t="n"/>
      <c r="E410" s="142" t="n"/>
      <c r="F410" s="16" t="n"/>
      <c r="G410" s="132" t="n"/>
      <c r="H410" s="142" t="n"/>
      <c r="I410" s="142" t="n"/>
      <c r="J410" s="144" t="n"/>
      <c r="K410" s="124" t="n"/>
      <c r="L410" s="12">
        <f>IF(E410="","", IF(C410="Long", (((E410-H410)*G410)/F410), (((H410-E410)*G410)/F410)))</f>
        <v/>
      </c>
      <c r="M410" s="158">
        <f>IF(J410="", "", K410)</f>
        <v/>
      </c>
      <c r="N410" s="17">
        <f>IF(K410="", "", SUM(M410/F410))</f>
        <v/>
      </c>
      <c r="O410" s="18" t="n"/>
      <c r="AC410" s="14">
        <f>IF(M410&lt;0, M410/-F410, L410)</f>
        <v/>
      </c>
      <c r="AD410" s="14">
        <f>IF(M410="", "", IF(C410="Long", IF(M410&gt;0, M410/F410, ((G410*(I410-E410))/F410)), IF(M410&gt;0, M410/F410, ((G410*(E410-I410))/F410))))</f>
        <v/>
      </c>
      <c r="AE410" s="30">
        <f>IF(A410="", "", MONTH(A410))</f>
        <v/>
      </c>
      <c r="AF410" s="30">
        <f>IF(A410="", "", YEAR(A410))</f>
        <v/>
      </c>
      <c r="AG410" s="30">
        <f>IF(A410="", "", DAY(A410))</f>
        <v/>
      </c>
    </row>
    <row customHeight="1" ht="17.25" r="411" spans="1:105">
      <c r="A411" s="161" t="n"/>
      <c r="B411" s="141" t="n"/>
      <c r="C411" s="15" t="n"/>
      <c r="D411" s="15" t="n"/>
      <c r="E411" s="142" t="n"/>
      <c r="F411" s="16" t="n"/>
      <c r="G411" s="132" t="n"/>
      <c r="H411" s="142" t="n"/>
      <c r="I411" s="142" t="n"/>
      <c r="J411" s="144" t="n"/>
      <c r="K411" s="124" t="n"/>
      <c r="L411" s="12">
        <f>IF(E411="","", IF(C411="Long", (((E411-H411)*G411)/F411), (((H411-E411)*G411)/F411)))</f>
        <v/>
      </c>
      <c r="M411" s="158">
        <f>IF(J411="", "", K411)</f>
        <v/>
      </c>
      <c r="N411" s="17">
        <f>IF(K411="", "", SUM(M411/F411))</f>
        <v/>
      </c>
      <c r="O411" s="18" t="n"/>
      <c r="AC411" s="14">
        <f>IF(M411&lt;0, M411/-F411, L411)</f>
        <v/>
      </c>
      <c r="AD411" s="14">
        <f>IF(M411="", "", IF(C411="Long", IF(M411&gt;0, M411/F411, ((G411*(I411-E411))/F411)), IF(M411&gt;0, M411/F411, ((G411*(E411-I411))/F411))))</f>
        <v/>
      </c>
      <c r="AE411" s="30">
        <f>IF(A411="", "", MONTH(A411))</f>
        <v/>
      </c>
      <c r="AF411" s="30">
        <f>IF(A411="", "", YEAR(A411))</f>
        <v/>
      </c>
      <c r="AG411" s="30">
        <f>IF(A411="", "", DAY(A411))</f>
        <v/>
      </c>
    </row>
    <row customHeight="1" ht="17.25" r="412" spans="1:105">
      <c r="A412" s="161" t="n"/>
      <c r="B412" s="141" t="n"/>
      <c r="C412" s="15" t="n"/>
      <c r="D412" s="15" t="n"/>
      <c r="E412" s="142" t="n"/>
      <c r="F412" s="16" t="n"/>
      <c r="G412" s="132" t="n"/>
      <c r="H412" s="142" t="n"/>
      <c r="I412" s="142" t="n"/>
      <c r="J412" s="144" t="n"/>
      <c r="K412" s="124" t="n"/>
      <c r="L412" s="12">
        <f>IF(E412="","", IF(C412="Long", (((E412-H412)*G412)/F412), (((H412-E412)*G412)/F412)))</f>
        <v/>
      </c>
      <c r="M412" s="158">
        <f>IF(J412="", "", K412)</f>
        <v/>
      </c>
      <c r="N412" s="17">
        <f>IF(K412="", "", SUM(M412/F412))</f>
        <v/>
      </c>
      <c r="O412" s="18" t="n"/>
      <c r="AC412" s="14">
        <f>IF(M412&lt;0, M412/-F412, L412)</f>
        <v/>
      </c>
      <c r="AD412" s="14">
        <f>IF(M412="", "", IF(C412="Long", IF(M412&gt;0, M412/F412, ((G412*(I412-E412))/F412)), IF(M412&gt;0, M412/F412, ((G412*(E412-I412))/F412))))</f>
        <v/>
      </c>
      <c r="AE412" s="30">
        <f>IF(A412="", "", MONTH(A412))</f>
        <v/>
      </c>
      <c r="AF412" s="30">
        <f>IF(A412="", "", YEAR(A412))</f>
        <v/>
      </c>
      <c r="AG412" s="30">
        <f>IF(A412="", "", DAY(A412))</f>
        <v/>
      </c>
    </row>
    <row customHeight="1" ht="17.25" r="413" spans="1:105">
      <c r="A413" s="161" t="n"/>
      <c r="B413" s="141" t="n"/>
      <c r="C413" s="15" t="n"/>
      <c r="D413" s="15" t="n"/>
      <c r="E413" s="142" t="n"/>
      <c r="F413" s="16" t="n"/>
      <c r="G413" s="132" t="n"/>
      <c r="H413" s="142" t="n"/>
      <c r="I413" s="142" t="n"/>
      <c r="J413" s="144" t="n"/>
      <c r="K413" s="124" t="n"/>
      <c r="L413" s="12">
        <f>IF(E413="","", IF(C413="Long", (((E413-H413)*G413)/F413), (((H413-E413)*G413)/F413)))</f>
        <v/>
      </c>
      <c r="M413" s="158">
        <f>IF(J413="", "", K413)</f>
        <v/>
      </c>
      <c r="N413" s="17">
        <f>IF(K413="", "", SUM(M413/F413))</f>
        <v/>
      </c>
      <c r="O413" s="18" t="n"/>
      <c r="AC413" s="14">
        <f>IF(M413&lt;0, M413/-F413, L413)</f>
        <v/>
      </c>
      <c r="AD413" s="14">
        <f>IF(M413="", "", IF(C413="Long", IF(M413&gt;0, M413/F413, ((G413*(I413-E413))/F413)), IF(M413&gt;0, M413/F413, ((G413*(E413-I413))/F413))))</f>
        <v/>
      </c>
      <c r="AE413" s="30">
        <f>IF(A413="", "", MONTH(A413))</f>
        <v/>
      </c>
      <c r="AF413" s="30">
        <f>IF(A413="", "", YEAR(A413))</f>
        <v/>
      </c>
      <c r="AG413" s="30">
        <f>IF(A413="", "", DAY(A413))</f>
        <v/>
      </c>
    </row>
    <row customHeight="1" ht="17.25" r="414" spans="1:105">
      <c r="A414" s="161" t="n"/>
      <c r="B414" s="141" t="n"/>
      <c r="C414" s="15" t="n"/>
      <c r="D414" s="15" t="n"/>
      <c r="E414" s="142" t="n"/>
      <c r="F414" s="16" t="n"/>
      <c r="G414" s="132" t="n"/>
      <c r="H414" s="142" t="n"/>
      <c r="I414" s="142" t="n"/>
      <c r="J414" s="144" t="n"/>
      <c r="K414" s="124" t="n"/>
      <c r="L414" s="12">
        <f>IF(E414="","", IF(C414="Long", (((E414-H414)*G414)/F414), (((H414-E414)*G414)/F414)))</f>
        <v/>
      </c>
      <c r="M414" s="158">
        <f>IF(J414="", "", K414)</f>
        <v/>
      </c>
      <c r="N414" s="17">
        <f>IF(K414="", "", SUM(M414/F414))</f>
        <v/>
      </c>
      <c r="O414" s="18" t="n"/>
      <c r="AC414" s="14">
        <f>IF(M414&lt;0, M414/-F414, L414)</f>
        <v/>
      </c>
      <c r="AD414" s="14">
        <f>IF(M414="", "", IF(C414="Long", IF(M414&gt;0, M414/F414, ((G414*(I414-E414))/F414)), IF(M414&gt;0, M414/F414, ((G414*(E414-I414))/F414))))</f>
        <v/>
      </c>
      <c r="AE414" s="30">
        <f>IF(A414="", "", MONTH(A414))</f>
        <v/>
      </c>
      <c r="AF414" s="30">
        <f>IF(A414="", "", YEAR(A414))</f>
        <v/>
      </c>
      <c r="AG414" s="30">
        <f>IF(A414="", "", DAY(A414))</f>
        <v/>
      </c>
    </row>
    <row customHeight="1" ht="17.25" r="415" spans="1:105">
      <c r="A415" s="161" t="n"/>
      <c r="B415" s="141" t="n"/>
      <c r="C415" s="15" t="n"/>
      <c r="D415" s="15" t="n"/>
      <c r="E415" s="142" t="n"/>
      <c r="F415" s="16" t="n"/>
      <c r="G415" s="132" t="n"/>
      <c r="H415" s="142" t="n"/>
      <c r="I415" s="142" t="n"/>
      <c r="J415" s="144" t="n"/>
      <c r="K415" s="124" t="n"/>
      <c r="L415" s="12">
        <f>IF(E415="","", IF(C415="Long", (((E415-H415)*G415)/F415), (((H415-E415)*G415)/F415)))</f>
        <v/>
      </c>
      <c r="M415" s="158">
        <f>IF(J415="", "", K415)</f>
        <v/>
      </c>
      <c r="N415" s="17">
        <f>IF(K415="", "", SUM(M415/F415))</f>
        <v/>
      </c>
      <c r="O415" s="18" t="n"/>
      <c r="AC415" s="14">
        <f>IF(M415&lt;0, M415/-F415, L415)</f>
        <v/>
      </c>
      <c r="AD415" s="14">
        <f>IF(M415="", "", IF(C415="Long", IF(M415&gt;0, M415/F415, ((G415*(I415-E415))/F415)), IF(M415&gt;0, M415/F415, ((G415*(E415-I415))/F415))))</f>
        <v/>
      </c>
      <c r="AE415" s="30">
        <f>IF(A415="", "", MONTH(A415))</f>
        <v/>
      </c>
      <c r="AF415" s="30">
        <f>IF(A415="", "", YEAR(A415))</f>
        <v/>
      </c>
      <c r="AG415" s="30">
        <f>IF(A415="", "", DAY(A415))</f>
        <v/>
      </c>
    </row>
    <row customHeight="1" ht="17.25" r="416" spans="1:105">
      <c r="A416" s="161" t="n"/>
      <c r="B416" s="141" t="n"/>
      <c r="C416" s="15" t="n"/>
      <c r="D416" s="15" t="n"/>
      <c r="E416" s="142" t="n"/>
      <c r="F416" s="16" t="n"/>
      <c r="G416" s="132" t="n"/>
      <c r="H416" s="142" t="n"/>
      <c r="I416" s="142" t="n"/>
      <c r="J416" s="144" t="n"/>
      <c r="K416" s="124" t="n"/>
      <c r="L416" s="12">
        <f>IF(E416="","", IF(C416="Long", (((E416-H416)*G416)/F416), (((H416-E416)*G416)/F416)))</f>
        <v/>
      </c>
      <c r="M416" s="158">
        <f>IF(J416="", "", K416)</f>
        <v/>
      </c>
      <c r="N416" s="17">
        <f>IF(K416="", "", SUM(M416/F416))</f>
        <v/>
      </c>
      <c r="O416" s="18" t="n"/>
      <c r="AC416" s="14">
        <f>IF(M416&lt;0, M416/-F416, L416)</f>
        <v/>
      </c>
      <c r="AD416" s="14">
        <f>IF(M416="", "", IF(C416="Long", IF(M416&gt;0, M416/F416, ((G416*(I416-E416))/F416)), IF(M416&gt;0, M416/F416, ((G416*(E416-I416))/F416))))</f>
        <v/>
      </c>
      <c r="AE416" s="30">
        <f>IF(A416="", "", MONTH(A416))</f>
        <v/>
      </c>
      <c r="AF416" s="30">
        <f>IF(A416="", "", YEAR(A416))</f>
        <v/>
      </c>
      <c r="AG416" s="30">
        <f>IF(A416="", "", DAY(A416))</f>
        <v/>
      </c>
    </row>
    <row customHeight="1" ht="17.25" r="417" spans="1:105">
      <c r="A417" s="161" t="n"/>
      <c r="B417" s="141" t="n"/>
      <c r="C417" s="15" t="n"/>
      <c r="D417" s="15" t="n"/>
      <c r="E417" s="142" t="n"/>
      <c r="F417" s="16" t="n"/>
      <c r="G417" s="132" t="n"/>
      <c r="H417" s="142" t="n"/>
      <c r="I417" s="142" t="n"/>
      <c r="J417" s="144" t="n"/>
      <c r="K417" s="124" t="n"/>
      <c r="L417" s="12">
        <f>IF(E417="","", IF(C417="Long", (((E417-H417)*G417)/F417), (((H417-E417)*G417)/F417)))</f>
        <v/>
      </c>
      <c r="M417" s="158">
        <f>IF(J417="", "", K417)</f>
        <v/>
      </c>
      <c r="N417" s="17">
        <f>IF(K417="", "", SUM(M417/F417))</f>
        <v/>
      </c>
      <c r="O417" s="18" t="n"/>
      <c r="AC417" s="14">
        <f>IF(M417&lt;0, M417/-F417, L417)</f>
        <v/>
      </c>
      <c r="AD417" s="14">
        <f>IF(M417="", "", IF(C417="Long", IF(M417&gt;0, M417/F417, ((G417*(I417-E417))/F417)), IF(M417&gt;0, M417/F417, ((G417*(E417-I417))/F417))))</f>
        <v/>
      </c>
      <c r="AE417" s="30">
        <f>IF(A417="", "", MONTH(A417))</f>
        <v/>
      </c>
      <c r="AF417" s="30">
        <f>IF(A417="", "", YEAR(A417))</f>
        <v/>
      </c>
      <c r="AG417" s="30">
        <f>IF(A417="", "", DAY(A417))</f>
        <v/>
      </c>
    </row>
    <row customHeight="1" ht="17.25" r="418" spans="1:105">
      <c r="A418" s="161" t="n"/>
      <c r="B418" s="141" t="n"/>
      <c r="C418" s="15" t="n"/>
      <c r="D418" s="15" t="n"/>
      <c r="E418" s="142" t="n"/>
      <c r="F418" s="16" t="n"/>
      <c r="G418" s="132" t="n"/>
      <c r="H418" s="142" t="n"/>
      <c r="I418" s="142" t="n"/>
      <c r="J418" s="144" t="n"/>
      <c r="K418" s="124" t="n"/>
      <c r="L418" s="12">
        <f>IF(E418="","", IF(C418="Long", (((E418-H418)*G418)/F418), (((H418-E418)*G418)/F418)))</f>
        <v/>
      </c>
      <c r="M418" s="158">
        <f>IF(J418="", "", K418)</f>
        <v/>
      </c>
      <c r="N418" s="17">
        <f>IF(K418="", "", SUM(M418/F418))</f>
        <v/>
      </c>
      <c r="O418" s="18" t="n"/>
      <c r="AC418" s="14">
        <f>IF(M418&lt;0, M418/-F418, L418)</f>
        <v/>
      </c>
      <c r="AD418" s="14">
        <f>IF(M418="", "", IF(C418="Long", IF(M418&gt;0, M418/F418, ((G418*(I418-E418))/F418)), IF(M418&gt;0, M418/F418, ((G418*(E418-I418))/F418))))</f>
        <v/>
      </c>
      <c r="AE418" s="30">
        <f>IF(A418="", "", MONTH(A418))</f>
        <v/>
      </c>
      <c r="AF418" s="30">
        <f>IF(A418="", "", YEAR(A418))</f>
        <v/>
      </c>
      <c r="AG418" s="30">
        <f>IF(A418="", "", DAY(A418))</f>
        <v/>
      </c>
    </row>
    <row customHeight="1" ht="17.25" r="419" spans="1:105">
      <c r="A419" s="161" t="n"/>
      <c r="B419" s="141" t="n"/>
      <c r="C419" s="15" t="n"/>
      <c r="D419" s="15" t="n"/>
      <c r="E419" s="142" t="n"/>
      <c r="F419" s="16" t="n"/>
      <c r="G419" s="132" t="n"/>
      <c r="H419" s="142" t="n"/>
      <c r="I419" s="142" t="n"/>
      <c r="J419" s="144" t="n"/>
      <c r="K419" s="124" t="n"/>
      <c r="L419" s="12">
        <f>IF(E419="","", IF(C419="Long", (((E419-H419)*G419)/F419), (((H419-E419)*G419)/F419)))</f>
        <v/>
      </c>
      <c r="M419" s="158">
        <f>IF(J419="", "", K419)</f>
        <v/>
      </c>
      <c r="N419" s="17">
        <f>IF(K419="", "", SUM(M419/F419))</f>
        <v/>
      </c>
      <c r="O419" s="18" t="n"/>
      <c r="AC419" s="14">
        <f>IF(M419&lt;0, M419/-F419, L419)</f>
        <v/>
      </c>
      <c r="AD419" s="14">
        <f>IF(M419="", "", IF(C419="Long", IF(M419&gt;0, M419/F419, ((G419*(I419-E419))/F419)), IF(M419&gt;0, M419/F419, ((G419*(E419-I419))/F419))))</f>
        <v/>
      </c>
      <c r="AE419" s="30">
        <f>IF(A419="", "", MONTH(A419))</f>
        <v/>
      </c>
      <c r="AF419" s="30">
        <f>IF(A419="", "", YEAR(A419))</f>
        <v/>
      </c>
      <c r="AG419" s="30">
        <f>IF(A419="", "", DAY(A419))</f>
        <v/>
      </c>
    </row>
    <row customHeight="1" ht="17.25" r="420" spans="1:105">
      <c r="A420" s="161" t="n"/>
      <c r="B420" s="141" t="n"/>
      <c r="C420" s="15" t="n"/>
      <c r="D420" s="15" t="n"/>
      <c r="E420" s="142" t="n"/>
      <c r="F420" s="16" t="n"/>
      <c r="G420" s="132" t="n"/>
      <c r="H420" s="142" t="n"/>
      <c r="I420" s="142" t="n"/>
      <c r="J420" s="144" t="n"/>
      <c r="K420" s="124" t="n"/>
      <c r="L420" s="12">
        <f>IF(E420="","", IF(C420="Long", (((E420-H420)*G420)/F420), (((H420-E420)*G420)/F420)))</f>
        <v/>
      </c>
      <c r="M420" s="158">
        <f>IF(J420="", "", K420)</f>
        <v/>
      </c>
      <c r="N420" s="17">
        <f>IF(K420="", "", SUM(M420/F420))</f>
        <v/>
      </c>
      <c r="O420" s="18" t="n"/>
      <c r="AC420" s="14">
        <f>IF(M420&lt;0, M420/-F420, L420)</f>
        <v/>
      </c>
      <c r="AD420" s="14">
        <f>IF(M420="", "", IF(C420="Long", IF(M420&gt;0, M420/F420, ((G420*(I420-E420))/F420)), IF(M420&gt;0, M420/F420, ((G420*(E420-I420))/F420))))</f>
        <v/>
      </c>
      <c r="AE420" s="30">
        <f>IF(A420="", "", MONTH(A420))</f>
        <v/>
      </c>
      <c r="AF420" s="30">
        <f>IF(A420="", "", YEAR(A420))</f>
        <v/>
      </c>
      <c r="AG420" s="30">
        <f>IF(A420="", "", DAY(A420))</f>
        <v/>
      </c>
    </row>
    <row customHeight="1" ht="17.25" r="421" spans="1:105">
      <c r="A421" s="161" t="n"/>
      <c r="B421" s="141" t="n"/>
      <c r="C421" s="15" t="n"/>
      <c r="D421" s="15" t="n"/>
      <c r="E421" s="142" t="n"/>
      <c r="F421" s="16" t="n"/>
      <c r="G421" s="132" t="n"/>
      <c r="H421" s="142" t="n"/>
      <c r="I421" s="142" t="n"/>
      <c r="J421" s="144" t="n"/>
      <c r="K421" s="124" t="n"/>
      <c r="L421" s="12">
        <f>IF(E421="","", IF(C421="Long", (((E421-H421)*G421)/F421), (((H421-E421)*G421)/F421)))</f>
        <v/>
      </c>
      <c r="M421" s="158">
        <f>IF(J421="", "", K421)</f>
        <v/>
      </c>
      <c r="N421" s="17">
        <f>IF(K421="", "", SUM(M421/F421))</f>
        <v/>
      </c>
      <c r="O421" s="18" t="n"/>
      <c r="AC421" s="14">
        <f>IF(M421&lt;0, M421/-F421, L421)</f>
        <v/>
      </c>
      <c r="AD421" s="14">
        <f>IF(M421="", "", IF(C421="Long", IF(M421&gt;0, M421/F421, ((G421*(I421-E421))/F421)), IF(M421&gt;0, M421/F421, ((G421*(E421-I421))/F421))))</f>
        <v/>
      </c>
      <c r="AE421" s="30">
        <f>IF(A421="", "", MONTH(A421))</f>
        <v/>
      </c>
      <c r="AF421" s="30">
        <f>IF(A421="", "", YEAR(A421))</f>
        <v/>
      </c>
      <c r="AG421" s="30">
        <f>IF(A421="", "", DAY(A421))</f>
        <v/>
      </c>
    </row>
    <row customHeight="1" ht="17.25" r="422" spans="1:105">
      <c r="A422" s="161" t="n"/>
      <c r="B422" s="141" t="n"/>
      <c r="C422" s="15" t="n"/>
      <c r="D422" s="15" t="n"/>
      <c r="E422" s="142" t="n"/>
      <c r="F422" s="16" t="n"/>
      <c r="G422" s="132" t="n"/>
      <c r="H422" s="142" t="n"/>
      <c r="I422" s="142" t="n"/>
      <c r="J422" s="144" t="n"/>
      <c r="K422" s="124" t="n"/>
      <c r="L422" s="12">
        <f>IF(E422="","", IF(C422="Long", (((E422-H422)*G422)/F422), (((H422-E422)*G422)/F422)))</f>
        <v/>
      </c>
      <c r="M422" s="158">
        <f>IF(J422="", "", K422)</f>
        <v/>
      </c>
      <c r="N422" s="17">
        <f>IF(K422="", "", SUM(M422/F422))</f>
        <v/>
      </c>
      <c r="O422" s="18" t="n"/>
      <c r="AC422" s="14">
        <f>IF(M422&lt;0, M422/-F422, L422)</f>
        <v/>
      </c>
      <c r="AD422" s="14">
        <f>IF(M422="", "", IF(C422="Long", IF(M422&gt;0, M422/F422, ((G422*(I422-E422))/F422)), IF(M422&gt;0, M422/F422, ((G422*(E422-I422))/F422))))</f>
        <v/>
      </c>
      <c r="AE422" s="30">
        <f>IF(A422="", "", MONTH(A422))</f>
        <v/>
      </c>
      <c r="AF422" s="30">
        <f>IF(A422="", "", YEAR(A422))</f>
        <v/>
      </c>
      <c r="AG422" s="30">
        <f>IF(A422="", "", DAY(A422))</f>
        <v/>
      </c>
    </row>
    <row customHeight="1" ht="17.25" r="423" spans="1:105">
      <c r="A423" s="161" t="n"/>
      <c r="B423" s="141" t="n"/>
      <c r="C423" s="15" t="n"/>
      <c r="D423" s="15" t="n"/>
      <c r="E423" s="142" t="n"/>
      <c r="F423" s="16" t="n"/>
      <c r="G423" s="132" t="n"/>
      <c r="H423" s="142" t="n"/>
      <c r="I423" s="142" t="n"/>
      <c r="J423" s="144" t="n"/>
      <c r="K423" s="124" t="n"/>
      <c r="L423" s="12">
        <f>IF(E423="","", IF(C423="Long", (((E423-H423)*G423)/F423), (((H423-E423)*G423)/F423)))</f>
        <v/>
      </c>
      <c r="M423" s="158">
        <f>IF(J423="", "", K423)</f>
        <v/>
      </c>
      <c r="N423" s="17">
        <f>IF(K423="", "", SUM(M423/F423))</f>
        <v/>
      </c>
      <c r="O423" s="18" t="n"/>
      <c r="AC423" s="14">
        <f>IF(M423&lt;0, M423/-F423, L423)</f>
        <v/>
      </c>
      <c r="AD423" s="14">
        <f>IF(M423="", "", IF(C423="Long", IF(M423&gt;0, M423/F423, ((G423*(I423-E423))/F423)), IF(M423&gt;0, M423/F423, ((G423*(E423-I423))/F423))))</f>
        <v/>
      </c>
      <c r="AE423" s="30">
        <f>IF(A423="", "", MONTH(A423))</f>
        <v/>
      </c>
      <c r="AF423" s="30">
        <f>IF(A423="", "", YEAR(A423))</f>
        <v/>
      </c>
      <c r="AG423" s="30">
        <f>IF(A423="", "", DAY(A423))</f>
        <v/>
      </c>
    </row>
    <row customHeight="1" ht="17.25" r="424" spans="1:105">
      <c r="A424" s="161" t="n"/>
      <c r="B424" s="141" t="n"/>
      <c r="C424" s="15" t="n"/>
      <c r="D424" s="15" t="n"/>
      <c r="E424" s="142" t="n"/>
      <c r="F424" s="16" t="n"/>
      <c r="G424" s="132" t="n"/>
      <c r="H424" s="142" t="n"/>
      <c r="I424" s="142" t="n"/>
      <c r="J424" s="144" t="n"/>
      <c r="K424" s="124" t="n"/>
      <c r="L424" s="12">
        <f>IF(E424="","", IF(C424="Long", (((E424-H424)*G424)/F424), (((H424-E424)*G424)/F424)))</f>
        <v/>
      </c>
      <c r="M424" s="158">
        <f>IF(J424="", "", K424)</f>
        <v/>
      </c>
      <c r="N424" s="17">
        <f>IF(K424="", "", SUM(M424/F424))</f>
        <v/>
      </c>
      <c r="O424" s="18" t="n"/>
      <c r="AC424" s="14">
        <f>IF(M424&lt;0, M424/-F424, L424)</f>
        <v/>
      </c>
      <c r="AD424" s="14">
        <f>IF(M424="", "", IF(C424="Long", IF(M424&gt;0, M424/F424, ((G424*(I424-E424))/F424)), IF(M424&gt;0, M424/F424, ((G424*(E424-I424))/F424))))</f>
        <v/>
      </c>
      <c r="AE424" s="30">
        <f>IF(A424="", "", MONTH(A424))</f>
        <v/>
      </c>
      <c r="AF424" s="30">
        <f>IF(A424="", "", YEAR(A424))</f>
        <v/>
      </c>
      <c r="AG424" s="30">
        <f>IF(A424="", "", DAY(A424))</f>
        <v/>
      </c>
    </row>
    <row customHeight="1" ht="17.25" r="425" spans="1:105">
      <c r="A425" s="161" t="n"/>
      <c r="B425" s="141" t="n"/>
      <c r="C425" s="15" t="n"/>
      <c r="D425" s="15" t="n"/>
      <c r="E425" s="142" t="n"/>
      <c r="F425" s="16" t="n"/>
      <c r="G425" s="132" t="n"/>
      <c r="H425" s="142" t="n"/>
      <c r="I425" s="142" t="n"/>
      <c r="J425" s="144" t="n"/>
      <c r="K425" s="124" t="n"/>
      <c r="L425" s="12">
        <f>IF(E425="","", IF(C425="Long", (((E425-H425)*G425)/F425), (((H425-E425)*G425)/F425)))</f>
        <v/>
      </c>
      <c r="M425" s="158">
        <f>IF(J425="", "", K425)</f>
        <v/>
      </c>
      <c r="N425" s="17">
        <f>IF(K425="", "", SUM(M425/F425))</f>
        <v/>
      </c>
      <c r="O425" s="18" t="n"/>
      <c r="AC425" s="14">
        <f>IF(M425&lt;0, M425/-F425, L425)</f>
        <v/>
      </c>
      <c r="AD425" s="14">
        <f>IF(M425="", "", IF(C425="Long", IF(M425&gt;0, M425/F425, ((G425*(I425-E425))/F425)), IF(M425&gt;0, M425/F425, ((G425*(E425-I425))/F425))))</f>
        <v/>
      </c>
      <c r="AE425" s="30">
        <f>IF(A425="", "", MONTH(A425))</f>
        <v/>
      </c>
      <c r="AF425" s="30">
        <f>IF(A425="", "", YEAR(A425))</f>
        <v/>
      </c>
      <c r="AG425" s="30">
        <f>IF(A425="", "", DAY(A425))</f>
        <v/>
      </c>
    </row>
    <row customHeight="1" ht="17.25" r="426" spans="1:105">
      <c r="A426" s="161" t="n"/>
      <c r="B426" s="141" t="n"/>
      <c r="C426" s="15" t="n"/>
      <c r="D426" s="15" t="n"/>
      <c r="E426" s="142" t="n"/>
      <c r="F426" s="16" t="n"/>
      <c r="G426" s="132" t="n"/>
      <c r="H426" s="142" t="n"/>
      <c r="I426" s="142" t="n"/>
      <c r="J426" s="144" t="n"/>
      <c r="K426" s="124" t="n"/>
      <c r="L426" s="12">
        <f>IF(E426="","", IF(C426="Long", (((E426-H426)*G426)/F426), (((H426-E426)*G426)/F426)))</f>
        <v/>
      </c>
      <c r="M426" s="158">
        <f>IF(J426="", "", K426)</f>
        <v/>
      </c>
      <c r="N426" s="17">
        <f>IF(K426="", "", SUM(M426/F426))</f>
        <v/>
      </c>
      <c r="O426" s="18" t="n"/>
      <c r="AC426" s="14">
        <f>IF(M426&lt;0, M426/-F426, L426)</f>
        <v/>
      </c>
      <c r="AD426" s="14">
        <f>IF(M426="", "", IF(C426="Long", IF(M426&gt;0, M426/F426, ((G426*(I426-E426))/F426)), IF(M426&gt;0, M426/F426, ((G426*(E426-I426))/F426))))</f>
        <v/>
      </c>
      <c r="AE426" s="30">
        <f>IF(A426="", "", MONTH(A426))</f>
        <v/>
      </c>
      <c r="AF426" s="30">
        <f>IF(A426="", "", YEAR(A426))</f>
        <v/>
      </c>
      <c r="AG426" s="30">
        <f>IF(A426="", "", DAY(A426))</f>
        <v/>
      </c>
    </row>
    <row customHeight="1" ht="17.25" r="427" spans="1:105">
      <c r="A427" s="161" t="n"/>
      <c r="B427" s="141" t="n"/>
      <c r="C427" s="15" t="n"/>
      <c r="D427" s="15" t="n"/>
      <c r="E427" s="142" t="n"/>
      <c r="F427" s="16" t="n"/>
      <c r="G427" s="132" t="n"/>
      <c r="H427" s="142" t="n"/>
      <c r="I427" s="142" t="n"/>
      <c r="J427" s="144" t="n"/>
      <c r="K427" s="124" t="n"/>
      <c r="L427" s="12">
        <f>IF(E427="","", IF(C427="Long", (((E427-H427)*G427)/F427), (((H427-E427)*G427)/F427)))</f>
        <v/>
      </c>
      <c r="M427" s="158">
        <f>IF(J427="", "", K427)</f>
        <v/>
      </c>
      <c r="N427" s="17">
        <f>IF(K427="", "", SUM(M427/F427))</f>
        <v/>
      </c>
      <c r="O427" s="18" t="n"/>
      <c r="AC427" s="14">
        <f>IF(M427&lt;0, M427/-F427, L427)</f>
        <v/>
      </c>
      <c r="AD427" s="14">
        <f>IF(M427="", "", IF(C427="Long", IF(M427&gt;0, M427/F427, ((G427*(I427-E427))/F427)), IF(M427&gt;0, M427/F427, ((G427*(E427-I427))/F427))))</f>
        <v/>
      </c>
      <c r="AE427" s="30">
        <f>IF(A427="", "", MONTH(A427))</f>
        <v/>
      </c>
      <c r="AF427" s="30">
        <f>IF(A427="", "", YEAR(A427))</f>
        <v/>
      </c>
      <c r="AG427" s="30">
        <f>IF(A427="", "", DAY(A427))</f>
        <v/>
      </c>
    </row>
    <row customHeight="1" ht="17.25" r="428" spans="1:105">
      <c r="A428" s="161" t="n"/>
      <c r="B428" s="141" t="n"/>
      <c r="C428" s="15" t="n"/>
      <c r="D428" s="15" t="n"/>
      <c r="E428" s="142" t="n"/>
      <c r="F428" s="16" t="n"/>
      <c r="G428" s="132" t="n"/>
      <c r="H428" s="142" t="n"/>
      <c r="I428" s="142" t="n"/>
      <c r="J428" s="144" t="n"/>
      <c r="K428" s="124" t="n"/>
      <c r="L428" s="12">
        <f>IF(E428="","", IF(C428="Long", (((E428-H428)*G428)/F428), (((H428-E428)*G428)/F428)))</f>
        <v/>
      </c>
      <c r="M428" s="158">
        <f>IF(J428="", "", K428)</f>
        <v/>
      </c>
      <c r="N428" s="17">
        <f>IF(K428="", "", SUM(M428/F428))</f>
        <v/>
      </c>
      <c r="O428" s="18" t="n"/>
      <c r="AC428" s="14">
        <f>IF(M428&lt;0, M428/-F428, L428)</f>
        <v/>
      </c>
      <c r="AD428" s="14">
        <f>IF(M428="", "", IF(C428="Long", IF(M428&gt;0, M428/F428, ((G428*(I428-E428))/F428)), IF(M428&gt;0, M428/F428, ((G428*(E428-I428))/F428))))</f>
        <v/>
      </c>
      <c r="AE428" s="30">
        <f>IF(A428="", "", MONTH(A428))</f>
        <v/>
      </c>
      <c r="AF428" s="30">
        <f>IF(A428="", "", YEAR(A428))</f>
        <v/>
      </c>
      <c r="AG428" s="30">
        <f>IF(A428="", "", DAY(A428))</f>
        <v/>
      </c>
    </row>
    <row customHeight="1" ht="17.25" r="429" spans="1:105">
      <c r="A429" s="161" t="n"/>
      <c r="B429" s="141" t="n"/>
      <c r="C429" s="15" t="n"/>
      <c r="D429" s="15" t="n"/>
      <c r="E429" s="142" t="n"/>
      <c r="F429" s="16" t="n"/>
      <c r="G429" s="132" t="n"/>
      <c r="H429" s="142" t="n"/>
      <c r="I429" s="142" t="n"/>
      <c r="J429" s="144" t="n"/>
      <c r="K429" s="124" t="n"/>
      <c r="L429" s="12">
        <f>IF(E429="","", IF(C429="Long", (((E429-H429)*G429)/F429), (((H429-E429)*G429)/F429)))</f>
        <v/>
      </c>
      <c r="M429" s="158">
        <f>IF(J429="", "", K429)</f>
        <v/>
      </c>
      <c r="N429" s="17">
        <f>IF(K429="", "", SUM(M429/F429))</f>
        <v/>
      </c>
      <c r="O429" s="18" t="n"/>
      <c r="AC429" s="14">
        <f>IF(M429&lt;0, M429/-F429, L429)</f>
        <v/>
      </c>
      <c r="AD429" s="14">
        <f>IF(M429="", "", IF(C429="Long", IF(M429&gt;0, M429/F429, ((G429*(I429-E429))/F429)), IF(M429&gt;0, M429/F429, ((G429*(E429-I429))/F429))))</f>
        <v/>
      </c>
      <c r="AE429" s="30">
        <f>IF(A429="", "", MONTH(A429))</f>
        <v/>
      </c>
      <c r="AF429" s="30">
        <f>IF(A429="", "", YEAR(A429))</f>
        <v/>
      </c>
      <c r="AG429" s="30">
        <f>IF(A429="", "", DAY(A429))</f>
        <v/>
      </c>
    </row>
    <row customHeight="1" ht="17.25" r="430" spans="1:105">
      <c r="A430" s="161" t="n"/>
      <c r="B430" s="141" t="n"/>
      <c r="C430" s="15" t="n"/>
      <c r="D430" s="15" t="n"/>
      <c r="E430" s="142" t="n"/>
      <c r="F430" s="16" t="n"/>
      <c r="G430" s="132" t="n"/>
      <c r="H430" s="142" t="n"/>
      <c r="I430" s="142" t="n"/>
      <c r="J430" s="144" t="n"/>
      <c r="K430" s="124" t="n"/>
      <c r="L430" s="12">
        <f>IF(E430="","", IF(C430="Long", (((E430-H430)*G430)/F430), (((H430-E430)*G430)/F430)))</f>
        <v/>
      </c>
      <c r="M430" s="158">
        <f>IF(J430="", "", K430)</f>
        <v/>
      </c>
      <c r="N430" s="17">
        <f>IF(K430="", "", SUM(M430/F430))</f>
        <v/>
      </c>
      <c r="O430" s="18" t="n"/>
      <c r="AC430" s="14">
        <f>IF(M430&lt;0, M430/-F430, L430)</f>
        <v/>
      </c>
      <c r="AD430" s="14">
        <f>IF(M430="", "", IF(C430="Long", IF(M430&gt;0, M430/F430, ((G430*(I430-E430))/F430)), IF(M430&gt;0, M430/F430, ((G430*(E430-I430))/F430))))</f>
        <v/>
      </c>
      <c r="AE430" s="30">
        <f>IF(A430="", "", MONTH(A430))</f>
        <v/>
      </c>
      <c r="AF430" s="30">
        <f>IF(A430="", "", YEAR(A430))</f>
        <v/>
      </c>
      <c r="AG430" s="30">
        <f>IF(A430="", "", DAY(A430))</f>
        <v/>
      </c>
    </row>
    <row customHeight="1" ht="17.25" r="431" spans="1:105">
      <c r="A431" s="161" t="n"/>
      <c r="B431" s="141" t="n"/>
      <c r="C431" s="15" t="n"/>
      <c r="D431" s="15" t="n"/>
      <c r="E431" s="142" t="n"/>
      <c r="F431" s="16" t="n"/>
      <c r="G431" s="132" t="n"/>
      <c r="H431" s="142" t="n"/>
      <c r="I431" s="142" t="n"/>
      <c r="J431" s="144" t="n"/>
      <c r="K431" s="124" t="n"/>
      <c r="L431" s="12">
        <f>IF(E431="","", IF(C431="Long", (((E431-H431)*G431)/F431), (((H431-E431)*G431)/F431)))</f>
        <v/>
      </c>
      <c r="M431" s="158">
        <f>IF(J431="", "", K431)</f>
        <v/>
      </c>
      <c r="N431" s="17">
        <f>IF(K431="", "", SUM(M431/F431))</f>
        <v/>
      </c>
      <c r="O431" s="18" t="n"/>
      <c r="AC431" s="14">
        <f>IF(M431&lt;0, M431/-F431, L431)</f>
        <v/>
      </c>
      <c r="AD431" s="14">
        <f>IF(M431="", "", IF(C431="Long", IF(M431&gt;0, M431/F431, ((G431*(I431-E431))/F431)), IF(M431&gt;0, M431/F431, ((G431*(E431-I431))/F431))))</f>
        <v/>
      </c>
      <c r="AE431" s="30">
        <f>IF(A431="", "", MONTH(A431))</f>
        <v/>
      </c>
      <c r="AF431" s="30">
        <f>IF(A431="", "", YEAR(A431))</f>
        <v/>
      </c>
      <c r="AG431" s="30">
        <f>IF(A431="", "", DAY(A431))</f>
        <v/>
      </c>
    </row>
    <row customHeight="1" ht="17.25" r="432" spans="1:105">
      <c r="A432" s="161" t="n"/>
      <c r="B432" s="141" t="n"/>
      <c r="C432" s="15" t="n"/>
      <c r="D432" s="15" t="n"/>
      <c r="E432" s="142" t="n"/>
      <c r="F432" s="16" t="n"/>
      <c r="G432" s="132" t="n"/>
      <c r="H432" s="142" t="n"/>
      <c r="I432" s="142" t="n"/>
      <c r="J432" s="144" t="n"/>
      <c r="K432" s="124" t="n"/>
      <c r="L432" s="12">
        <f>IF(E432="","", IF(C432="Long", (((E432-H432)*G432)/F432), (((H432-E432)*G432)/F432)))</f>
        <v/>
      </c>
      <c r="M432" s="158">
        <f>IF(J432="", "", K432)</f>
        <v/>
      </c>
      <c r="N432" s="17">
        <f>IF(K432="", "", SUM(M432/F432))</f>
        <v/>
      </c>
      <c r="O432" s="18" t="n"/>
      <c r="AC432" s="14">
        <f>IF(M432&lt;0, M432/-F432, L432)</f>
        <v/>
      </c>
      <c r="AD432" s="14">
        <f>IF(M432="", "", IF(C432="Long", IF(M432&gt;0, M432/F432, ((G432*(I432-E432))/F432)), IF(M432&gt;0, M432/F432, ((G432*(E432-I432))/F432))))</f>
        <v/>
      </c>
      <c r="AE432" s="30">
        <f>IF(A432="", "", MONTH(A432))</f>
        <v/>
      </c>
      <c r="AF432" s="30">
        <f>IF(A432="", "", YEAR(A432))</f>
        <v/>
      </c>
      <c r="AG432" s="30">
        <f>IF(A432="", "", DAY(A432))</f>
        <v/>
      </c>
    </row>
    <row customHeight="1" ht="17.25" r="433" spans="1:105">
      <c r="A433" s="161" t="n"/>
      <c r="B433" s="141" t="n"/>
      <c r="C433" s="15" t="n"/>
      <c r="D433" s="15" t="n"/>
      <c r="E433" s="142" t="n"/>
      <c r="F433" s="16" t="n"/>
      <c r="G433" s="132" t="n"/>
      <c r="H433" s="142" t="n"/>
      <c r="I433" s="142" t="n"/>
      <c r="J433" s="144" t="n"/>
      <c r="K433" s="124" t="n"/>
      <c r="L433" s="12">
        <f>IF(E433="","", IF(C433="Long", (((E433-H433)*G433)/F433), (((H433-E433)*G433)/F433)))</f>
        <v/>
      </c>
      <c r="M433" s="158">
        <f>IF(J433="", "", K433)</f>
        <v/>
      </c>
      <c r="N433" s="17">
        <f>IF(K433="", "", SUM(M433/F433))</f>
        <v/>
      </c>
      <c r="O433" s="18" t="n"/>
      <c r="AC433" s="14">
        <f>IF(M433&lt;0, M433/-F433, L433)</f>
        <v/>
      </c>
      <c r="AD433" s="14">
        <f>IF(M433="", "", IF(C433="Long", IF(M433&gt;0, M433/F433, ((G433*(I433-E433))/F433)), IF(M433&gt;0, M433/F433, ((G433*(E433-I433))/F433))))</f>
        <v/>
      </c>
      <c r="AE433" s="30">
        <f>IF(A433="", "", MONTH(A433))</f>
        <v/>
      </c>
      <c r="AF433" s="30">
        <f>IF(A433="", "", YEAR(A433))</f>
        <v/>
      </c>
      <c r="AG433" s="30">
        <f>IF(A433="", "", DAY(A433))</f>
        <v/>
      </c>
    </row>
    <row customHeight="1" ht="17.25" r="434" spans="1:105">
      <c r="A434" s="161" t="n"/>
      <c r="B434" s="141" t="n"/>
      <c r="C434" s="15" t="n"/>
      <c r="D434" s="15" t="n"/>
      <c r="E434" s="142" t="n"/>
      <c r="F434" s="16" t="n"/>
      <c r="G434" s="132" t="n"/>
      <c r="H434" s="142" t="n"/>
      <c r="I434" s="142" t="n"/>
      <c r="J434" s="144" t="n"/>
      <c r="K434" s="124" t="n"/>
      <c r="L434" s="12">
        <f>IF(E434="","", IF(C434="Long", (((E434-H434)*G434)/F434), (((H434-E434)*G434)/F434)))</f>
        <v/>
      </c>
      <c r="M434" s="158">
        <f>IF(J434="", "", K434)</f>
        <v/>
      </c>
      <c r="N434" s="17">
        <f>IF(K434="", "", SUM(M434/F434))</f>
        <v/>
      </c>
      <c r="O434" s="18" t="n"/>
      <c r="AC434" s="14">
        <f>IF(M434&lt;0, M434/-F434, L434)</f>
        <v/>
      </c>
      <c r="AD434" s="14">
        <f>IF(M434="", "", IF(C434="Long", IF(M434&gt;0, M434/F434, ((G434*(I434-E434))/F434)), IF(M434&gt;0, M434/F434, ((G434*(E434-I434))/F434))))</f>
        <v/>
      </c>
      <c r="AE434" s="30">
        <f>IF(A434="", "", MONTH(A434))</f>
        <v/>
      </c>
      <c r="AF434" s="30">
        <f>IF(A434="", "", YEAR(A434))</f>
        <v/>
      </c>
      <c r="AG434" s="30">
        <f>IF(A434="", "", DAY(A434))</f>
        <v/>
      </c>
    </row>
    <row customHeight="1" ht="17.25" r="435" spans="1:105">
      <c r="A435" s="161" t="n"/>
      <c r="B435" s="141" t="n"/>
      <c r="C435" s="15" t="n"/>
      <c r="D435" s="15" t="n"/>
      <c r="E435" s="142" t="n"/>
      <c r="F435" s="16" t="n"/>
      <c r="G435" s="132" t="n"/>
      <c r="H435" s="142" t="n"/>
      <c r="I435" s="142" t="n"/>
      <c r="J435" s="144" t="n"/>
      <c r="K435" s="124" t="n"/>
      <c r="L435" s="12">
        <f>IF(E435="","", IF(C435="Long", (((E435-H435)*G435)/F435), (((H435-E435)*G435)/F435)))</f>
        <v/>
      </c>
      <c r="M435" s="158">
        <f>IF(J435="", "", K435)</f>
        <v/>
      </c>
      <c r="N435" s="17">
        <f>IF(K435="", "", SUM(M435/F435))</f>
        <v/>
      </c>
      <c r="O435" s="18" t="n"/>
      <c r="AC435" s="14">
        <f>IF(M435&lt;0, M435/-F435, L435)</f>
        <v/>
      </c>
      <c r="AD435" s="14">
        <f>IF(M435="", "", IF(C435="Long", IF(M435&gt;0, M435/F435, ((G435*(I435-E435))/F435)), IF(M435&gt;0, M435/F435, ((G435*(E435-I435))/F435))))</f>
        <v/>
      </c>
      <c r="AE435" s="30">
        <f>IF(A435="", "", MONTH(A435))</f>
        <v/>
      </c>
      <c r="AF435" s="30">
        <f>IF(A435="", "", YEAR(A435))</f>
        <v/>
      </c>
      <c r="AG435" s="30">
        <f>IF(A435="", "", DAY(A435))</f>
        <v/>
      </c>
    </row>
    <row customHeight="1" ht="17.25" r="436" spans="1:105">
      <c r="A436" s="161" t="n"/>
      <c r="B436" s="141" t="n"/>
      <c r="C436" s="15" t="n"/>
      <c r="D436" s="15" t="n"/>
      <c r="E436" s="142" t="n"/>
      <c r="F436" s="16" t="n"/>
      <c r="G436" s="132" t="n"/>
      <c r="H436" s="142" t="n"/>
      <c r="I436" s="142" t="n"/>
      <c r="J436" s="144" t="n"/>
      <c r="K436" s="124" t="n"/>
      <c r="L436" s="12">
        <f>IF(E436="","", IF(C436="Long", (((E436-H436)*G436)/F436), (((H436-E436)*G436)/F436)))</f>
        <v/>
      </c>
      <c r="M436" s="158">
        <f>IF(J436="", "", K436)</f>
        <v/>
      </c>
      <c r="N436" s="17">
        <f>IF(K436="", "", SUM(M436/F436))</f>
        <v/>
      </c>
      <c r="O436" s="18" t="n"/>
      <c r="AC436" s="14">
        <f>IF(M436&lt;0, M436/-F436, L436)</f>
        <v/>
      </c>
      <c r="AD436" s="14">
        <f>IF(M436="", "", IF(C436="Long", IF(M436&gt;0, M436/F436, ((G436*(I436-E436))/F436)), IF(M436&gt;0, M436/F436, ((G436*(E436-I436))/F436))))</f>
        <v/>
      </c>
      <c r="AE436" s="30">
        <f>IF(A436="", "", MONTH(A436))</f>
        <v/>
      </c>
      <c r="AF436" s="30">
        <f>IF(A436="", "", YEAR(A436))</f>
        <v/>
      </c>
      <c r="AG436" s="30">
        <f>IF(A436="", "", DAY(A436))</f>
        <v/>
      </c>
    </row>
    <row customHeight="1" ht="17.25" r="437" spans="1:105">
      <c r="A437" s="161" t="n"/>
      <c r="B437" s="141" t="n"/>
      <c r="C437" s="15" t="n"/>
      <c r="D437" s="15" t="n"/>
      <c r="E437" s="142" t="n"/>
      <c r="F437" s="16" t="n"/>
      <c r="G437" s="132" t="n"/>
      <c r="H437" s="142" t="n"/>
      <c r="I437" s="142" t="n"/>
      <c r="J437" s="144" t="n"/>
      <c r="K437" s="124" t="n"/>
      <c r="L437" s="12">
        <f>IF(E437="","", IF(C437="Long", (((E437-H437)*G437)/F437), (((H437-E437)*G437)/F437)))</f>
        <v/>
      </c>
      <c r="M437" s="158">
        <f>IF(J437="", "", K437)</f>
        <v/>
      </c>
      <c r="N437" s="17">
        <f>IF(K437="", "", SUM(M437/F437))</f>
        <v/>
      </c>
      <c r="O437" s="18" t="n"/>
      <c r="AC437" s="14">
        <f>IF(M437&lt;0, M437/-F437, L437)</f>
        <v/>
      </c>
      <c r="AD437" s="14">
        <f>IF(M437="", "", IF(C437="Long", IF(M437&gt;0, M437/F437, ((G437*(I437-E437))/F437)), IF(M437&gt;0, M437/F437, ((G437*(E437-I437))/F437))))</f>
        <v/>
      </c>
      <c r="AE437" s="30">
        <f>IF(A437="", "", MONTH(A437))</f>
        <v/>
      </c>
      <c r="AF437" s="30">
        <f>IF(A437="", "", YEAR(A437))</f>
        <v/>
      </c>
      <c r="AG437" s="30">
        <f>IF(A437="", "", DAY(A437))</f>
        <v/>
      </c>
    </row>
    <row customHeight="1" ht="17.25" r="438" spans="1:105">
      <c r="A438" s="161" t="n"/>
      <c r="B438" s="141" t="n"/>
      <c r="C438" s="15" t="n"/>
      <c r="D438" s="15" t="n"/>
      <c r="E438" s="142" t="n"/>
      <c r="F438" s="16" t="n"/>
      <c r="G438" s="132" t="n"/>
      <c r="H438" s="142" t="n"/>
      <c r="I438" s="142" t="n"/>
      <c r="J438" s="144" t="n"/>
      <c r="K438" s="124" t="n"/>
      <c r="L438" s="12">
        <f>IF(E438="","", IF(C438="Long", (((E438-H438)*G438)/F438), (((H438-E438)*G438)/F438)))</f>
        <v/>
      </c>
      <c r="M438" s="158">
        <f>IF(J438="", "", K438)</f>
        <v/>
      </c>
      <c r="N438" s="17">
        <f>IF(K438="", "", SUM(M438/F438))</f>
        <v/>
      </c>
      <c r="O438" s="18" t="n"/>
      <c r="AC438" s="14">
        <f>IF(M438&lt;0, M438/-F438, L438)</f>
        <v/>
      </c>
      <c r="AD438" s="14">
        <f>IF(M438="", "", IF(C438="Long", IF(M438&gt;0, M438/F438, ((G438*(I438-E438))/F438)), IF(M438&gt;0, M438/F438, ((G438*(E438-I438))/F438))))</f>
        <v/>
      </c>
      <c r="AE438" s="30">
        <f>IF(A438="", "", MONTH(A438))</f>
        <v/>
      </c>
      <c r="AF438" s="30">
        <f>IF(A438="", "", YEAR(A438))</f>
        <v/>
      </c>
      <c r="AG438" s="30">
        <f>IF(A438="", "", DAY(A438))</f>
        <v/>
      </c>
    </row>
    <row customHeight="1" ht="17.25" r="439" spans="1:105">
      <c r="A439" s="161" t="n"/>
      <c r="B439" s="141" t="n"/>
      <c r="C439" s="15" t="n"/>
      <c r="D439" s="15" t="n"/>
      <c r="E439" s="142" t="n"/>
      <c r="F439" s="16" t="n"/>
      <c r="G439" s="132" t="n"/>
      <c r="H439" s="142" t="n"/>
      <c r="I439" s="142" t="n"/>
      <c r="J439" s="144" t="n"/>
      <c r="K439" s="124" t="n"/>
      <c r="L439" s="12">
        <f>IF(E439="","", IF(C439="Long", (((E439-H439)*G439)/F439), (((H439-E439)*G439)/F439)))</f>
        <v/>
      </c>
      <c r="M439" s="158">
        <f>IF(J439="", "", K439)</f>
        <v/>
      </c>
      <c r="N439" s="17">
        <f>IF(K439="", "", SUM(M439/F439))</f>
        <v/>
      </c>
      <c r="O439" s="18" t="n"/>
      <c r="AC439" s="14">
        <f>IF(M439&lt;0, M439/-F439, L439)</f>
        <v/>
      </c>
      <c r="AD439" s="14">
        <f>IF(M439="", "", IF(C439="Long", IF(M439&gt;0, M439/F439, ((G439*(I439-E439))/F439)), IF(M439&gt;0, M439/F439, ((G439*(E439-I439))/F439))))</f>
        <v/>
      </c>
      <c r="AE439" s="30">
        <f>IF(A439="", "", MONTH(A439))</f>
        <v/>
      </c>
      <c r="AF439" s="30">
        <f>IF(A439="", "", YEAR(A439))</f>
        <v/>
      </c>
      <c r="AG439" s="30">
        <f>IF(A439="", "", DAY(A439))</f>
        <v/>
      </c>
    </row>
    <row customHeight="1" ht="17.25" r="440" spans="1:105">
      <c r="A440" s="161" t="n"/>
      <c r="B440" s="141" t="n"/>
      <c r="C440" s="15" t="n"/>
      <c r="D440" s="15" t="n"/>
      <c r="E440" s="142" t="n"/>
      <c r="F440" s="16" t="n"/>
      <c r="G440" s="132" t="n"/>
      <c r="H440" s="142" t="n"/>
      <c r="I440" s="142" t="n"/>
      <c r="J440" s="144" t="n"/>
      <c r="K440" s="124" t="n"/>
      <c r="L440" s="12">
        <f>IF(E440="","", IF(C440="Long", (((E440-H440)*G440)/F440), (((H440-E440)*G440)/F440)))</f>
        <v/>
      </c>
      <c r="M440" s="158">
        <f>IF(J440="", "", K440)</f>
        <v/>
      </c>
      <c r="N440" s="17">
        <f>IF(K440="", "", SUM(M440/F440))</f>
        <v/>
      </c>
      <c r="O440" s="18" t="n"/>
      <c r="AC440" s="14">
        <f>IF(M440&lt;0, M440/-F440, L440)</f>
        <v/>
      </c>
      <c r="AD440" s="14">
        <f>IF(M440="", "", IF(C440="Long", IF(M440&gt;0, M440/F440, ((G440*(I440-E440))/F440)), IF(M440&gt;0, M440/F440, ((G440*(E440-I440))/F440))))</f>
        <v/>
      </c>
      <c r="AE440" s="30">
        <f>IF(A440="", "", MONTH(A440))</f>
        <v/>
      </c>
      <c r="AF440" s="30">
        <f>IF(A440="", "", YEAR(A440))</f>
        <v/>
      </c>
      <c r="AG440" s="30">
        <f>IF(A440="", "", DAY(A440))</f>
        <v/>
      </c>
    </row>
    <row customHeight="1" ht="17.25" r="441" spans="1:105">
      <c r="A441" s="161" t="n"/>
      <c r="B441" s="141" t="n"/>
      <c r="C441" s="15" t="n"/>
      <c r="D441" s="15" t="n"/>
      <c r="E441" s="142" t="n"/>
      <c r="F441" s="16" t="n"/>
      <c r="G441" s="132" t="n"/>
      <c r="H441" s="142" t="n"/>
      <c r="I441" s="142" t="n"/>
      <c r="J441" s="144" t="n"/>
      <c r="K441" s="124" t="n"/>
      <c r="L441" s="12">
        <f>IF(E441="","", IF(C441="Long", (((E441-H441)*G441)/F441), (((H441-E441)*G441)/F441)))</f>
        <v/>
      </c>
      <c r="M441" s="158">
        <f>IF(J441="", "", K441)</f>
        <v/>
      </c>
      <c r="N441" s="17">
        <f>IF(K441="", "", SUM(M441/F441))</f>
        <v/>
      </c>
      <c r="O441" s="18" t="n"/>
      <c r="AC441" s="14">
        <f>IF(M441&lt;0, M441/-F441, L441)</f>
        <v/>
      </c>
      <c r="AD441" s="14">
        <f>IF(M441="", "", IF(C441="Long", IF(M441&gt;0, M441/F441, ((G441*(I441-E441))/F441)), IF(M441&gt;0, M441/F441, ((G441*(E441-I441))/F441))))</f>
        <v/>
      </c>
      <c r="AE441" s="30">
        <f>IF(A441="", "", MONTH(A441))</f>
        <v/>
      </c>
      <c r="AF441" s="30">
        <f>IF(A441="", "", YEAR(A441))</f>
        <v/>
      </c>
      <c r="AG441" s="30">
        <f>IF(A441="", "", DAY(A441))</f>
        <v/>
      </c>
    </row>
    <row customHeight="1" ht="17.25" r="442" spans="1:105">
      <c r="A442" s="161" t="n"/>
      <c r="B442" s="141" t="n"/>
      <c r="C442" s="15" t="n"/>
      <c r="D442" s="15" t="n"/>
      <c r="E442" s="142" t="n"/>
      <c r="F442" s="16" t="n"/>
      <c r="G442" s="132" t="n"/>
      <c r="H442" s="142" t="n"/>
      <c r="I442" s="142" t="n"/>
      <c r="J442" s="144" t="n"/>
      <c r="K442" s="124" t="n"/>
      <c r="L442" s="12">
        <f>IF(E442="","", IF(C442="Long", (((E442-H442)*G442)/F442), (((H442-E442)*G442)/F442)))</f>
        <v/>
      </c>
      <c r="M442" s="158">
        <f>IF(J442="", "", K442)</f>
        <v/>
      </c>
      <c r="N442" s="17">
        <f>IF(K442="", "", SUM(M442/F442))</f>
        <v/>
      </c>
      <c r="O442" s="18" t="n"/>
      <c r="AC442" s="14">
        <f>IF(M442&lt;0, M442/-F442, L442)</f>
        <v/>
      </c>
      <c r="AD442" s="14">
        <f>IF(M442="", "", IF(C442="Long", IF(M442&gt;0, M442/F442, ((G442*(I442-E442))/F442)), IF(M442&gt;0, M442/F442, ((G442*(E442-I442))/F442))))</f>
        <v/>
      </c>
      <c r="AE442" s="30">
        <f>IF(A442="", "", MONTH(A442))</f>
        <v/>
      </c>
      <c r="AF442" s="30">
        <f>IF(A442="", "", YEAR(A442))</f>
        <v/>
      </c>
      <c r="AG442" s="30">
        <f>IF(A442="", "", DAY(A442))</f>
        <v/>
      </c>
    </row>
    <row customHeight="1" ht="17.25" r="443" spans="1:105">
      <c r="A443" s="161" t="n"/>
      <c r="B443" s="141" t="n"/>
      <c r="C443" s="15" t="n"/>
      <c r="D443" s="15" t="n"/>
      <c r="E443" s="142" t="n"/>
      <c r="F443" s="16" t="n"/>
      <c r="G443" s="132" t="n"/>
      <c r="H443" s="142" t="n"/>
      <c r="I443" s="142" t="n"/>
      <c r="J443" s="144" t="n"/>
      <c r="K443" s="124" t="n"/>
      <c r="L443" s="12">
        <f>IF(E443="","", IF(C443="Long", (((E443-H443)*G443)/F443), (((H443-E443)*G443)/F443)))</f>
        <v/>
      </c>
      <c r="M443" s="158">
        <f>IF(J443="", "", K443)</f>
        <v/>
      </c>
      <c r="N443" s="17">
        <f>IF(K443="", "", SUM(M443/F443))</f>
        <v/>
      </c>
      <c r="O443" s="18" t="n"/>
      <c r="AC443" s="14">
        <f>IF(M443&lt;0, M443/-F443, L443)</f>
        <v/>
      </c>
      <c r="AD443" s="14">
        <f>IF(M443="", "", IF(C443="Long", IF(M443&gt;0, M443/F443, ((G443*(I443-E443))/F443)), IF(M443&gt;0, M443/F443, ((G443*(E443-I443))/F443))))</f>
        <v/>
      </c>
      <c r="AE443" s="30">
        <f>IF(A443="", "", MONTH(A443))</f>
        <v/>
      </c>
      <c r="AF443" s="30">
        <f>IF(A443="", "", YEAR(A443))</f>
        <v/>
      </c>
      <c r="AG443" s="30">
        <f>IF(A443="", "", DAY(A443))</f>
        <v/>
      </c>
    </row>
    <row customHeight="1" ht="17.25" r="444" spans="1:105">
      <c r="A444" s="161" t="n"/>
      <c r="B444" s="141" t="n"/>
      <c r="C444" s="15" t="n"/>
      <c r="D444" s="15" t="n"/>
      <c r="E444" s="142" t="n"/>
      <c r="F444" s="16" t="n"/>
      <c r="G444" s="132" t="n"/>
      <c r="H444" s="142" t="n"/>
      <c r="I444" s="142" t="n"/>
      <c r="J444" s="144" t="n"/>
      <c r="K444" s="124" t="n"/>
      <c r="L444" s="12">
        <f>IF(E444="","", IF(C444="Long", (((E444-H444)*G444)/F444), (((H444-E444)*G444)/F444)))</f>
        <v/>
      </c>
      <c r="M444" s="158">
        <f>IF(J444="", "", K444)</f>
        <v/>
      </c>
      <c r="N444" s="17">
        <f>IF(K444="", "", SUM(M444/F444))</f>
        <v/>
      </c>
      <c r="O444" s="18" t="n"/>
      <c r="AC444" s="14">
        <f>IF(M444&lt;0, M444/-F444, L444)</f>
        <v/>
      </c>
      <c r="AD444" s="14">
        <f>IF(M444="", "", IF(C444="Long", IF(M444&gt;0, M444/F444, ((G444*(I444-E444))/F444)), IF(M444&gt;0, M444/F444, ((G444*(E444-I444))/F444))))</f>
        <v/>
      </c>
      <c r="AE444" s="30">
        <f>IF(A444="", "", MONTH(A444))</f>
        <v/>
      </c>
      <c r="AF444" s="30">
        <f>IF(A444="", "", YEAR(A444))</f>
        <v/>
      </c>
      <c r="AG444" s="30">
        <f>IF(A444="", "", DAY(A444))</f>
        <v/>
      </c>
    </row>
    <row customHeight="1" ht="17.25" r="445" spans="1:105">
      <c r="A445" s="161" t="n"/>
      <c r="B445" s="141" t="n"/>
      <c r="C445" s="15" t="n"/>
      <c r="D445" s="15" t="n"/>
      <c r="E445" s="142" t="n"/>
      <c r="F445" s="16" t="n"/>
      <c r="G445" s="132" t="n"/>
      <c r="H445" s="142" t="n"/>
      <c r="I445" s="142" t="n"/>
      <c r="J445" s="144" t="n"/>
      <c r="K445" s="124" t="n"/>
      <c r="L445" s="12">
        <f>IF(E445="","", IF(C445="Long", (((E445-H445)*G445)/F445), (((H445-E445)*G445)/F445)))</f>
        <v/>
      </c>
      <c r="M445" s="158">
        <f>IF(J445="", "", K445)</f>
        <v/>
      </c>
      <c r="N445" s="17">
        <f>IF(K445="", "", SUM(M445/F445))</f>
        <v/>
      </c>
      <c r="O445" s="18" t="n"/>
      <c r="AC445" s="14">
        <f>IF(M445&lt;0, M445/-F445, L445)</f>
        <v/>
      </c>
      <c r="AD445" s="14">
        <f>IF(M445="", "", IF(C445="Long", IF(M445&gt;0, M445/F445, ((G445*(I445-E445))/F445)), IF(M445&gt;0, M445/F445, ((G445*(E445-I445))/F445))))</f>
        <v/>
      </c>
      <c r="AE445" s="30">
        <f>IF(A445="", "", MONTH(A445))</f>
        <v/>
      </c>
      <c r="AF445" s="30">
        <f>IF(A445="", "", YEAR(A445))</f>
        <v/>
      </c>
      <c r="AG445" s="30">
        <f>IF(A445="", "", DAY(A445))</f>
        <v/>
      </c>
    </row>
    <row customHeight="1" ht="17.25" r="446" spans="1:105">
      <c r="A446" s="161" t="n"/>
      <c r="B446" s="141" t="n"/>
      <c r="C446" s="15" t="n"/>
      <c r="D446" s="15" t="n"/>
      <c r="E446" s="142" t="n"/>
      <c r="F446" s="16" t="n"/>
      <c r="G446" s="132" t="n"/>
      <c r="H446" s="142" t="n"/>
      <c r="I446" s="142" t="n"/>
      <c r="J446" s="144" t="n"/>
      <c r="K446" s="124" t="n"/>
      <c r="L446" s="12">
        <f>IF(E446="","", IF(C446="Long", (((E446-H446)*G446)/F446), (((H446-E446)*G446)/F446)))</f>
        <v/>
      </c>
      <c r="M446" s="158">
        <f>IF(J446="", "", K446)</f>
        <v/>
      </c>
      <c r="N446" s="17">
        <f>IF(K446="", "", SUM(M446/F446))</f>
        <v/>
      </c>
      <c r="O446" s="18" t="n"/>
      <c r="AC446" s="14">
        <f>IF(M446&lt;0, M446/-F446, L446)</f>
        <v/>
      </c>
      <c r="AD446" s="14">
        <f>IF(M446="", "", IF(C446="Long", IF(M446&gt;0, M446/F446, ((G446*(I446-E446))/F446)), IF(M446&gt;0, M446/F446, ((G446*(E446-I446))/F446))))</f>
        <v/>
      </c>
      <c r="AE446" s="30">
        <f>IF(A446="", "", MONTH(A446))</f>
        <v/>
      </c>
      <c r="AF446" s="30">
        <f>IF(A446="", "", YEAR(A446))</f>
        <v/>
      </c>
      <c r="AG446" s="30">
        <f>IF(A446="", "", DAY(A446))</f>
        <v/>
      </c>
    </row>
    <row customHeight="1" ht="17.25" r="447" spans="1:105">
      <c r="A447" s="161" t="n"/>
      <c r="B447" s="141" t="n"/>
      <c r="C447" s="15" t="n"/>
      <c r="D447" s="15" t="n"/>
      <c r="E447" s="142" t="n"/>
      <c r="F447" s="16" t="n"/>
      <c r="G447" s="132" t="n"/>
      <c r="H447" s="142" t="n"/>
      <c r="I447" s="142" t="n"/>
      <c r="J447" s="144" t="n"/>
      <c r="K447" s="124" t="n"/>
      <c r="L447" s="12">
        <f>IF(E447="","", IF(C447="Long", (((E447-H447)*G447)/F447), (((H447-E447)*G447)/F447)))</f>
        <v/>
      </c>
      <c r="M447" s="158">
        <f>IF(J447="", "", K447)</f>
        <v/>
      </c>
      <c r="N447" s="17">
        <f>IF(K447="", "", SUM(M447/F447))</f>
        <v/>
      </c>
      <c r="O447" s="18" t="n"/>
      <c r="AC447" s="14">
        <f>IF(M447&lt;0, M447/-F447, L447)</f>
        <v/>
      </c>
      <c r="AD447" s="14">
        <f>IF(M447="", "", IF(C447="Long", IF(M447&gt;0, M447/F447, ((G447*(I447-E447))/F447)), IF(M447&gt;0, M447/F447, ((G447*(E447-I447))/F447))))</f>
        <v/>
      </c>
      <c r="AE447" s="30">
        <f>IF(A447="", "", MONTH(A447))</f>
        <v/>
      </c>
      <c r="AF447" s="30">
        <f>IF(A447="", "", YEAR(A447))</f>
        <v/>
      </c>
      <c r="AG447" s="30">
        <f>IF(A447="", "", DAY(A447))</f>
        <v/>
      </c>
    </row>
    <row customHeight="1" ht="17.25" r="448" spans="1:105">
      <c r="A448" s="161" t="n"/>
      <c r="B448" s="141" t="n"/>
      <c r="C448" s="15" t="n"/>
      <c r="D448" s="15" t="n"/>
      <c r="E448" s="142" t="n"/>
      <c r="F448" s="16" t="n"/>
      <c r="G448" s="132" t="n"/>
      <c r="H448" s="142" t="n"/>
      <c r="I448" s="142" t="n"/>
      <c r="J448" s="144" t="n"/>
      <c r="K448" s="124" t="n"/>
      <c r="L448" s="12">
        <f>IF(E448="","", IF(C448="Long", (((E448-H448)*G448)/F448), (((H448-E448)*G448)/F448)))</f>
        <v/>
      </c>
      <c r="M448" s="158">
        <f>IF(J448="", "", K448)</f>
        <v/>
      </c>
      <c r="N448" s="17">
        <f>IF(K448="", "", SUM(M448/F448))</f>
        <v/>
      </c>
      <c r="O448" s="18" t="n"/>
      <c r="AC448" s="14">
        <f>IF(M448&lt;0, M448/-F448, L448)</f>
        <v/>
      </c>
      <c r="AD448" s="14">
        <f>IF(M448="", "", IF(C448="Long", IF(M448&gt;0, M448/F448, ((G448*(I448-E448))/F448)), IF(M448&gt;0, M448/F448, ((G448*(E448-I448))/F448))))</f>
        <v/>
      </c>
      <c r="AE448" s="30">
        <f>IF(A448="", "", MONTH(A448))</f>
        <v/>
      </c>
      <c r="AF448" s="30">
        <f>IF(A448="", "", YEAR(A448))</f>
        <v/>
      </c>
      <c r="AG448" s="30">
        <f>IF(A448="", "", DAY(A448))</f>
        <v/>
      </c>
    </row>
    <row customHeight="1" ht="17.25" r="449" spans="1:105">
      <c r="A449" s="161" t="n"/>
      <c r="B449" s="141" t="n"/>
      <c r="C449" s="15" t="n"/>
      <c r="D449" s="15" t="n"/>
      <c r="E449" s="142" t="n"/>
      <c r="F449" s="16" t="n"/>
      <c r="G449" s="132" t="n"/>
      <c r="H449" s="142" t="n"/>
      <c r="I449" s="142" t="n"/>
      <c r="J449" s="144" t="n"/>
      <c r="K449" s="124" t="n"/>
      <c r="L449" s="12">
        <f>IF(E449="","", IF(C449="Long", (((E449-H449)*G449)/F449), (((H449-E449)*G449)/F449)))</f>
        <v/>
      </c>
      <c r="M449" s="158">
        <f>IF(J449="", "", K449)</f>
        <v/>
      </c>
      <c r="N449" s="17">
        <f>IF(K449="", "", SUM(M449/F449))</f>
        <v/>
      </c>
      <c r="O449" s="18" t="n"/>
      <c r="AC449" s="14">
        <f>IF(M449&lt;0, M449/-F449, L449)</f>
        <v/>
      </c>
      <c r="AD449" s="14">
        <f>IF(M449="", "", IF(C449="Long", IF(M449&gt;0, M449/F449, ((G449*(I449-E449))/F449)), IF(M449&gt;0, M449/F449, ((G449*(E449-I449))/F449))))</f>
        <v/>
      </c>
      <c r="AE449" s="30">
        <f>IF(A449="", "", MONTH(A449))</f>
        <v/>
      </c>
      <c r="AF449" s="30">
        <f>IF(A449="", "", YEAR(A449))</f>
        <v/>
      </c>
      <c r="AG449" s="30">
        <f>IF(A449="", "", DAY(A449))</f>
        <v/>
      </c>
    </row>
    <row customHeight="1" ht="17.25" r="450" spans="1:105">
      <c r="A450" s="161" t="n"/>
      <c r="B450" s="141" t="n"/>
      <c r="C450" s="15" t="n"/>
      <c r="D450" s="15" t="n"/>
      <c r="E450" s="142" t="n"/>
      <c r="F450" s="16" t="n"/>
      <c r="G450" s="132" t="n"/>
      <c r="H450" s="142" t="n"/>
      <c r="I450" s="142" t="n"/>
      <c r="J450" s="144" t="n"/>
      <c r="K450" s="124" t="n"/>
      <c r="L450" s="12">
        <f>IF(E450="","", IF(C450="Long", (((E450-H450)*G450)/F450), (((H450-E450)*G450)/F450)))</f>
        <v/>
      </c>
      <c r="M450" s="158">
        <f>IF(J450="", "", K450)</f>
        <v/>
      </c>
      <c r="N450" s="17">
        <f>IF(K450="", "", SUM(M450/F450))</f>
        <v/>
      </c>
      <c r="O450" s="18" t="n"/>
      <c r="AC450" s="14">
        <f>IF(M450&lt;0, M450/-F450, L450)</f>
        <v/>
      </c>
      <c r="AD450" s="14">
        <f>IF(M450="", "", IF(C450="Long", IF(M450&gt;0, M450/F450, ((G450*(I450-E450))/F450)), IF(M450&gt;0, M450/F450, ((G450*(E450-I450))/F450))))</f>
        <v/>
      </c>
      <c r="AE450" s="30">
        <f>IF(A450="", "", MONTH(A450))</f>
        <v/>
      </c>
      <c r="AF450" s="30">
        <f>IF(A450="", "", YEAR(A450))</f>
        <v/>
      </c>
      <c r="AG450" s="30">
        <f>IF(A450="", "", DAY(A450))</f>
        <v/>
      </c>
    </row>
    <row customHeight="1" ht="17.25" r="451" spans="1:105">
      <c r="A451" s="161" t="n"/>
      <c r="B451" s="141" t="n"/>
      <c r="C451" s="15" t="n"/>
      <c r="D451" s="15" t="n"/>
      <c r="E451" s="142" t="n"/>
      <c r="F451" s="16" t="n"/>
      <c r="G451" s="132" t="n"/>
      <c r="H451" s="142" t="n"/>
      <c r="I451" s="142" t="n"/>
      <c r="J451" s="144" t="n"/>
      <c r="K451" s="124" t="n"/>
      <c r="L451" s="12">
        <f>IF(E451="","", IF(C451="Long", (((E451-H451)*G451)/F451), (((H451-E451)*G451)/F451)))</f>
        <v/>
      </c>
      <c r="M451" s="158">
        <f>IF(J451="", "", K451)</f>
        <v/>
      </c>
      <c r="N451" s="17">
        <f>IF(K451="", "", SUM(M451/F451))</f>
        <v/>
      </c>
      <c r="O451" s="18" t="n"/>
      <c r="AC451" s="14">
        <f>IF(M451&lt;0, M451/-F451, L451)</f>
        <v/>
      </c>
      <c r="AD451" s="14">
        <f>IF(M451="", "", IF(C451="Long", IF(M451&gt;0, M451/F451, ((G451*(I451-E451))/F451)), IF(M451&gt;0, M451/F451, ((G451*(E451-I451))/F451))))</f>
        <v/>
      </c>
      <c r="AE451" s="30">
        <f>IF(A451="", "", MONTH(A451))</f>
        <v/>
      </c>
      <c r="AF451" s="30">
        <f>IF(A451="", "", YEAR(A451))</f>
        <v/>
      </c>
      <c r="AG451" s="30">
        <f>IF(A451="", "", DAY(A451))</f>
        <v/>
      </c>
    </row>
    <row customHeight="1" ht="17.25" r="452" spans="1:105">
      <c r="A452" s="161" t="n"/>
      <c r="B452" s="141" t="n"/>
      <c r="C452" s="15" t="n"/>
      <c r="D452" s="15" t="n"/>
      <c r="E452" s="142" t="n"/>
      <c r="F452" s="16" t="n"/>
      <c r="G452" s="132" t="n"/>
      <c r="H452" s="142" t="n"/>
      <c r="I452" s="142" t="n"/>
      <c r="J452" s="144" t="n"/>
      <c r="K452" s="124" t="n"/>
      <c r="L452" s="12">
        <f>IF(E452="","", IF(C452="Long", (((E452-H452)*G452)/F452), (((H452-E452)*G452)/F452)))</f>
        <v/>
      </c>
      <c r="M452" s="158">
        <f>IF(J452="", "", K452)</f>
        <v/>
      </c>
      <c r="N452" s="17">
        <f>IF(K452="", "", SUM(M452/F452))</f>
        <v/>
      </c>
      <c r="O452" s="18" t="n"/>
      <c r="AC452" s="14">
        <f>IF(M452&lt;0, M452/-F452, L452)</f>
        <v/>
      </c>
      <c r="AD452" s="14">
        <f>IF(M452="", "", IF(C452="Long", IF(M452&gt;0, M452/F452, ((G452*(I452-E452))/F452)), IF(M452&gt;0, M452/F452, ((G452*(E452-I452))/F452))))</f>
        <v/>
      </c>
      <c r="AE452" s="30">
        <f>IF(A452="", "", MONTH(A452))</f>
        <v/>
      </c>
      <c r="AF452" s="30">
        <f>IF(A452="", "", YEAR(A452))</f>
        <v/>
      </c>
      <c r="AG452" s="30">
        <f>IF(A452="", "", DAY(A452))</f>
        <v/>
      </c>
    </row>
    <row customHeight="1" ht="17.25" r="453" spans="1:105">
      <c r="A453" s="161" t="n"/>
      <c r="B453" s="141" t="n"/>
      <c r="C453" s="15" t="n"/>
      <c r="D453" s="15" t="n"/>
      <c r="E453" s="142" t="n"/>
      <c r="F453" s="16" t="n"/>
      <c r="G453" s="132" t="n"/>
      <c r="H453" s="142" t="n"/>
      <c r="I453" s="142" t="n"/>
      <c r="J453" s="144" t="n"/>
      <c r="K453" s="124" t="n"/>
      <c r="L453" s="12">
        <f>IF(E453="","", IF(C453="Long", (((E453-H453)*G453)/F453), (((H453-E453)*G453)/F453)))</f>
        <v/>
      </c>
      <c r="M453" s="158">
        <f>IF(J453="", "", K453)</f>
        <v/>
      </c>
      <c r="N453" s="17">
        <f>IF(K453="", "", SUM(M453/F453))</f>
        <v/>
      </c>
      <c r="O453" s="18" t="n"/>
      <c r="AC453" s="14">
        <f>IF(M453&lt;0, M453/-F453, L453)</f>
        <v/>
      </c>
      <c r="AD453" s="14">
        <f>IF(M453="", "", IF(C453="Long", IF(M453&gt;0, M453/F453, ((G453*(I453-E453))/F453)), IF(M453&gt;0, M453/F453, ((G453*(E453-I453))/F453))))</f>
        <v/>
      </c>
      <c r="AE453" s="30">
        <f>IF(A453="", "", MONTH(A453))</f>
        <v/>
      </c>
      <c r="AF453" s="30">
        <f>IF(A453="", "", YEAR(A453))</f>
        <v/>
      </c>
      <c r="AG453" s="30">
        <f>IF(A453="", "", DAY(A453))</f>
        <v/>
      </c>
    </row>
    <row customHeight="1" ht="17.25" r="454" spans="1:105">
      <c r="A454" s="161" t="n"/>
      <c r="B454" s="141" t="n"/>
      <c r="C454" s="15" t="n"/>
      <c r="D454" s="15" t="n"/>
      <c r="E454" s="142" t="n"/>
      <c r="F454" s="16" t="n"/>
      <c r="G454" s="132" t="n"/>
      <c r="H454" s="142" t="n"/>
      <c r="I454" s="142" t="n"/>
      <c r="J454" s="144" t="n"/>
      <c r="K454" s="124" t="n"/>
      <c r="L454" s="12">
        <f>IF(E454="","", IF(C454="Long", (((E454-H454)*G454)/F454), (((H454-E454)*G454)/F454)))</f>
        <v/>
      </c>
      <c r="M454" s="158">
        <f>IF(J454="", "", K454)</f>
        <v/>
      </c>
      <c r="N454" s="17">
        <f>IF(K454="", "", SUM(M454/F454))</f>
        <v/>
      </c>
      <c r="O454" s="18" t="n"/>
      <c r="AC454" s="14">
        <f>IF(M454&lt;0, M454/-F454, L454)</f>
        <v/>
      </c>
      <c r="AD454" s="14">
        <f>IF(M454="", "", IF(C454="Long", IF(M454&gt;0, M454/F454, ((G454*(I454-E454))/F454)), IF(M454&gt;0, M454/F454, ((G454*(E454-I454))/F454))))</f>
        <v/>
      </c>
      <c r="AE454" s="30">
        <f>IF(A454="", "", MONTH(A454))</f>
        <v/>
      </c>
      <c r="AF454" s="30">
        <f>IF(A454="", "", YEAR(A454))</f>
        <v/>
      </c>
      <c r="AG454" s="30">
        <f>IF(A454="", "", DAY(A454))</f>
        <v/>
      </c>
    </row>
    <row customHeight="1" ht="17.25" r="455" spans="1:105">
      <c r="A455" s="161" t="n"/>
      <c r="B455" s="141" t="n"/>
      <c r="C455" s="15" t="n"/>
      <c r="D455" s="15" t="n"/>
      <c r="E455" s="142" t="n"/>
      <c r="F455" s="16" t="n"/>
      <c r="G455" s="132" t="n"/>
      <c r="H455" s="142" t="n"/>
      <c r="I455" s="142" t="n"/>
      <c r="J455" s="144" t="n"/>
      <c r="K455" s="124" t="n"/>
      <c r="L455" s="12">
        <f>IF(E455="","", IF(C455="Long", (((E455-H455)*G455)/F455), (((H455-E455)*G455)/F455)))</f>
        <v/>
      </c>
      <c r="M455" s="158">
        <f>IF(J455="", "", K455)</f>
        <v/>
      </c>
      <c r="N455" s="17">
        <f>IF(K455="", "", SUM(M455/F455))</f>
        <v/>
      </c>
      <c r="O455" s="18" t="n"/>
      <c r="AC455" s="14">
        <f>IF(M455&lt;0, M455/-F455, L455)</f>
        <v/>
      </c>
      <c r="AD455" s="14">
        <f>IF(M455="", "", IF(C455="Long", IF(M455&gt;0, M455/F455, ((G455*(I455-E455))/F455)), IF(M455&gt;0, M455/F455, ((G455*(E455-I455))/F455))))</f>
        <v/>
      </c>
      <c r="AE455" s="30">
        <f>IF(A455="", "", MONTH(A455))</f>
        <v/>
      </c>
      <c r="AF455" s="30">
        <f>IF(A455="", "", YEAR(A455))</f>
        <v/>
      </c>
      <c r="AG455" s="30">
        <f>IF(A455="", "", DAY(A455))</f>
        <v/>
      </c>
    </row>
    <row customHeight="1" ht="17.25" r="456" spans="1:105">
      <c r="A456" s="161" t="n"/>
      <c r="B456" s="141" t="n"/>
      <c r="C456" s="15" t="n"/>
      <c r="D456" s="15" t="n"/>
      <c r="E456" s="142" t="n"/>
      <c r="F456" s="16" t="n"/>
      <c r="G456" s="132" t="n"/>
      <c r="H456" s="142" t="n"/>
      <c r="I456" s="142" t="n"/>
      <c r="J456" s="144" t="n"/>
      <c r="K456" s="124" t="n"/>
      <c r="L456" s="12">
        <f>IF(E456="","", IF(C456="Long", (((E456-H456)*G456)/F456), (((H456-E456)*G456)/F456)))</f>
        <v/>
      </c>
      <c r="M456" s="158">
        <f>IF(J456="", "", K456)</f>
        <v/>
      </c>
      <c r="N456" s="17">
        <f>IF(K456="", "", SUM(M456/F456))</f>
        <v/>
      </c>
      <c r="O456" s="18" t="n"/>
      <c r="AC456" s="14">
        <f>IF(M456&lt;0, M456/-F456, L456)</f>
        <v/>
      </c>
      <c r="AD456" s="14">
        <f>IF(M456="", "", IF(C456="Long", IF(M456&gt;0, M456/F456, ((G456*(I456-E456))/F456)), IF(M456&gt;0, M456/F456, ((G456*(E456-I456))/F456))))</f>
        <v/>
      </c>
      <c r="AE456" s="30">
        <f>IF(A456="", "", MONTH(A456))</f>
        <v/>
      </c>
      <c r="AF456" s="30">
        <f>IF(A456="", "", YEAR(A456))</f>
        <v/>
      </c>
      <c r="AG456" s="30">
        <f>IF(A456="", "", DAY(A456))</f>
        <v/>
      </c>
    </row>
    <row customHeight="1" ht="17.25" r="457" spans="1:105">
      <c r="A457" s="161" t="n"/>
      <c r="B457" s="141" t="n"/>
      <c r="C457" s="15" t="n"/>
      <c r="D457" s="15" t="n"/>
      <c r="E457" s="142" t="n"/>
      <c r="F457" s="16" t="n"/>
      <c r="G457" s="132" t="n"/>
      <c r="H457" s="142" t="n"/>
      <c r="I457" s="142" t="n"/>
      <c r="J457" s="144" t="n"/>
      <c r="K457" s="124" t="n"/>
      <c r="L457" s="12">
        <f>IF(E457="","", IF(C457="Long", (((E457-H457)*G457)/F457), (((H457-E457)*G457)/F457)))</f>
        <v/>
      </c>
      <c r="M457" s="158">
        <f>IF(J457="", "", K457)</f>
        <v/>
      </c>
      <c r="N457" s="17">
        <f>IF(K457="", "", SUM(M457/F457))</f>
        <v/>
      </c>
      <c r="O457" s="18" t="n"/>
      <c r="AC457" s="14">
        <f>IF(M457&lt;0, M457/-F457, L457)</f>
        <v/>
      </c>
      <c r="AD457" s="14">
        <f>IF(M457="", "", IF(C457="Long", IF(M457&gt;0, M457/F457, ((G457*(I457-E457))/F457)), IF(M457&gt;0, M457/F457, ((G457*(E457-I457))/F457))))</f>
        <v/>
      </c>
      <c r="AE457" s="30">
        <f>IF(A457="", "", MONTH(A457))</f>
        <v/>
      </c>
      <c r="AF457" s="30">
        <f>IF(A457="", "", YEAR(A457))</f>
        <v/>
      </c>
      <c r="AG457" s="30">
        <f>IF(A457="", "", DAY(A457))</f>
        <v/>
      </c>
    </row>
    <row customHeight="1" ht="17.25" r="458" spans="1:105">
      <c r="A458" s="161" t="n"/>
      <c r="B458" s="141" t="n"/>
      <c r="C458" s="15" t="n"/>
      <c r="D458" s="15" t="n"/>
      <c r="E458" s="142" t="n"/>
      <c r="F458" s="16" t="n"/>
      <c r="G458" s="132" t="n"/>
      <c r="H458" s="142" t="n"/>
      <c r="I458" s="142" t="n"/>
      <c r="J458" s="144" t="n"/>
      <c r="K458" s="124" t="n"/>
      <c r="L458" s="12">
        <f>IF(E458="","", IF(C458="Long", (((E458-H458)*G458)/F458), (((H458-E458)*G458)/F458)))</f>
        <v/>
      </c>
      <c r="M458" s="158">
        <f>IF(J458="", "", K458)</f>
        <v/>
      </c>
      <c r="N458" s="17">
        <f>IF(K458="", "", SUM(M458/F458))</f>
        <v/>
      </c>
      <c r="O458" s="18" t="n"/>
      <c r="AC458" s="14">
        <f>IF(M458&lt;0, M458/-F458, L458)</f>
        <v/>
      </c>
      <c r="AD458" s="14">
        <f>IF(M458="", "", IF(C458="Long", IF(M458&gt;0, M458/F458, ((G458*(I458-E458))/F458)), IF(M458&gt;0, M458/F458, ((G458*(E458-I458))/F458))))</f>
        <v/>
      </c>
      <c r="AE458" s="30">
        <f>IF(A458="", "", MONTH(A458))</f>
        <v/>
      </c>
      <c r="AF458" s="30">
        <f>IF(A458="", "", YEAR(A458))</f>
        <v/>
      </c>
      <c r="AG458" s="30">
        <f>IF(A458="", "", DAY(A458))</f>
        <v/>
      </c>
    </row>
    <row customHeight="1" ht="17.25" r="459" spans="1:105">
      <c r="A459" s="161" t="n"/>
      <c r="B459" s="141" t="n"/>
      <c r="C459" s="15" t="n"/>
      <c r="D459" s="15" t="n"/>
      <c r="E459" s="142" t="n"/>
      <c r="F459" s="16" t="n"/>
      <c r="G459" s="132" t="n"/>
      <c r="H459" s="142" t="n"/>
      <c r="I459" s="142" t="n"/>
      <c r="J459" s="144" t="n"/>
      <c r="K459" s="124" t="n"/>
      <c r="L459" s="12">
        <f>IF(E459="","", IF(C459="Long", (((E459-H459)*G459)/F459), (((H459-E459)*G459)/F459)))</f>
        <v/>
      </c>
      <c r="M459" s="158">
        <f>IF(J459="", "", K459)</f>
        <v/>
      </c>
      <c r="N459" s="17">
        <f>IF(K459="", "", SUM(M459/F459))</f>
        <v/>
      </c>
      <c r="O459" s="18" t="n"/>
      <c r="AC459" s="14">
        <f>IF(M459&lt;0, M459/-F459, L459)</f>
        <v/>
      </c>
      <c r="AD459" s="14">
        <f>IF(M459="", "", IF(C459="Long", IF(M459&gt;0, M459/F459, ((G459*(I459-E459))/F459)), IF(M459&gt;0, M459/F459, ((G459*(E459-I459))/F459))))</f>
        <v/>
      </c>
      <c r="AE459" s="30">
        <f>IF(A459="", "", MONTH(A459))</f>
        <v/>
      </c>
      <c r="AF459" s="30">
        <f>IF(A459="", "", YEAR(A459))</f>
        <v/>
      </c>
      <c r="AG459" s="30">
        <f>IF(A459="", "", DAY(A459))</f>
        <v/>
      </c>
    </row>
    <row customHeight="1" ht="17.25" r="460" spans="1:105">
      <c r="A460" s="161" t="n"/>
      <c r="B460" s="141" t="n"/>
      <c r="C460" s="15" t="n"/>
      <c r="D460" s="15" t="n"/>
      <c r="E460" s="142" t="n"/>
      <c r="F460" s="16" t="n"/>
      <c r="G460" s="132" t="n"/>
      <c r="H460" s="142" t="n"/>
      <c r="I460" s="142" t="n"/>
      <c r="J460" s="144" t="n"/>
      <c r="K460" s="124" t="n"/>
      <c r="L460" s="12">
        <f>IF(E460="","", IF(C460="Long", (((E460-H460)*G460)/F460), (((H460-E460)*G460)/F460)))</f>
        <v/>
      </c>
      <c r="M460" s="158">
        <f>IF(J460="", "", K460)</f>
        <v/>
      </c>
      <c r="N460" s="17">
        <f>IF(K460="", "", SUM(M460/F460))</f>
        <v/>
      </c>
      <c r="O460" s="18" t="n"/>
      <c r="AC460" s="14">
        <f>IF(M460&lt;0, M460/-F460, L460)</f>
        <v/>
      </c>
      <c r="AD460" s="14">
        <f>IF(M460="", "", IF(C460="Long", IF(M460&gt;0, M460/F460, ((G460*(I460-E460))/F460)), IF(M460&gt;0, M460/F460, ((G460*(E460-I460))/F460))))</f>
        <v/>
      </c>
      <c r="AE460" s="30">
        <f>IF(A460="", "", MONTH(A460))</f>
        <v/>
      </c>
      <c r="AF460" s="30">
        <f>IF(A460="", "", YEAR(A460))</f>
        <v/>
      </c>
      <c r="AG460" s="30">
        <f>IF(A460="", "", DAY(A460))</f>
        <v/>
      </c>
    </row>
    <row customHeight="1" ht="17.25" r="461" spans="1:105">
      <c r="A461" s="161" t="n"/>
      <c r="B461" s="141" t="n"/>
      <c r="C461" s="15" t="n"/>
      <c r="D461" s="15" t="n"/>
      <c r="E461" s="142" t="n"/>
      <c r="F461" s="16" t="n"/>
      <c r="G461" s="132" t="n"/>
      <c r="H461" s="142" t="n"/>
      <c r="I461" s="142" t="n"/>
      <c r="J461" s="144" t="n"/>
      <c r="K461" s="124" t="n"/>
      <c r="L461" s="12">
        <f>IF(E461="","", IF(C461="Long", (((E461-H461)*G461)/F461), (((H461-E461)*G461)/F461)))</f>
        <v/>
      </c>
      <c r="M461" s="158">
        <f>IF(J461="", "", K461)</f>
        <v/>
      </c>
      <c r="N461" s="17">
        <f>IF(K461="", "", SUM(M461/F461))</f>
        <v/>
      </c>
      <c r="O461" s="18" t="n"/>
      <c r="AC461" s="14">
        <f>IF(M461&lt;0, M461/-F461, L461)</f>
        <v/>
      </c>
      <c r="AD461" s="14">
        <f>IF(M461="", "", IF(C461="Long", IF(M461&gt;0, M461/F461, ((G461*(I461-E461))/F461)), IF(M461&gt;0, M461/F461, ((G461*(E461-I461))/F461))))</f>
        <v/>
      </c>
      <c r="AE461" s="30">
        <f>IF(A461="", "", MONTH(A461))</f>
        <v/>
      </c>
      <c r="AF461" s="30">
        <f>IF(A461="", "", YEAR(A461))</f>
        <v/>
      </c>
      <c r="AG461" s="30">
        <f>IF(A461="", "", DAY(A461))</f>
        <v/>
      </c>
    </row>
    <row customHeight="1" ht="17.25" r="462" spans="1:105">
      <c r="A462" s="161" t="n"/>
      <c r="B462" s="141" t="n"/>
      <c r="C462" s="15" t="n"/>
      <c r="D462" s="15" t="n"/>
      <c r="E462" s="142" t="n"/>
      <c r="F462" s="16" t="n"/>
      <c r="G462" s="132" t="n"/>
      <c r="H462" s="142" t="n"/>
      <c r="I462" s="142" t="n"/>
      <c r="J462" s="144" t="n"/>
      <c r="K462" s="124" t="n"/>
      <c r="L462" s="12">
        <f>IF(E462="","", IF(C462="Long", (((E462-H462)*G462)/F462), (((H462-E462)*G462)/F462)))</f>
        <v/>
      </c>
      <c r="M462" s="158">
        <f>IF(J462="", "", K462)</f>
        <v/>
      </c>
      <c r="N462" s="17">
        <f>IF(K462="", "", SUM(M462/F462))</f>
        <v/>
      </c>
      <c r="O462" s="18" t="n"/>
      <c r="AC462" s="14">
        <f>IF(M462&lt;0, M462/-F462, L462)</f>
        <v/>
      </c>
      <c r="AD462" s="14">
        <f>IF(M462="", "", IF(C462="Long", IF(M462&gt;0, M462/F462, ((G462*(I462-E462))/F462)), IF(M462&gt;0, M462/F462, ((G462*(E462-I462))/F462))))</f>
        <v/>
      </c>
      <c r="AE462" s="30">
        <f>IF(A462="", "", MONTH(A462))</f>
        <v/>
      </c>
      <c r="AF462" s="30">
        <f>IF(A462="", "", YEAR(A462))</f>
        <v/>
      </c>
      <c r="AG462" s="30">
        <f>IF(A462="", "", DAY(A462))</f>
        <v/>
      </c>
    </row>
    <row customHeight="1" ht="17.25" r="463" spans="1:105">
      <c r="A463" s="161" t="n"/>
      <c r="B463" s="141" t="n"/>
      <c r="C463" s="15" t="n"/>
      <c r="D463" s="15" t="n"/>
      <c r="E463" s="142" t="n"/>
      <c r="F463" s="16" t="n"/>
      <c r="G463" s="132" t="n"/>
      <c r="H463" s="142" t="n"/>
      <c r="I463" s="142" t="n"/>
      <c r="J463" s="144" t="n"/>
      <c r="K463" s="124" t="n"/>
      <c r="L463" s="12">
        <f>IF(E463="","", IF(C463="Long", (((E463-H463)*G463)/F463), (((H463-E463)*G463)/F463)))</f>
        <v/>
      </c>
      <c r="M463" s="158">
        <f>IF(J463="", "", K463)</f>
        <v/>
      </c>
      <c r="N463" s="17">
        <f>IF(K463="", "", SUM(M463/F463))</f>
        <v/>
      </c>
      <c r="O463" s="18" t="n"/>
      <c r="AC463" s="14">
        <f>IF(M463&lt;0, M463/-F463, L463)</f>
        <v/>
      </c>
      <c r="AD463" s="14">
        <f>IF(M463="", "", IF(C463="Long", IF(M463&gt;0, M463/F463, ((G463*(I463-E463))/F463)), IF(M463&gt;0, M463/F463, ((G463*(E463-I463))/F463))))</f>
        <v/>
      </c>
      <c r="AE463" s="30">
        <f>IF(A463="", "", MONTH(A463))</f>
        <v/>
      </c>
      <c r="AF463" s="30">
        <f>IF(A463="", "", YEAR(A463))</f>
        <v/>
      </c>
      <c r="AG463" s="30">
        <f>IF(A463="", "", DAY(A463))</f>
        <v/>
      </c>
    </row>
    <row customHeight="1" ht="17.25" r="464" spans="1:105">
      <c r="A464" s="161" t="n"/>
      <c r="B464" s="141" t="n"/>
      <c r="C464" s="15" t="n"/>
      <c r="D464" s="15" t="n"/>
      <c r="E464" s="142" t="n"/>
      <c r="F464" s="16" t="n"/>
      <c r="G464" s="132" t="n"/>
      <c r="H464" s="142" t="n"/>
      <c r="I464" s="142" t="n"/>
      <c r="J464" s="144" t="n"/>
      <c r="K464" s="124" t="n"/>
      <c r="L464" s="12">
        <f>IF(E464="","", IF(C464="Long", (((E464-H464)*G464)/F464), (((H464-E464)*G464)/F464)))</f>
        <v/>
      </c>
      <c r="M464" s="158">
        <f>IF(J464="", "", K464)</f>
        <v/>
      </c>
      <c r="N464" s="17">
        <f>IF(K464="", "", SUM(M464/F464))</f>
        <v/>
      </c>
      <c r="O464" s="18" t="n"/>
      <c r="AC464" s="14">
        <f>IF(M464&lt;0, M464/-F464, L464)</f>
        <v/>
      </c>
      <c r="AD464" s="14">
        <f>IF(M464="", "", IF(C464="Long", IF(M464&gt;0, M464/F464, ((G464*(I464-E464))/F464)), IF(M464&gt;0, M464/F464, ((G464*(E464-I464))/F464))))</f>
        <v/>
      </c>
      <c r="AE464" s="30">
        <f>IF(A464="", "", MONTH(A464))</f>
        <v/>
      </c>
      <c r="AF464" s="30">
        <f>IF(A464="", "", YEAR(A464))</f>
        <v/>
      </c>
      <c r="AG464" s="30">
        <f>IF(A464="", "", DAY(A464))</f>
        <v/>
      </c>
    </row>
    <row customHeight="1" ht="17.25" r="465" spans="1:105">
      <c r="A465" s="161" t="n"/>
      <c r="B465" s="141" t="n"/>
      <c r="C465" s="15" t="n"/>
      <c r="D465" s="15" t="n"/>
      <c r="E465" s="142" t="n"/>
      <c r="F465" s="16" t="n"/>
      <c r="G465" s="132" t="n"/>
      <c r="H465" s="142" t="n"/>
      <c r="I465" s="142" t="n"/>
      <c r="J465" s="144" t="n"/>
      <c r="K465" s="124" t="n"/>
      <c r="L465" s="12">
        <f>IF(E465="","", IF(C465="Long", (((E465-H465)*G465)/F465), (((H465-E465)*G465)/F465)))</f>
        <v/>
      </c>
      <c r="M465" s="158">
        <f>IF(J465="", "", K465)</f>
        <v/>
      </c>
      <c r="N465" s="17">
        <f>IF(K465="", "", SUM(M465/F465))</f>
        <v/>
      </c>
      <c r="O465" s="18" t="n"/>
      <c r="AC465" s="14">
        <f>IF(M465&lt;0, M465/-F465, L465)</f>
        <v/>
      </c>
      <c r="AD465" s="14">
        <f>IF(M465="", "", IF(C465="Long", IF(M465&gt;0, M465/F465, ((G465*(I465-E465))/F465)), IF(M465&gt;0, M465/F465, ((G465*(E465-I465))/F465))))</f>
        <v/>
      </c>
      <c r="AE465" s="30">
        <f>IF(A465="", "", MONTH(A465))</f>
        <v/>
      </c>
      <c r="AF465" s="30">
        <f>IF(A465="", "", YEAR(A465))</f>
        <v/>
      </c>
      <c r="AG465" s="30">
        <f>IF(A465="", "", DAY(A465))</f>
        <v/>
      </c>
    </row>
    <row customHeight="1" ht="17.25" r="466" spans="1:105">
      <c r="A466" s="161" t="n"/>
      <c r="B466" s="141" t="n"/>
      <c r="C466" s="15" t="n"/>
      <c r="D466" s="15" t="n"/>
      <c r="E466" s="142" t="n"/>
      <c r="F466" s="16" t="n"/>
      <c r="G466" s="132" t="n"/>
      <c r="H466" s="142" t="n"/>
      <c r="I466" s="142" t="n"/>
      <c r="J466" s="144" t="n"/>
      <c r="K466" s="124" t="n"/>
      <c r="L466" s="12">
        <f>IF(E466="","", IF(C466="Long", (((E466-H466)*G466)/F466), (((H466-E466)*G466)/F466)))</f>
        <v/>
      </c>
      <c r="M466" s="158">
        <f>IF(J466="", "", K466)</f>
        <v/>
      </c>
      <c r="N466" s="17">
        <f>IF(K466="", "", SUM(M466/F466))</f>
        <v/>
      </c>
      <c r="O466" s="18" t="n"/>
      <c r="AC466" s="14">
        <f>IF(M466&lt;0, M466/-F466, L466)</f>
        <v/>
      </c>
      <c r="AD466" s="14">
        <f>IF(M466="", "", IF(C466="Long", IF(M466&gt;0, M466/F466, ((G466*(I466-E466))/F466)), IF(M466&gt;0, M466/F466, ((G466*(E466-I466))/F466))))</f>
        <v/>
      </c>
      <c r="AE466" s="30">
        <f>IF(A466="", "", MONTH(A466))</f>
        <v/>
      </c>
      <c r="AF466" s="30">
        <f>IF(A466="", "", YEAR(A466))</f>
        <v/>
      </c>
      <c r="AG466" s="30">
        <f>IF(A466="", "", DAY(A466))</f>
        <v/>
      </c>
    </row>
    <row customHeight="1" ht="17.25" r="467" spans="1:105">
      <c r="A467" s="161" t="n"/>
      <c r="B467" s="141" t="n"/>
      <c r="C467" s="15" t="n"/>
      <c r="D467" s="15" t="n"/>
      <c r="E467" s="142" t="n"/>
      <c r="F467" s="16" t="n"/>
      <c r="G467" s="132" t="n"/>
      <c r="H467" s="142" t="n"/>
      <c r="I467" s="142" t="n"/>
      <c r="J467" s="144" t="n"/>
      <c r="K467" s="124" t="n"/>
      <c r="L467" s="12">
        <f>IF(E467="","", IF(C467="Long", (((E467-H467)*G467)/F467), (((H467-E467)*G467)/F467)))</f>
        <v/>
      </c>
      <c r="M467" s="158">
        <f>IF(J467="", "", K467)</f>
        <v/>
      </c>
      <c r="N467" s="17">
        <f>IF(K467="", "", SUM(M467/F467))</f>
        <v/>
      </c>
      <c r="O467" s="18" t="n"/>
      <c r="AC467" s="14">
        <f>IF(M467&lt;0, M467/-F467, L467)</f>
        <v/>
      </c>
      <c r="AD467" s="14">
        <f>IF(M467="", "", IF(C467="Long", IF(M467&gt;0, M467/F467, ((G467*(I467-E467))/F467)), IF(M467&gt;0, M467/F467, ((G467*(E467-I467))/F467))))</f>
        <v/>
      </c>
      <c r="AE467" s="30">
        <f>IF(A467="", "", MONTH(A467))</f>
        <v/>
      </c>
      <c r="AF467" s="30">
        <f>IF(A467="", "", YEAR(A467))</f>
        <v/>
      </c>
      <c r="AG467" s="30">
        <f>IF(A467="", "", DAY(A467))</f>
        <v/>
      </c>
    </row>
    <row customHeight="1" ht="17.25" r="468" spans="1:105">
      <c r="A468" s="161" t="n"/>
      <c r="B468" s="141" t="n"/>
      <c r="C468" s="15" t="n"/>
      <c r="D468" s="15" t="n"/>
      <c r="E468" s="142" t="n"/>
      <c r="F468" s="16" t="n"/>
      <c r="G468" s="132" t="n"/>
      <c r="H468" s="142" t="n"/>
      <c r="I468" s="142" t="n"/>
      <c r="J468" s="144" t="n"/>
      <c r="K468" s="124" t="n"/>
      <c r="L468" s="12">
        <f>IF(E468="","", IF(C468="Long", (((E468-H468)*G468)/F468), (((H468-E468)*G468)/F468)))</f>
        <v/>
      </c>
      <c r="M468" s="158">
        <f>IF(J468="", "", K468)</f>
        <v/>
      </c>
      <c r="N468" s="17">
        <f>IF(K468="", "", SUM(M468/F468))</f>
        <v/>
      </c>
      <c r="O468" s="18" t="n"/>
      <c r="AC468" s="14">
        <f>IF(M468&lt;0, M468/-F468, L468)</f>
        <v/>
      </c>
      <c r="AD468" s="14">
        <f>IF(M468="", "", IF(C468="Long", IF(M468&gt;0, M468/F468, ((G468*(I468-E468))/F468)), IF(M468&gt;0, M468/F468, ((G468*(E468-I468))/F468))))</f>
        <v/>
      </c>
      <c r="AE468" s="30">
        <f>IF(A468="", "", MONTH(A468))</f>
        <v/>
      </c>
      <c r="AF468" s="30">
        <f>IF(A468="", "", YEAR(A468))</f>
        <v/>
      </c>
      <c r="AG468" s="30">
        <f>IF(A468="", "", DAY(A468))</f>
        <v/>
      </c>
    </row>
    <row customHeight="1" ht="17.25" r="469" spans="1:105">
      <c r="A469" s="161" t="n"/>
      <c r="B469" s="141" t="n"/>
      <c r="C469" s="15" t="n"/>
      <c r="D469" s="15" t="n"/>
      <c r="E469" s="142" t="n"/>
      <c r="F469" s="16" t="n"/>
      <c r="G469" s="132" t="n"/>
      <c r="H469" s="142" t="n"/>
      <c r="I469" s="142" t="n"/>
      <c r="J469" s="144" t="n"/>
      <c r="K469" s="124" t="n"/>
      <c r="L469" s="12">
        <f>IF(E469="","", IF(C469="Long", (((E469-H469)*G469)/F469), (((H469-E469)*G469)/F469)))</f>
        <v/>
      </c>
      <c r="M469" s="158">
        <f>IF(J469="", "", K469)</f>
        <v/>
      </c>
      <c r="N469" s="17">
        <f>IF(K469="", "", SUM(M469/F469))</f>
        <v/>
      </c>
      <c r="O469" s="18" t="n"/>
      <c r="AC469" s="14">
        <f>IF(M469&lt;0, M469/-F469, L469)</f>
        <v/>
      </c>
      <c r="AD469" s="14">
        <f>IF(M469="", "", IF(C469="Long", IF(M469&gt;0, M469/F469, ((G469*(I469-E469))/F469)), IF(M469&gt;0, M469/F469, ((G469*(E469-I469))/F469))))</f>
        <v/>
      </c>
      <c r="AE469" s="30">
        <f>IF(A469="", "", MONTH(A469))</f>
        <v/>
      </c>
      <c r="AF469" s="30">
        <f>IF(A469="", "", YEAR(A469))</f>
        <v/>
      </c>
      <c r="AG469" s="30">
        <f>IF(A469="", "", DAY(A469))</f>
        <v/>
      </c>
    </row>
    <row customHeight="1" ht="17.25" r="470" spans="1:105">
      <c r="A470" s="161" t="n"/>
      <c r="B470" s="141" t="n"/>
      <c r="C470" s="15" t="n"/>
      <c r="D470" s="15" t="n"/>
      <c r="E470" s="142" t="n"/>
      <c r="F470" s="16" t="n"/>
      <c r="G470" s="132" t="n"/>
      <c r="H470" s="142" t="n"/>
      <c r="I470" s="142" t="n"/>
      <c r="J470" s="144" t="n"/>
      <c r="K470" s="124" t="n"/>
      <c r="L470" s="12">
        <f>IF(E470="","", IF(C470="Long", (((E470-H470)*G470)/F470), (((H470-E470)*G470)/F470)))</f>
        <v/>
      </c>
      <c r="M470" s="158">
        <f>IF(J470="", "", K470)</f>
        <v/>
      </c>
      <c r="N470" s="17">
        <f>IF(K470="", "", SUM(M470/F470))</f>
        <v/>
      </c>
      <c r="O470" s="18" t="n"/>
      <c r="AC470" s="14">
        <f>IF(M470&lt;0, M470/-F470, L470)</f>
        <v/>
      </c>
      <c r="AD470" s="14">
        <f>IF(M470="", "", IF(C470="Long", IF(M470&gt;0, M470/F470, ((G470*(I470-E470))/F470)), IF(M470&gt;0, M470/F470, ((G470*(E470-I470))/F470))))</f>
        <v/>
      </c>
      <c r="AE470" s="30">
        <f>IF(A470="", "", MONTH(A470))</f>
        <v/>
      </c>
      <c r="AF470" s="30">
        <f>IF(A470="", "", YEAR(A470))</f>
        <v/>
      </c>
      <c r="AG470" s="30">
        <f>IF(A470="", "", DAY(A470))</f>
        <v/>
      </c>
    </row>
    <row customHeight="1" ht="17.25" r="471" spans="1:105">
      <c r="A471" s="161" t="n"/>
      <c r="B471" s="141" t="n"/>
      <c r="C471" s="15" t="n"/>
      <c r="D471" s="15" t="n"/>
      <c r="E471" s="142" t="n"/>
      <c r="F471" s="16" t="n"/>
      <c r="G471" s="132" t="n"/>
      <c r="H471" s="142" t="n"/>
      <c r="I471" s="142" t="n"/>
      <c r="J471" s="144" t="n"/>
      <c r="K471" s="124" t="n"/>
      <c r="L471" s="12">
        <f>IF(E471="","", IF(C471="Long", (((E471-H471)*G471)/F471), (((H471-E471)*G471)/F471)))</f>
        <v/>
      </c>
      <c r="M471" s="158">
        <f>IF(J471="", "", K471)</f>
        <v/>
      </c>
      <c r="N471" s="17">
        <f>IF(K471="", "", SUM(M471/F471))</f>
        <v/>
      </c>
      <c r="O471" s="18" t="n"/>
      <c r="AC471" s="14">
        <f>IF(M471&lt;0, M471/-F471, L471)</f>
        <v/>
      </c>
      <c r="AD471" s="14">
        <f>IF(M471="", "", IF(C471="Long", IF(M471&gt;0, M471/F471, ((G471*(I471-E471))/F471)), IF(M471&gt;0, M471/F471, ((G471*(E471-I471))/F471))))</f>
        <v/>
      </c>
      <c r="AE471" s="30">
        <f>IF(A471="", "", MONTH(A471))</f>
        <v/>
      </c>
      <c r="AF471" s="30">
        <f>IF(A471="", "", YEAR(A471))</f>
        <v/>
      </c>
      <c r="AG471" s="30">
        <f>IF(A471="", "", DAY(A471))</f>
        <v/>
      </c>
    </row>
    <row customHeight="1" ht="17.25" r="472" spans="1:105">
      <c r="A472" s="161" t="n"/>
      <c r="B472" s="141" t="n"/>
      <c r="C472" s="15" t="n"/>
      <c r="D472" s="15" t="n"/>
      <c r="E472" s="142" t="n"/>
      <c r="F472" s="16" t="n"/>
      <c r="G472" s="132" t="n"/>
      <c r="H472" s="142" t="n"/>
      <c r="I472" s="142" t="n"/>
      <c r="J472" s="144" t="n"/>
      <c r="K472" s="124" t="n"/>
      <c r="L472" s="12">
        <f>IF(E472="","", IF(C472="Long", (((E472-H472)*G472)/F472), (((H472-E472)*G472)/F472)))</f>
        <v/>
      </c>
      <c r="M472" s="158">
        <f>IF(J472="", "", K472)</f>
        <v/>
      </c>
      <c r="N472" s="17">
        <f>IF(K472="", "", SUM(M472/F472))</f>
        <v/>
      </c>
      <c r="O472" s="18" t="n"/>
      <c r="AC472" s="14">
        <f>IF(M472&lt;0, M472/-F472, L472)</f>
        <v/>
      </c>
      <c r="AD472" s="14">
        <f>IF(M472="", "", IF(C472="Long", IF(M472&gt;0, M472/F472, ((G472*(I472-E472))/F472)), IF(M472&gt;0, M472/F472, ((G472*(E472-I472))/F472))))</f>
        <v/>
      </c>
      <c r="AE472" s="30">
        <f>IF(A472="", "", MONTH(A472))</f>
        <v/>
      </c>
      <c r="AF472" s="30">
        <f>IF(A472="", "", YEAR(A472))</f>
        <v/>
      </c>
      <c r="AG472" s="30">
        <f>IF(A472="", "", DAY(A472))</f>
        <v/>
      </c>
    </row>
    <row customHeight="1" ht="17.25" r="473" spans="1:105">
      <c r="A473" s="161" t="n"/>
      <c r="B473" s="141" t="n"/>
      <c r="C473" s="15" t="n"/>
      <c r="D473" s="15" t="n"/>
      <c r="E473" s="142" t="n"/>
      <c r="F473" s="16" t="n"/>
      <c r="G473" s="132" t="n"/>
      <c r="H473" s="142" t="n"/>
      <c r="I473" s="142" t="n"/>
      <c r="J473" s="144" t="n"/>
      <c r="K473" s="124" t="n"/>
      <c r="L473" s="12">
        <f>IF(E473="","", IF(C473="Long", (((E473-H473)*G473)/F473), (((H473-E473)*G473)/F473)))</f>
        <v/>
      </c>
      <c r="M473" s="158">
        <f>IF(J473="", "", K473)</f>
        <v/>
      </c>
      <c r="N473" s="17">
        <f>IF(K473="", "", SUM(M473/F473))</f>
        <v/>
      </c>
      <c r="O473" s="18" t="n"/>
      <c r="AC473" s="14">
        <f>IF(M473&lt;0, M473/-F473, L473)</f>
        <v/>
      </c>
      <c r="AD473" s="14">
        <f>IF(M473="", "", IF(C473="Long", IF(M473&gt;0, M473/F473, ((G473*(I473-E473))/F473)), IF(M473&gt;0, M473/F473, ((G473*(E473-I473))/F473))))</f>
        <v/>
      </c>
      <c r="AE473" s="30">
        <f>IF(A473="", "", MONTH(A473))</f>
        <v/>
      </c>
      <c r="AF473" s="30">
        <f>IF(A473="", "", YEAR(A473))</f>
        <v/>
      </c>
      <c r="AG473" s="30">
        <f>IF(A473="", "", DAY(A473))</f>
        <v/>
      </c>
    </row>
    <row customHeight="1" ht="17.25" r="474" spans="1:105">
      <c r="A474" s="161" t="n"/>
      <c r="B474" s="141" t="n"/>
      <c r="C474" s="15" t="n"/>
      <c r="D474" s="15" t="n"/>
      <c r="E474" s="142" t="n"/>
      <c r="F474" s="16" t="n"/>
      <c r="G474" s="132" t="n"/>
      <c r="H474" s="142" t="n"/>
      <c r="I474" s="142" t="n"/>
      <c r="J474" s="144" t="n"/>
      <c r="K474" s="124" t="n"/>
      <c r="L474" s="12">
        <f>IF(E474="","", IF(C474="Long", (((E474-H474)*G474)/F474), (((H474-E474)*G474)/F474)))</f>
        <v/>
      </c>
      <c r="M474" s="158">
        <f>IF(J474="", "", K474)</f>
        <v/>
      </c>
      <c r="N474" s="17">
        <f>IF(K474="", "", SUM(M474/F474))</f>
        <v/>
      </c>
      <c r="O474" s="18" t="n"/>
      <c r="AC474" s="14">
        <f>IF(M474&lt;0, M474/-F474, L474)</f>
        <v/>
      </c>
      <c r="AD474" s="14">
        <f>IF(M474="", "", IF(C474="Long", IF(M474&gt;0, M474/F474, ((G474*(I474-E474))/F474)), IF(M474&gt;0, M474/F474, ((G474*(E474-I474))/F474))))</f>
        <v/>
      </c>
      <c r="AE474" s="30">
        <f>IF(A474="", "", MONTH(A474))</f>
        <v/>
      </c>
      <c r="AF474" s="30">
        <f>IF(A474="", "", YEAR(A474))</f>
        <v/>
      </c>
      <c r="AG474" s="30">
        <f>IF(A474="", "", DAY(A474))</f>
        <v/>
      </c>
    </row>
    <row customHeight="1" ht="17.25" r="475" spans="1:105">
      <c r="A475" s="161" t="n"/>
      <c r="B475" s="141" t="n"/>
      <c r="C475" s="15" t="n"/>
      <c r="D475" s="15" t="n"/>
      <c r="E475" s="142" t="n"/>
      <c r="F475" s="16" t="n"/>
      <c r="G475" s="132" t="n"/>
      <c r="H475" s="142" t="n"/>
      <c r="I475" s="142" t="n"/>
      <c r="J475" s="144" t="n"/>
      <c r="K475" s="124" t="n"/>
      <c r="L475" s="12">
        <f>IF(E475="","", IF(C475="Long", (((E475-H475)*G475)/F475), (((H475-E475)*G475)/F475)))</f>
        <v/>
      </c>
      <c r="M475" s="158">
        <f>IF(J475="", "", K475)</f>
        <v/>
      </c>
      <c r="N475" s="17">
        <f>IF(K475="", "", SUM(M475/F475))</f>
        <v/>
      </c>
      <c r="O475" s="18" t="n"/>
      <c r="AC475" s="14">
        <f>IF(M475&lt;0, M475/-F475, L475)</f>
        <v/>
      </c>
      <c r="AD475" s="14">
        <f>IF(M475="", "", IF(C475="Long", IF(M475&gt;0, M475/F475, ((G475*(I475-E475))/F475)), IF(M475&gt;0, M475/F475, ((G475*(E475-I475))/F475))))</f>
        <v/>
      </c>
      <c r="AE475" s="30">
        <f>IF(A475="", "", MONTH(A475))</f>
        <v/>
      </c>
      <c r="AF475" s="30">
        <f>IF(A475="", "", YEAR(A475))</f>
        <v/>
      </c>
      <c r="AG475" s="30">
        <f>IF(A475="", "", DAY(A475))</f>
        <v/>
      </c>
    </row>
    <row customHeight="1" ht="17.25" r="476" spans="1:105">
      <c r="A476" s="161" t="n"/>
      <c r="B476" s="141" t="n"/>
      <c r="C476" s="15" t="n"/>
      <c r="D476" s="15" t="n"/>
      <c r="E476" s="142" t="n"/>
      <c r="F476" s="16" t="n"/>
      <c r="G476" s="132" t="n"/>
      <c r="H476" s="142" t="n"/>
      <c r="I476" s="142" t="n"/>
      <c r="J476" s="144" t="n"/>
      <c r="K476" s="124" t="n"/>
      <c r="L476" s="12">
        <f>IF(E476="","", IF(C476="Long", (((E476-H476)*G476)/F476), (((H476-E476)*G476)/F476)))</f>
        <v/>
      </c>
      <c r="M476" s="158">
        <f>IF(J476="", "", K476)</f>
        <v/>
      </c>
      <c r="N476" s="17">
        <f>IF(K476="", "", SUM(M476/F476))</f>
        <v/>
      </c>
      <c r="O476" s="18" t="n"/>
      <c r="AC476" s="14">
        <f>IF(M476&lt;0, M476/-F476, L476)</f>
        <v/>
      </c>
      <c r="AD476" s="14">
        <f>IF(M476="", "", IF(C476="Long", IF(M476&gt;0, M476/F476, ((G476*(I476-E476))/F476)), IF(M476&gt;0, M476/F476, ((G476*(E476-I476))/F476))))</f>
        <v/>
      </c>
      <c r="AE476" s="30">
        <f>IF(A476="", "", MONTH(A476))</f>
        <v/>
      </c>
      <c r="AF476" s="30">
        <f>IF(A476="", "", YEAR(A476))</f>
        <v/>
      </c>
      <c r="AG476" s="30">
        <f>IF(A476="", "", DAY(A476))</f>
        <v/>
      </c>
    </row>
    <row customHeight="1" ht="17.25" r="477" spans="1:105">
      <c r="A477" s="161" t="n"/>
      <c r="B477" s="141" t="n"/>
      <c r="C477" s="15" t="n"/>
      <c r="D477" s="15" t="n"/>
      <c r="E477" s="142" t="n"/>
      <c r="F477" s="16" t="n"/>
      <c r="G477" s="132" t="n"/>
      <c r="H477" s="142" t="n"/>
      <c r="I477" s="142" t="n"/>
      <c r="J477" s="144" t="n"/>
      <c r="K477" s="124" t="n"/>
      <c r="L477" s="12">
        <f>IF(E477="","", IF(C477="Long", (((E477-H477)*G477)/F477), (((H477-E477)*G477)/F477)))</f>
        <v/>
      </c>
      <c r="M477" s="158">
        <f>IF(J477="", "", K477)</f>
        <v/>
      </c>
      <c r="N477" s="17">
        <f>IF(K477="", "", SUM(M477/F477))</f>
        <v/>
      </c>
      <c r="O477" s="18" t="n"/>
      <c r="AC477" s="14">
        <f>IF(M477&lt;0, M477/-F477, L477)</f>
        <v/>
      </c>
      <c r="AD477" s="14">
        <f>IF(M477="", "", IF(C477="Long", IF(M477&gt;0, M477/F477, ((G477*(I477-E477))/F477)), IF(M477&gt;0, M477/F477, ((G477*(E477-I477))/F477))))</f>
        <v/>
      </c>
      <c r="AE477" s="30">
        <f>IF(A477="", "", MONTH(A477))</f>
        <v/>
      </c>
      <c r="AF477" s="30">
        <f>IF(A477="", "", YEAR(A477))</f>
        <v/>
      </c>
      <c r="AG477" s="30">
        <f>IF(A477="", "", DAY(A477))</f>
        <v/>
      </c>
    </row>
    <row customHeight="1" ht="17.25" r="478" spans="1:105">
      <c r="A478" s="161" t="n"/>
      <c r="B478" s="141" t="n"/>
      <c r="C478" s="15" t="n"/>
      <c r="D478" s="15" t="n"/>
      <c r="E478" s="142" t="n"/>
      <c r="F478" s="16" t="n"/>
      <c r="G478" s="132" t="n"/>
      <c r="H478" s="142" t="n"/>
      <c r="I478" s="142" t="n"/>
      <c r="J478" s="144" t="n"/>
      <c r="K478" s="124" t="n"/>
      <c r="L478" s="12">
        <f>IF(E478="","", IF(C478="Long", (((E478-H478)*G478)/F478), (((H478-E478)*G478)/F478)))</f>
        <v/>
      </c>
      <c r="M478" s="158">
        <f>IF(J478="", "", K478)</f>
        <v/>
      </c>
      <c r="N478" s="17">
        <f>IF(K478="", "", SUM(M478/F478))</f>
        <v/>
      </c>
      <c r="O478" s="18" t="n"/>
      <c r="AC478" s="14">
        <f>IF(M478&lt;0, M478/-F478, L478)</f>
        <v/>
      </c>
      <c r="AD478" s="14">
        <f>IF(M478="", "", IF(C478="Long", IF(M478&gt;0, M478/F478, ((G478*(I478-E478))/F478)), IF(M478&gt;0, M478/F478, ((G478*(E478-I478))/F478))))</f>
        <v/>
      </c>
      <c r="AE478" s="30">
        <f>IF(A478="", "", MONTH(A478))</f>
        <v/>
      </c>
      <c r="AF478" s="30">
        <f>IF(A478="", "", YEAR(A478))</f>
        <v/>
      </c>
      <c r="AG478" s="30">
        <f>IF(A478="", "", DAY(A478))</f>
        <v/>
      </c>
    </row>
    <row customHeight="1" ht="17.25" r="479" spans="1:105">
      <c r="A479" s="161" t="n"/>
      <c r="B479" s="141" t="n"/>
      <c r="C479" s="15" t="n"/>
      <c r="D479" s="15" t="n"/>
      <c r="E479" s="142" t="n"/>
      <c r="F479" s="16" t="n"/>
      <c r="G479" s="132" t="n"/>
      <c r="H479" s="142" t="n"/>
      <c r="I479" s="142" t="n"/>
      <c r="J479" s="144" t="n"/>
      <c r="K479" s="124" t="n"/>
      <c r="L479" s="12">
        <f>IF(E479="","", IF(C479="Long", (((E479-H479)*G479)/F479), (((H479-E479)*G479)/F479)))</f>
        <v/>
      </c>
      <c r="M479" s="158">
        <f>IF(J479="", "", K479)</f>
        <v/>
      </c>
      <c r="N479" s="17">
        <f>IF(K479="", "", SUM(M479/F479))</f>
        <v/>
      </c>
      <c r="O479" s="18" t="n"/>
      <c r="AC479" s="14">
        <f>IF(M479&lt;0, M479/-F479, L479)</f>
        <v/>
      </c>
      <c r="AD479" s="14">
        <f>IF(M479="", "", IF(C479="Long", IF(M479&gt;0, M479/F479, ((G479*(I479-E479))/F479)), IF(M479&gt;0, M479/F479, ((G479*(E479-I479))/F479))))</f>
        <v/>
      </c>
      <c r="AE479" s="30">
        <f>IF(A479="", "", MONTH(A479))</f>
        <v/>
      </c>
      <c r="AF479" s="30">
        <f>IF(A479="", "", YEAR(A479))</f>
        <v/>
      </c>
      <c r="AG479" s="30">
        <f>IF(A479="", "", DAY(A479))</f>
        <v/>
      </c>
    </row>
    <row customHeight="1" ht="17.25" r="480" spans="1:105">
      <c r="A480" s="161" t="n"/>
      <c r="B480" s="141" t="n"/>
      <c r="C480" s="15" t="n"/>
      <c r="D480" s="15" t="n"/>
      <c r="E480" s="142" t="n"/>
      <c r="F480" s="16" t="n"/>
      <c r="G480" s="132" t="n"/>
      <c r="H480" s="142" t="n"/>
      <c r="I480" s="142" t="n"/>
      <c r="J480" s="144" t="n"/>
      <c r="K480" s="124" t="n"/>
      <c r="L480" s="12">
        <f>IF(E480="","", IF(C480="Long", (((E480-H480)*G480)/F480), (((H480-E480)*G480)/F480)))</f>
        <v/>
      </c>
      <c r="M480" s="158">
        <f>IF(J480="", "", K480)</f>
        <v/>
      </c>
      <c r="N480" s="17">
        <f>IF(K480="", "", SUM(M480/F480))</f>
        <v/>
      </c>
      <c r="O480" s="18" t="n"/>
      <c r="AC480" s="14">
        <f>IF(M480&lt;0, M480/-F480, L480)</f>
        <v/>
      </c>
      <c r="AD480" s="14">
        <f>IF(M480="", "", IF(C480="Long", IF(M480&gt;0, M480/F480, ((G480*(I480-E480))/F480)), IF(M480&gt;0, M480/F480, ((G480*(E480-I480))/F480))))</f>
        <v/>
      </c>
      <c r="AE480" s="30">
        <f>IF(A480="", "", MONTH(A480))</f>
        <v/>
      </c>
      <c r="AF480" s="30">
        <f>IF(A480="", "", YEAR(A480))</f>
        <v/>
      </c>
      <c r="AG480" s="30">
        <f>IF(A480="", "", DAY(A480))</f>
        <v/>
      </c>
    </row>
    <row customHeight="1" ht="17.25" r="481" spans="1:105">
      <c r="A481" s="161" t="n"/>
      <c r="B481" s="141" t="n"/>
      <c r="C481" s="15" t="n"/>
      <c r="D481" s="15" t="n"/>
      <c r="E481" s="142" t="n"/>
      <c r="F481" s="16" t="n"/>
      <c r="G481" s="132" t="n"/>
      <c r="H481" s="142" t="n"/>
      <c r="I481" s="142" t="n"/>
      <c r="J481" s="144" t="n"/>
      <c r="K481" s="124" t="n"/>
      <c r="L481" s="12">
        <f>IF(E481="","", IF(C481="Long", (((E481-H481)*G481)/F481), (((H481-E481)*G481)/F481)))</f>
        <v/>
      </c>
      <c r="M481" s="158">
        <f>IF(J481="", "", K481)</f>
        <v/>
      </c>
      <c r="N481" s="17">
        <f>IF(K481="", "", SUM(M481/F481))</f>
        <v/>
      </c>
      <c r="O481" s="18" t="n"/>
      <c r="AC481" s="14">
        <f>IF(M481&lt;0, M481/-F481, L481)</f>
        <v/>
      </c>
      <c r="AD481" s="14">
        <f>IF(M481="", "", IF(C481="Long", IF(M481&gt;0, M481/F481, ((G481*(I481-E481))/F481)), IF(M481&gt;0, M481/F481, ((G481*(E481-I481))/F481))))</f>
        <v/>
      </c>
      <c r="AE481" s="30">
        <f>IF(A481="", "", MONTH(A481))</f>
        <v/>
      </c>
      <c r="AF481" s="30">
        <f>IF(A481="", "", YEAR(A481))</f>
        <v/>
      </c>
      <c r="AG481" s="30">
        <f>IF(A481="", "", DAY(A481))</f>
        <v/>
      </c>
    </row>
    <row customHeight="1" ht="17.25" r="482" spans="1:105">
      <c r="A482" s="161" t="n"/>
      <c r="B482" s="141" t="n"/>
      <c r="C482" s="15" t="n"/>
      <c r="D482" s="15" t="n"/>
      <c r="E482" s="142" t="n"/>
      <c r="F482" s="16" t="n"/>
      <c r="G482" s="132" t="n"/>
      <c r="H482" s="142" t="n"/>
      <c r="I482" s="142" t="n"/>
      <c r="J482" s="144" t="n"/>
      <c r="K482" s="124" t="n"/>
      <c r="L482" s="12">
        <f>IF(E482="","", IF(C482="Long", (((E482-H482)*G482)/F482), (((H482-E482)*G482)/F482)))</f>
        <v/>
      </c>
      <c r="M482" s="158">
        <f>IF(J482="", "", K482)</f>
        <v/>
      </c>
      <c r="N482" s="17">
        <f>IF(K482="", "", SUM(M482/F482))</f>
        <v/>
      </c>
      <c r="O482" s="18" t="n"/>
      <c r="AC482" s="14">
        <f>IF(M482&lt;0, M482/-F482, L482)</f>
        <v/>
      </c>
      <c r="AD482" s="14">
        <f>IF(M482="", "", IF(C482="Long", IF(M482&gt;0, M482/F482, ((G482*(I482-E482))/F482)), IF(M482&gt;0, M482/F482, ((G482*(E482-I482))/F482))))</f>
        <v/>
      </c>
      <c r="AE482" s="30">
        <f>IF(A482="", "", MONTH(A482))</f>
        <v/>
      </c>
      <c r="AF482" s="30">
        <f>IF(A482="", "", YEAR(A482))</f>
        <v/>
      </c>
      <c r="AG482" s="30">
        <f>IF(A482="", "", DAY(A482))</f>
        <v/>
      </c>
    </row>
    <row customHeight="1" ht="17.25" r="483" spans="1:105">
      <c r="A483" s="161" t="n"/>
      <c r="B483" s="141" t="n"/>
      <c r="C483" s="15" t="n"/>
      <c r="D483" s="15" t="n"/>
      <c r="E483" s="142" t="n"/>
      <c r="F483" s="16" t="n"/>
      <c r="G483" s="132" t="n"/>
      <c r="H483" s="142" t="n"/>
      <c r="I483" s="142" t="n"/>
      <c r="J483" s="144" t="n"/>
      <c r="K483" s="124" t="n"/>
      <c r="L483" s="12">
        <f>IF(E483="","", IF(C483="Long", (((E483-H483)*G483)/F483), (((H483-E483)*G483)/F483)))</f>
        <v/>
      </c>
      <c r="M483" s="158">
        <f>IF(J483="", "", K483)</f>
        <v/>
      </c>
      <c r="N483" s="17">
        <f>IF(K483="", "", SUM(M483/F483))</f>
        <v/>
      </c>
      <c r="O483" s="18" t="n"/>
      <c r="AC483" s="14">
        <f>IF(M483&lt;0, M483/-F483, L483)</f>
        <v/>
      </c>
      <c r="AD483" s="14">
        <f>IF(M483="", "", IF(C483="Long", IF(M483&gt;0, M483/F483, ((G483*(I483-E483))/F483)), IF(M483&gt;0, M483/F483, ((G483*(E483-I483))/F483))))</f>
        <v/>
      </c>
      <c r="AE483" s="30">
        <f>IF(A483="", "", MONTH(A483))</f>
        <v/>
      </c>
      <c r="AF483" s="30">
        <f>IF(A483="", "", YEAR(A483))</f>
        <v/>
      </c>
      <c r="AG483" s="30">
        <f>IF(A483="", "", DAY(A483))</f>
        <v/>
      </c>
    </row>
    <row customHeight="1" ht="17.25" r="484" spans="1:105">
      <c r="A484" s="161" t="n"/>
      <c r="B484" s="141" t="n"/>
      <c r="C484" s="15" t="n"/>
      <c r="D484" s="15" t="n"/>
      <c r="E484" s="142" t="n"/>
      <c r="F484" s="16" t="n"/>
      <c r="G484" s="132" t="n"/>
      <c r="H484" s="142" t="n"/>
      <c r="I484" s="142" t="n"/>
      <c r="J484" s="144" t="n"/>
      <c r="K484" s="124" t="n"/>
      <c r="L484" s="12">
        <f>IF(E484="","", IF(C484="Long", (((E484-H484)*G484)/F484), (((H484-E484)*G484)/F484)))</f>
        <v/>
      </c>
      <c r="M484" s="158">
        <f>IF(J484="", "", K484)</f>
        <v/>
      </c>
      <c r="N484" s="17">
        <f>IF(K484="", "", SUM(M484/F484))</f>
        <v/>
      </c>
      <c r="O484" s="18" t="n"/>
      <c r="AC484" s="14">
        <f>IF(M484&lt;0, M484/-F484, L484)</f>
        <v/>
      </c>
      <c r="AD484" s="14">
        <f>IF(M484="", "", IF(C484="Long", IF(M484&gt;0, M484/F484, ((G484*(I484-E484))/F484)), IF(M484&gt;0, M484/F484, ((G484*(E484-I484))/F484))))</f>
        <v/>
      </c>
      <c r="AE484" s="30">
        <f>IF(A484="", "", MONTH(A484))</f>
        <v/>
      </c>
      <c r="AF484" s="30">
        <f>IF(A484="", "", YEAR(A484))</f>
        <v/>
      </c>
      <c r="AG484" s="30">
        <f>IF(A484="", "", DAY(A484))</f>
        <v/>
      </c>
    </row>
    <row customHeight="1" ht="17.25" r="485" spans="1:105">
      <c r="A485" s="161" t="n"/>
      <c r="B485" s="141" t="n"/>
      <c r="C485" s="15" t="n"/>
      <c r="D485" s="15" t="n"/>
      <c r="E485" s="142" t="n"/>
      <c r="F485" s="16" t="n"/>
      <c r="G485" s="132" t="n"/>
      <c r="H485" s="142" t="n"/>
      <c r="I485" s="142" t="n"/>
      <c r="J485" s="144" t="n"/>
      <c r="K485" s="124" t="n"/>
      <c r="L485" s="12">
        <f>IF(E485="","", IF(C485="Long", (((E485-H485)*G485)/F485), (((H485-E485)*G485)/F485)))</f>
        <v/>
      </c>
      <c r="M485" s="158">
        <f>IF(J485="", "", K485)</f>
        <v/>
      </c>
      <c r="N485" s="17">
        <f>IF(K485="", "", SUM(M485/F485))</f>
        <v/>
      </c>
      <c r="O485" s="18" t="n"/>
      <c r="AC485" s="14">
        <f>IF(M485&lt;0, M485/-F485, L485)</f>
        <v/>
      </c>
      <c r="AD485" s="14">
        <f>IF(M485="", "", IF(C485="Long", IF(M485&gt;0, M485/F485, ((G485*(I485-E485))/F485)), IF(M485&gt;0, M485/F485, ((G485*(E485-I485))/F485))))</f>
        <v/>
      </c>
      <c r="AE485" s="30">
        <f>IF(A485="", "", MONTH(A485))</f>
        <v/>
      </c>
      <c r="AF485" s="30">
        <f>IF(A485="", "", YEAR(A485))</f>
        <v/>
      </c>
      <c r="AG485" s="30">
        <f>IF(A485="", "", DAY(A485))</f>
        <v/>
      </c>
    </row>
    <row customHeight="1" ht="17.25" r="486" spans="1:105">
      <c r="A486" s="161" t="n"/>
      <c r="B486" s="141" t="n"/>
      <c r="C486" s="15" t="n"/>
      <c r="D486" s="15" t="n"/>
      <c r="E486" s="142" t="n"/>
      <c r="F486" s="16" t="n"/>
      <c r="G486" s="132" t="n"/>
      <c r="H486" s="142" t="n"/>
      <c r="I486" s="142" t="n"/>
      <c r="J486" s="144" t="n"/>
      <c r="K486" s="124" t="n"/>
      <c r="L486" s="12">
        <f>IF(E486="","", IF(C486="Long", (((E486-H486)*G486)/F486), (((H486-E486)*G486)/F486)))</f>
        <v/>
      </c>
      <c r="M486" s="158">
        <f>IF(J486="", "", K486)</f>
        <v/>
      </c>
      <c r="N486" s="17">
        <f>IF(K486="", "", SUM(M486/F486))</f>
        <v/>
      </c>
      <c r="O486" s="18" t="n"/>
      <c r="AC486" s="14">
        <f>IF(M486&lt;0, M486/-F486, L486)</f>
        <v/>
      </c>
      <c r="AD486" s="14">
        <f>IF(M486="", "", IF(C486="Long", IF(M486&gt;0, M486/F486, ((G486*(I486-E486))/F486)), IF(M486&gt;0, M486/F486, ((G486*(E486-I486))/F486))))</f>
        <v/>
      </c>
      <c r="AE486" s="30">
        <f>IF(A486="", "", MONTH(A486))</f>
        <v/>
      </c>
      <c r="AF486" s="30">
        <f>IF(A486="", "", YEAR(A486))</f>
        <v/>
      </c>
      <c r="AG486" s="30">
        <f>IF(A486="", "", DAY(A486))</f>
        <v/>
      </c>
    </row>
    <row customHeight="1" ht="17.25" r="487" spans="1:105">
      <c r="A487" s="161" t="n"/>
      <c r="B487" s="141" t="n"/>
      <c r="C487" s="15" t="n"/>
      <c r="D487" s="15" t="n"/>
      <c r="E487" s="142" t="n"/>
      <c r="F487" s="16" t="n"/>
      <c r="G487" s="132" t="n"/>
      <c r="H487" s="142" t="n"/>
      <c r="I487" s="142" t="n"/>
      <c r="J487" s="144" t="n"/>
      <c r="K487" s="124" t="n"/>
      <c r="L487" s="12">
        <f>IF(E487="","", IF(C487="Long", (((E487-H487)*G487)/F487), (((H487-E487)*G487)/F487)))</f>
        <v/>
      </c>
      <c r="M487" s="158">
        <f>IF(J487="", "", K487)</f>
        <v/>
      </c>
      <c r="N487" s="17">
        <f>IF(K487="", "", SUM(M487/F487))</f>
        <v/>
      </c>
      <c r="O487" s="18" t="n"/>
      <c r="AC487" s="14">
        <f>IF(M487&lt;0, M487/-F487, L487)</f>
        <v/>
      </c>
      <c r="AD487" s="14">
        <f>IF(M487="", "", IF(C487="Long", IF(M487&gt;0, M487/F487, ((G487*(I487-E487))/F487)), IF(M487&gt;0, M487/F487, ((G487*(E487-I487))/F487))))</f>
        <v/>
      </c>
      <c r="AE487" s="30">
        <f>IF(A487="", "", MONTH(A487))</f>
        <v/>
      </c>
      <c r="AF487" s="30">
        <f>IF(A487="", "", YEAR(A487))</f>
        <v/>
      </c>
      <c r="AG487" s="30">
        <f>IF(A487="", "", DAY(A487))</f>
        <v/>
      </c>
    </row>
    <row customHeight="1" ht="17.25" r="488" spans="1:105">
      <c r="A488" s="161" t="n"/>
      <c r="B488" s="141" t="n"/>
      <c r="C488" s="15" t="n"/>
      <c r="D488" s="15" t="n"/>
      <c r="E488" s="142" t="n"/>
      <c r="F488" s="16" t="n"/>
      <c r="G488" s="132" t="n"/>
      <c r="H488" s="142" t="n"/>
      <c r="I488" s="142" t="n"/>
      <c r="J488" s="144" t="n"/>
      <c r="K488" s="124" t="n"/>
      <c r="L488" s="12">
        <f>IF(E488="","", IF(C488="Long", (((E488-H488)*G488)/F488), (((H488-E488)*G488)/F488)))</f>
        <v/>
      </c>
      <c r="M488" s="158">
        <f>IF(J488="", "", K488)</f>
        <v/>
      </c>
      <c r="N488" s="17">
        <f>IF(K488="", "", SUM(M488/F488))</f>
        <v/>
      </c>
      <c r="O488" s="18" t="n"/>
      <c r="AC488" s="14">
        <f>IF(M488&lt;0, M488/-F488, L488)</f>
        <v/>
      </c>
      <c r="AD488" s="14">
        <f>IF(M488="", "", IF(C488="Long", IF(M488&gt;0, M488/F488, ((G488*(I488-E488))/F488)), IF(M488&gt;0, M488/F488, ((G488*(E488-I488))/F488))))</f>
        <v/>
      </c>
      <c r="AE488" s="30">
        <f>IF(A488="", "", MONTH(A488))</f>
        <v/>
      </c>
      <c r="AF488" s="30">
        <f>IF(A488="", "", YEAR(A488))</f>
        <v/>
      </c>
      <c r="AG488" s="30">
        <f>IF(A488="", "", DAY(A488))</f>
        <v/>
      </c>
    </row>
    <row customHeight="1" ht="17.25" r="489" spans="1:105">
      <c r="A489" s="161" t="n"/>
      <c r="B489" s="141" t="n"/>
      <c r="C489" s="15" t="n"/>
      <c r="D489" s="15" t="n"/>
      <c r="E489" s="142" t="n"/>
      <c r="F489" s="16" t="n"/>
      <c r="G489" s="132" t="n"/>
      <c r="H489" s="142" t="n"/>
      <c r="I489" s="142" t="n"/>
      <c r="J489" s="144" t="n"/>
      <c r="K489" s="124" t="n"/>
      <c r="L489" s="12">
        <f>IF(E489="","", IF(C489="Long", (((E489-H489)*G489)/F489), (((H489-E489)*G489)/F489)))</f>
        <v/>
      </c>
      <c r="M489" s="158">
        <f>IF(J489="", "", K489)</f>
        <v/>
      </c>
      <c r="N489" s="17">
        <f>IF(K489="", "", SUM(M489/F489))</f>
        <v/>
      </c>
      <c r="O489" s="18" t="n"/>
      <c r="AC489" s="14">
        <f>IF(M489&lt;0, M489/-F489, L489)</f>
        <v/>
      </c>
      <c r="AD489" s="14">
        <f>IF(M489="", "", IF(C489="Long", IF(M489&gt;0, M489/F489, ((G489*(I489-E489))/F489)), IF(M489&gt;0, M489/F489, ((G489*(E489-I489))/F489))))</f>
        <v/>
      </c>
      <c r="AE489" s="30">
        <f>IF(A489="", "", MONTH(A489))</f>
        <v/>
      </c>
      <c r="AF489" s="30">
        <f>IF(A489="", "", YEAR(A489))</f>
        <v/>
      </c>
      <c r="AG489" s="30">
        <f>IF(A489="", "", DAY(A489))</f>
        <v/>
      </c>
    </row>
    <row customHeight="1" ht="17.25" r="490" spans="1:105">
      <c r="A490" s="161" t="n"/>
      <c r="B490" s="141" t="n"/>
      <c r="C490" s="15" t="n"/>
      <c r="D490" s="15" t="n"/>
      <c r="E490" s="142" t="n"/>
      <c r="F490" s="16" t="n"/>
      <c r="G490" s="132" t="n"/>
      <c r="H490" s="142" t="n"/>
      <c r="I490" s="142" t="n"/>
      <c r="J490" s="144" t="n"/>
      <c r="K490" s="124" t="n"/>
      <c r="L490" s="12">
        <f>IF(E490="","", IF(C490="Long", (((E490-H490)*G490)/F490), (((H490-E490)*G490)/F490)))</f>
        <v/>
      </c>
      <c r="M490" s="158">
        <f>IF(J490="", "", K490)</f>
        <v/>
      </c>
      <c r="N490" s="17">
        <f>IF(K490="", "", SUM(M490/F490))</f>
        <v/>
      </c>
      <c r="O490" s="18" t="n"/>
      <c r="AC490" s="14">
        <f>IF(M490&lt;0, M490/-F490, L490)</f>
        <v/>
      </c>
      <c r="AD490" s="14">
        <f>IF(M490="", "", IF(C490="Long", IF(M490&gt;0, M490/F490, ((G490*(I490-E490))/F490)), IF(M490&gt;0, M490/F490, ((G490*(E490-I490))/F490))))</f>
        <v/>
      </c>
      <c r="AE490" s="30">
        <f>IF(A490="", "", MONTH(A490))</f>
        <v/>
      </c>
      <c r="AF490" s="30">
        <f>IF(A490="", "", YEAR(A490))</f>
        <v/>
      </c>
      <c r="AG490" s="30">
        <f>IF(A490="", "", DAY(A490))</f>
        <v/>
      </c>
    </row>
    <row customHeight="1" ht="17.25" r="491" spans="1:105">
      <c r="A491" s="161" t="n"/>
      <c r="B491" s="141" t="n"/>
      <c r="C491" s="15" t="n"/>
      <c r="D491" s="15" t="n"/>
      <c r="E491" s="142" t="n"/>
      <c r="F491" s="16" t="n"/>
      <c r="G491" s="132" t="n"/>
      <c r="H491" s="142" t="n"/>
      <c r="I491" s="142" t="n"/>
      <c r="J491" s="144" t="n"/>
      <c r="K491" s="124" t="n"/>
      <c r="L491" s="12">
        <f>IF(E491="","", IF(C491="Long", (((E491-H491)*G491)/F491), (((H491-E491)*G491)/F491)))</f>
        <v/>
      </c>
      <c r="M491" s="158">
        <f>IF(J491="", "", K491)</f>
        <v/>
      </c>
      <c r="N491" s="17">
        <f>IF(K491="", "", SUM(M491/F491))</f>
        <v/>
      </c>
      <c r="O491" s="18" t="n"/>
      <c r="AC491" s="14">
        <f>IF(M491&lt;0, M491/-F491, L491)</f>
        <v/>
      </c>
      <c r="AD491" s="14">
        <f>IF(M491="", "", IF(C491="Long", IF(M491&gt;0, M491/F491, ((G491*(I491-E491))/F491)), IF(M491&gt;0, M491/F491, ((G491*(E491-I491))/F491))))</f>
        <v/>
      </c>
      <c r="AE491" s="30">
        <f>IF(A491="", "", MONTH(A491))</f>
        <v/>
      </c>
      <c r="AF491" s="30">
        <f>IF(A491="", "", YEAR(A491))</f>
        <v/>
      </c>
      <c r="AG491" s="30">
        <f>IF(A491="", "", DAY(A491))</f>
        <v/>
      </c>
    </row>
    <row customHeight="1" ht="17.25" r="492" spans="1:105">
      <c r="A492" s="161" t="n"/>
      <c r="B492" s="141" t="n"/>
      <c r="C492" s="15" t="n"/>
      <c r="D492" s="15" t="n"/>
      <c r="E492" s="142" t="n"/>
      <c r="F492" s="16" t="n"/>
      <c r="G492" s="132" t="n"/>
      <c r="H492" s="142" t="n"/>
      <c r="I492" s="142" t="n"/>
      <c r="J492" s="144" t="n"/>
      <c r="K492" s="124" t="n"/>
      <c r="L492" s="12">
        <f>IF(E492="","", IF(C492="Long", (((E492-H492)*G492)/F492), (((H492-E492)*G492)/F492)))</f>
        <v/>
      </c>
      <c r="M492" s="158">
        <f>IF(J492="", "", K492)</f>
        <v/>
      </c>
      <c r="N492" s="17">
        <f>IF(K492="", "", SUM(M492/F492))</f>
        <v/>
      </c>
      <c r="O492" s="18" t="n"/>
      <c r="AC492" s="14">
        <f>IF(M492&lt;0, M492/-F492, L492)</f>
        <v/>
      </c>
      <c r="AD492" s="14">
        <f>IF(M492="", "", IF(C492="Long", IF(M492&gt;0, M492/F492, ((G492*(I492-E492))/F492)), IF(M492&gt;0, M492/F492, ((G492*(E492-I492))/F492))))</f>
        <v/>
      </c>
      <c r="AE492" s="30">
        <f>IF(A492="", "", MONTH(A492))</f>
        <v/>
      </c>
      <c r="AF492" s="30">
        <f>IF(A492="", "", YEAR(A492))</f>
        <v/>
      </c>
      <c r="AG492" s="30">
        <f>IF(A492="", "", DAY(A492))</f>
        <v/>
      </c>
    </row>
    <row customHeight="1" ht="17.25" r="493" spans="1:105">
      <c r="A493" s="161" t="n"/>
      <c r="B493" s="141" t="n"/>
      <c r="C493" s="15" t="n"/>
      <c r="D493" s="15" t="n"/>
      <c r="E493" s="142" t="n"/>
      <c r="F493" s="16" t="n"/>
      <c r="G493" s="132" t="n"/>
      <c r="H493" s="142" t="n"/>
      <c r="I493" s="142" t="n"/>
      <c r="J493" s="144" t="n"/>
      <c r="K493" s="124" t="n"/>
      <c r="L493" s="12">
        <f>IF(E493="","", IF(C493="Long", (((E493-H493)*G493)/F493), (((H493-E493)*G493)/F493)))</f>
        <v/>
      </c>
      <c r="M493" s="158">
        <f>IF(J493="", "", K493)</f>
        <v/>
      </c>
      <c r="N493" s="17">
        <f>IF(K493="", "", SUM(M493/F493))</f>
        <v/>
      </c>
      <c r="O493" s="18" t="n"/>
      <c r="AC493" s="14">
        <f>IF(M493&lt;0, M493/-F493, L493)</f>
        <v/>
      </c>
      <c r="AD493" s="14">
        <f>IF(M493="", "", IF(C493="Long", IF(M493&gt;0, M493/F493, ((G493*(I493-E493))/F493)), IF(M493&gt;0, M493/F493, ((G493*(E493-I493))/F493))))</f>
        <v/>
      </c>
      <c r="AE493" s="30">
        <f>IF(A493="", "", MONTH(A493))</f>
        <v/>
      </c>
      <c r="AF493" s="30">
        <f>IF(A493="", "", YEAR(A493))</f>
        <v/>
      </c>
      <c r="AG493" s="30">
        <f>IF(A493="", "", DAY(A493))</f>
        <v/>
      </c>
    </row>
    <row customHeight="1" ht="17.25" r="494" spans="1:105">
      <c r="A494" s="161" t="n"/>
      <c r="B494" s="141" t="n"/>
      <c r="C494" s="15" t="n"/>
      <c r="D494" s="15" t="n"/>
      <c r="E494" s="142" t="n"/>
      <c r="F494" s="16" t="n"/>
      <c r="G494" s="132" t="n"/>
      <c r="H494" s="142" t="n"/>
      <c r="I494" s="142" t="n"/>
      <c r="J494" s="144" t="n"/>
      <c r="K494" s="124" t="n"/>
      <c r="L494" s="12">
        <f>IF(E494="","", IF(C494="Long", (((E494-H494)*G494)/F494), (((H494-E494)*G494)/F494)))</f>
        <v/>
      </c>
      <c r="M494" s="158">
        <f>IF(J494="", "", K494)</f>
        <v/>
      </c>
      <c r="N494" s="17">
        <f>IF(K494="", "", SUM(M494/F494))</f>
        <v/>
      </c>
      <c r="O494" s="18" t="n"/>
      <c r="AC494" s="14">
        <f>IF(M494&lt;0, M494/-F494, L494)</f>
        <v/>
      </c>
      <c r="AD494" s="14">
        <f>IF(M494="", "", IF(C494="Long", IF(M494&gt;0, M494/F494, ((G494*(I494-E494))/F494)), IF(M494&gt;0, M494/F494, ((G494*(E494-I494))/F494))))</f>
        <v/>
      </c>
      <c r="AE494" s="30">
        <f>IF(A494="", "", MONTH(A494))</f>
        <v/>
      </c>
      <c r="AF494" s="30">
        <f>IF(A494="", "", YEAR(A494))</f>
        <v/>
      </c>
      <c r="AG494" s="30">
        <f>IF(A494="", "", DAY(A494))</f>
        <v/>
      </c>
    </row>
    <row customHeight="1" ht="17.25" r="495" spans="1:105">
      <c r="A495" s="161" t="n"/>
      <c r="B495" s="141" t="n"/>
      <c r="C495" s="15" t="n"/>
      <c r="D495" s="15" t="n"/>
      <c r="E495" s="142" t="n"/>
      <c r="F495" s="16" t="n"/>
      <c r="G495" s="132" t="n"/>
      <c r="H495" s="142" t="n"/>
      <c r="I495" s="142" t="n"/>
      <c r="J495" s="144" t="n"/>
      <c r="K495" s="124" t="n"/>
      <c r="L495" s="12">
        <f>IF(E495="","", IF(C495="Long", (((E495-H495)*G495)/F495), (((H495-E495)*G495)/F495)))</f>
        <v/>
      </c>
      <c r="M495" s="158">
        <f>IF(J495="", "", K495)</f>
        <v/>
      </c>
      <c r="N495" s="17">
        <f>IF(K495="", "", SUM(M495/F495))</f>
        <v/>
      </c>
      <c r="O495" s="18" t="n"/>
      <c r="AC495" s="14">
        <f>IF(M495&lt;0, M495/-F495, L495)</f>
        <v/>
      </c>
      <c r="AD495" s="14">
        <f>IF(M495="", "", IF(C495="Long", IF(M495&gt;0, M495/F495, ((G495*(I495-E495))/F495)), IF(M495&gt;0, M495/F495, ((G495*(E495-I495))/F495))))</f>
        <v/>
      </c>
      <c r="AE495" s="30">
        <f>IF(A495="", "", MONTH(A495))</f>
        <v/>
      </c>
      <c r="AF495" s="30">
        <f>IF(A495="", "", YEAR(A495))</f>
        <v/>
      </c>
      <c r="AG495" s="30">
        <f>IF(A495="", "", DAY(A495))</f>
        <v/>
      </c>
    </row>
    <row customHeight="1" ht="17.25" r="496" spans="1:105">
      <c r="A496" s="161" t="n"/>
      <c r="B496" s="141" t="n"/>
      <c r="C496" s="15" t="n"/>
      <c r="D496" s="15" t="n"/>
      <c r="E496" s="142" t="n"/>
      <c r="F496" s="16" t="n"/>
      <c r="G496" s="132" t="n"/>
      <c r="H496" s="142" t="n"/>
      <c r="I496" s="142" t="n"/>
      <c r="J496" s="144" t="n"/>
      <c r="K496" s="124" t="n"/>
      <c r="L496" s="12">
        <f>IF(E496="","", IF(C496="Long", (((E496-H496)*G496)/F496), (((H496-E496)*G496)/F496)))</f>
        <v/>
      </c>
      <c r="M496" s="158">
        <f>IF(J496="", "", K496)</f>
        <v/>
      </c>
      <c r="N496" s="17">
        <f>IF(K496="", "", SUM(M496/F496))</f>
        <v/>
      </c>
      <c r="O496" s="18" t="n"/>
      <c r="AC496" s="14">
        <f>IF(M496&lt;0, M496/-F496, L496)</f>
        <v/>
      </c>
      <c r="AD496" s="14">
        <f>IF(M496="", "", IF(C496="Long", IF(M496&gt;0, M496/F496, ((G496*(I496-E496))/F496)), IF(M496&gt;0, M496/F496, ((G496*(E496-I496))/F496))))</f>
        <v/>
      </c>
      <c r="AE496" s="30">
        <f>IF(A496="", "", MONTH(A496))</f>
        <v/>
      </c>
      <c r="AF496" s="30">
        <f>IF(A496="", "", YEAR(A496))</f>
        <v/>
      </c>
      <c r="AG496" s="30">
        <f>IF(A496="", "", DAY(A496))</f>
        <v/>
      </c>
    </row>
    <row customHeight="1" ht="17.25" r="497" spans="1:105">
      <c r="A497" s="161" t="n"/>
      <c r="B497" s="141" t="n"/>
      <c r="C497" s="15" t="n"/>
      <c r="D497" s="15" t="n"/>
      <c r="E497" s="142" t="n"/>
      <c r="F497" s="16" t="n"/>
      <c r="G497" s="132" t="n"/>
      <c r="H497" s="142" t="n"/>
      <c r="I497" s="142" t="n"/>
      <c r="J497" s="144" t="n"/>
      <c r="K497" s="124" t="n"/>
      <c r="L497" s="12">
        <f>IF(E497="","", IF(C497="Long", (((E497-H497)*G497)/F497), (((H497-E497)*G497)/F497)))</f>
        <v/>
      </c>
      <c r="M497" s="158">
        <f>IF(J497="", "", K497)</f>
        <v/>
      </c>
      <c r="N497" s="17">
        <f>IF(K497="", "", SUM(M497/F497))</f>
        <v/>
      </c>
      <c r="O497" s="18" t="n"/>
      <c r="AC497" s="14">
        <f>IF(M497&lt;0, M497/-F497, L497)</f>
        <v/>
      </c>
      <c r="AD497" s="14">
        <f>IF(M497="", "", IF(C497="Long", IF(M497&gt;0, M497/F497, ((G497*(I497-E497))/F497)), IF(M497&gt;0, M497/F497, ((G497*(E497-I497))/F497))))</f>
        <v/>
      </c>
      <c r="AE497" s="30">
        <f>IF(A497="", "", MONTH(A497))</f>
        <v/>
      </c>
      <c r="AF497" s="30">
        <f>IF(A497="", "", YEAR(A497))</f>
        <v/>
      </c>
      <c r="AG497" s="30">
        <f>IF(A497="", "", DAY(A497))</f>
        <v/>
      </c>
    </row>
    <row customHeight="1" ht="17.25" r="498" spans="1:105">
      <c r="A498" s="161" t="n"/>
      <c r="B498" s="141" t="n"/>
      <c r="C498" s="15" t="n"/>
      <c r="D498" s="15" t="n"/>
      <c r="E498" s="142" t="n"/>
      <c r="F498" s="16" t="n"/>
      <c r="G498" s="132" t="n"/>
      <c r="H498" s="142" t="n"/>
      <c r="I498" s="142" t="n"/>
      <c r="J498" s="144" t="n"/>
      <c r="K498" s="124" t="n"/>
      <c r="L498" s="12">
        <f>IF(E498="","", IF(C498="Long", (((E498-H498)*G498)/F498), (((H498-E498)*G498)/F498)))</f>
        <v/>
      </c>
      <c r="M498" s="158">
        <f>IF(J498="", "", K498)</f>
        <v/>
      </c>
      <c r="N498" s="17">
        <f>IF(K498="", "", SUM(M498/F498))</f>
        <v/>
      </c>
      <c r="O498" s="18" t="n"/>
      <c r="AC498" s="14">
        <f>IF(M498&lt;0, M498/-F498, L498)</f>
        <v/>
      </c>
      <c r="AD498" s="14">
        <f>IF(M498="", "", IF(C498="Long", IF(M498&gt;0, M498/F498, ((G498*(I498-E498))/F498)), IF(M498&gt;0, M498/F498, ((G498*(E498-I498))/F498))))</f>
        <v/>
      </c>
      <c r="AE498" s="30">
        <f>IF(A498="", "", MONTH(A498))</f>
        <v/>
      </c>
      <c r="AF498" s="30">
        <f>IF(A498="", "", YEAR(A498))</f>
        <v/>
      </c>
      <c r="AG498" s="30">
        <f>IF(A498="", "", DAY(A498))</f>
        <v/>
      </c>
    </row>
    <row customHeight="1" ht="17.25" r="499" spans="1:105">
      <c r="A499" s="161" t="n"/>
      <c r="B499" s="141" t="n"/>
      <c r="C499" s="15" t="n"/>
      <c r="D499" s="15" t="n"/>
      <c r="E499" s="142" t="n"/>
      <c r="F499" s="16" t="n"/>
      <c r="G499" s="132" t="n"/>
      <c r="H499" s="142" t="n"/>
      <c r="I499" s="142" t="n"/>
      <c r="J499" s="144" t="n"/>
      <c r="K499" s="124" t="n"/>
      <c r="L499" s="12">
        <f>IF(E499="","", IF(C499="Long", (((E499-H499)*G499)/F499), (((H499-E499)*G499)/F499)))</f>
        <v/>
      </c>
      <c r="M499" s="158">
        <f>IF(J499="", "", K499)</f>
        <v/>
      </c>
      <c r="N499" s="17">
        <f>IF(K499="", "", SUM(M499/F499))</f>
        <v/>
      </c>
      <c r="O499" s="18" t="n"/>
      <c r="AC499" s="14">
        <f>IF(M499&lt;0, M499/-F499, L499)</f>
        <v/>
      </c>
      <c r="AD499" s="14">
        <f>IF(M499="", "", IF(C499="Long", IF(M499&gt;0, M499/F499, ((G499*(I499-E499))/F499)), IF(M499&gt;0, M499/F499, ((G499*(E499-I499))/F499))))</f>
        <v/>
      </c>
      <c r="AE499" s="30">
        <f>IF(A499="", "", MONTH(A499))</f>
        <v/>
      </c>
      <c r="AF499" s="30">
        <f>IF(A499="", "", YEAR(A499))</f>
        <v/>
      </c>
      <c r="AG499" s="30">
        <f>IF(A499="", "", DAY(A499))</f>
        <v/>
      </c>
    </row>
    <row customHeight="1" ht="17.25" r="500" spans="1:105">
      <c r="A500" s="161" t="n"/>
      <c r="B500" s="141" t="n"/>
      <c r="C500" s="15" t="n"/>
      <c r="D500" s="15" t="n"/>
      <c r="E500" s="142" t="n"/>
      <c r="F500" s="16" t="n"/>
      <c r="G500" s="132" t="n"/>
      <c r="H500" s="142" t="n"/>
      <c r="I500" s="142" t="n"/>
      <c r="J500" s="144" t="n"/>
      <c r="K500" s="124" t="n"/>
      <c r="L500" s="12">
        <f>IF(E500="","", IF(C500="Long", (((E500-H500)*G500)/F500), (((H500-E500)*G500)/F500)))</f>
        <v/>
      </c>
      <c r="M500" s="158">
        <f>IF(J500="", "", K500)</f>
        <v/>
      </c>
      <c r="N500" s="17">
        <f>IF(K500="", "", SUM(M500/F500))</f>
        <v/>
      </c>
      <c r="O500" s="18" t="n"/>
      <c r="AC500" s="14">
        <f>IF(M500&lt;0, M500/-F500, L500)</f>
        <v/>
      </c>
      <c r="AD500" s="14">
        <f>IF(M500="", "", IF(C500="Long", IF(M500&gt;0, M500/F500, ((G500*(I500-E500))/F500)), IF(M500&gt;0, M500/F500, ((G500*(E500-I500))/F500))))</f>
        <v/>
      </c>
      <c r="AE500" s="30">
        <f>IF(A500="", "", MONTH(A500))</f>
        <v/>
      </c>
      <c r="AF500" s="30">
        <f>IF(A500="", "", YEAR(A500))</f>
        <v/>
      </c>
      <c r="AG500" s="30">
        <f>IF(A500="", "", DAY(A500))</f>
        <v/>
      </c>
    </row>
    <row customHeight="1" ht="17.25" r="501" spans="1:105">
      <c r="A501" s="161" t="n"/>
      <c r="B501" s="141" t="n"/>
      <c r="C501" s="15" t="n"/>
      <c r="D501" s="15" t="n"/>
      <c r="E501" s="142" t="n"/>
      <c r="F501" s="16" t="n"/>
      <c r="G501" s="132" t="n"/>
      <c r="H501" s="142" t="n"/>
      <c r="I501" s="142" t="n"/>
      <c r="J501" s="144" t="n"/>
      <c r="K501" s="124" t="n"/>
      <c r="L501" s="12" t="n"/>
      <c r="M501" s="158">
        <f>IF(J501="", "", K501)</f>
        <v/>
      </c>
      <c r="N501" s="17" t="n"/>
      <c r="O501" s="18" t="n"/>
      <c r="AC501" s="14" t="n"/>
      <c r="AD501" s="14">
        <f>IF(M501="", "", IF(C501="Long", IF(M501&gt;0, M501/F501, ((G501*(I501-E501))/F501)), IF(M501&gt;0, M501/F501, ((G501*(E501-I501))/F501))))</f>
        <v/>
      </c>
    </row>
    <row customHeight="1" ht="17.25" r="502" spans="1:105">
      <c r="A502" s="161" t="n"/>
      <c r="B502" s="141" t="n"/>
      <c r="C502" s="15" t="n"/>
      <c r="D502" s="15" t="n"/>
      <c r="E502" s="142" t="n"/>
      <c r="F502" s="16" t="n"/>
      <c r="G502" s="132" t="n"/>
      <c r="H502" s="142" t="n"/>
      <c r="I502" s="142" t="n"/>
      <c r="J502" s="144" t="n"/>
      <c r="K502" s="124" t="n"/>
      <c r="L502" s="12" t="n"/>
      <c r="M502" s="158">
        <f>IF(J502="", "", K502)</f>
        <v/>
      </c>
      <c r="N502" s="17" t="n"/>
      <c r="O502" s="18" t="n"/>
      <c r="AC502" s="14" t="n"/>
      <c r="AD502" s="14">
        <f>IF(M502="", "", IF(C502="Long", IF(M502&gt;0, M502/F502, ((G502*(I502-E502))/F502)), IF(M502&gt;0, M502/F502, ((G502*(E502-I502))/F502))))</f>
        <v/>
      </c>
    </row>
    <row customHeight="1" ht="17.25" r="503" spans="1:105">
      <c r="A503" s="161" t="n"/>
      <c r="B503" s="141" t="n"/>
      <c r="C503" s="15" t="n"/>
      <c r="D503" s="15" t="n"/>
      <c r="E503" s="142" t="n"/>
      <c r="F503" s="16" t="n"/>
      <c r="G503" s="132" t="n"/>
      <c r="H503" s="142" t="n"/>
      <c r="I503" s="142" t="n"/>
      <c r="J503" s="144" t="n"/>
      <c r="K503" s="124" t="n"/>
      <c r="L503" s="12" t="n"/>
      <c r="M503" s="158">
        <f>IF(J503="", "", K503)</f>
        <v/>
      </c>
      <c r="N503" s="17" t="n"/>
      <c r="O503" s="18" t="n"/>
      <c r="AC503" s="14" t="n"/>
      <c r="AD503" s="14">
        <f>IF(M503="", "", IF(C503="Long", IF(M503&gt;0, M503/F503, ((G503*(I503-E503))/F503)), IF(M503&gt;0, M503/F503, ((G503*(E503-I503))/F503))))</f>
        <v/>
      </c>
    </row>
    <row customHeight="1" ht="17.25" r="504" spans="1:105">
      <c r="A504" s="161" t="n"/>
      <c r="B504" s="141" t="n"/>
      <c r="C504" s="15" t="n"/>
      <c r="D504" s="15" t="n"/>
      <c r="E504" s="142" t="n"/>
      <c r="F504" s="16" t="n"/>
      <c r="G504" s="132" t="n"/>
      <c r="H504" s="142" t="n"/>
      <c r="I504" s="142" t="n"/>
      <c r="J504" s="144" t="n"/>
      <c r="K504" s="124" t="n"/>
      <c r="L504" s="12" t="n"/>
      <c r="M504" s="158">
        <f>IF(J504="", "", K504)</f>
        <v/>
      </c>
      <c r="N504" s="17" t="n"/>
      <c r="O504" s="18" t="n"/>
      <c r="AC504" s="14" t="n"/>
      <c r="AD504" s="14">
        <f>IF(M504="", "", IF(C504="Long", IF(M504&gt;0, M504/F504, ((G504*(I504-E504))/F504)), IF(M504&gt;0, M504/F504, ((G504*(E504-I504))/F504))))</f>
        <v/>
      </c>
    </row>
    <row customHeight="1" ht="17.25" r="505" spans="1:105">
      <c r="A505" s="161" t="n"/>
      <c r="B505" s="141" t="n"/>
      <c r="C505" s="15" t="n"/>
      <c r="D505" s="15" t="n"/>
      <c r="E505" s="142" t="n"/>
      <c r="F505" s="16" t="n"/>
      <c r="G505" s="132" t="n"/>
      <c r="H505" s="142" t="n"/>
      <c r="I505" s="142" t="n"/>
      <c r="J505" s="144" t="n"/>
      <c r="K505" s="124" t="n"/>
      <c r="L505" s="12" t="n"/>
      <c r="M505" s="158">
        <f>IF(J505="", "", K505)</f>
        <v/>
      </c>
      <c r="N505" s="17" t="n"/>
      <c r="O505" s="18" t="n"/>
      <c r="AC505" s="14" t="n"/>
      <c r="AD505" s="14">
        <f>IF(M505="", "", IF(C505="Long", IF(M505&gt;0, M505/F505, ((G505*(I505-E505))/F505)), IF(M505&gt;0, M505/F505, ((G505*(E505-I505))/F505))))</f>
        <v/>
      </c>
    </row>
    <row customHeight="1" ht="17.25" r="506" spans="1:105">
      <c r="A506" s="161" t="n"/>
      <c r="B506" s="141" t="n"/>
      <c r="C506" s="15" t="n"/>
      <c r="D506" s="15" t="n"/>
      <c r="E506" s="142" t="n"/>
      <c r="F506" s="16" t="n"/>
      <c r="G506" s="132" t="n"/>
      <c r="H506" s="142" t="n"/>
      <c r="I506" s="142" t="n"/>
      <c r="J506" s="144" t="n"/>
      <c r="K506" s="124" t="n"/>
      <c r="L506" s="12" t="n"/>
      <c r="M506" s="158">
        <f>IF(J506="", "", K506)</f>
        <v/>
      </c>
      <c r="N506" s="17" t="n"/>
      <c r="O506" s="18" t="n"/>
      <c r="AC506" s="14" t="n"/>
      <c r="AD506" s="14">
        <f>IF(M506="", "", IF(C506="Long", IF(M506&gt;0, M506/F506, ((G506*(I506-E506))/F506)), IF(M506&gt;0, M506/F506, ((G506*(E506-I506))/F506))))</f>
        <v/>
      </c>
    </row>
    <row customHeight="1" ht="17.25" r="507" spans="1:105">
      <c r="A507" s="161" t="n"/>
      <c r="B507" s="141" t="n"/>
      <c r="C507" s="15" t="n"/>
      <c r="D507" s="15" t="n"/>
      <c r="E507" s="142" t="n"/>
      <c r="F507" s="16" t="n"/>
      <c r="G507" s="132" t="n"/>
      <c r="H507" s="142" t="n"/>
      <c r="I507" s="142" t="n"/>
      <c r="J507" s="144" t="n"/>
      <c r="K507" s="124" t="n"/>
      <c r="L507" s="12" t="n"/>
      <c r="M507" s="158">
        <f>IF(J507="", "", K507)</f>
        <v/>
      </c>
      <c r="N507" s="17" t="n"/>
      <c r="O507" s="18" t="n"/>
      <c r="AC507" s="14" t="n"/>
      <c r="AD507" s="14">
        <f>IF(M507="", "", IF(C507="Long", IF(M507&gt;0, M507/F507, ((G507*(I507-E507))/F507)), IF(M507&gt;0, M507/F507, ((G507*(E507-I507))/F507))))</f>
        <v/>
      </c>
    </row>
    <row customHeight="1" ht="17.25" r="508" spans="1:105">
      <c r="A508" s="161" t="n"/>
      <c r="B508" s="141" t="n"/>
      <c r="C508" s="15" t="n"/>
      <c r="D508" s="15" t="n"/>
      <c r="E508" s="142" t="n"/>
      <c r="F508" s="16" t="n"/>
      <c r="G508" s="132" t="n"/>
      <c r="H508" s="142" t="n"/>
      <c r="I508" s="142" t="n"/>
      <c r="J508" s="144" t="n"/>
      <c r="K508" s="124" t="n"/>
      <c r="L508" s="12" t="n"/>
      <c r="M508" s="158">
        <f>IF(J508="", "", K508)</f>
        <v/>
      </c>
      <c r="N508" s="17" t="n"/>
      <c r="O508" s="18" t="n"/>
      <c r="AC508" s="14" t="n"/>
      <c r="AD508" s="14">
        <f>IF(M508="", "", IF(C508="Long", IF(M508&gt;0, M508/F508, ((G508*(I508-E508))/F508)), IF(M508&gt;0, M508/F508, ((G508*(E508-I508))/F508))))</f>
        <v/>
      </c>
    </row>
    <row customHeight="1" ht="17.25" r="509" spans="1:105">
      <c r="A509" s="161" t="n"/>
      <c r="B509" s="141" t="n"/>
      <c r="C509" s="15" t="n"/>
      <c r="D509" s="15" t="n"/>
      <c r="E509" s="142" t="n"/>
      <c r="F509" s="16" t="n"/>
      <c r="G509" s="132" t="n"/>
      <c r="H509" s="142" t="n"/>
      <c r="I509" s="142" t="n"/>
      <c r="J509" s="144" t="n"/>
      <c r="K509" s="124" t="n"/>
      <c r="L509" s="12" t="n"/>
      <c r="M509" s="158">
        <f>IF(J509="", "", K509)</f>
        <v/>
      </c>
      <c r="N509" s="17" t="n"/>
      <c r="O509" s="18" t="n"/>
      <c r="AC509" s="14" t="n"/>
      <c r="AD509" s="14">
        <f>IF(M509="", "", IF(C509="Long", IF(M509&gt;0, M509/F509, ((G509*(I509-E509))/F509)), IF(M509&gt;0, M509/F509, ((G509*(E509-I509))/F509))))</f>
        <v/>
      </c>
    </row>
    <row customHeight="1" ht="17.25" r="510" spans="1:105">
      <c r="A510" s="161" t="n"/>
      <c r="B510" s="141" t="n"/>
      <c r="C510" s="15" t="n"/>
      <c r="D510" s="15" t="n"/>
      <c r="E510" s="142" t="n"/>
      <c r="F510" s="16" t="n"/>
      <c r="G510" s="132" t="n"/>
      <c r="H510" s="142" t="n"/>
      <c r="I510" s="142" t="n"/>
      <c r="J510" s="144" t="n"/>
      <c r="K510" s="124" t="n"/>
      <c r="L510" s="12" t="n"/>
      <c r="M510" s="158">
        <f>IF(J510="", "", K510)</f>
        <v/>
      </c>
      <c r="N510" s="17" t="n"/>
      <c r="O510" s="18" t="n"/>
      <c r="AC510" s="14" t="n"/>
      <c r="AD510" s="14">
        <f>IF(M510="", "", IF(C510="Long", IF(M510&gt;0, M510/F510, ((G510*(I510-E510))/F510)), IF(M510&gt;0, M510/F510, ((G510*(E510-I510))/F510))))</f>
        <v/>
      </c>
    </row>
    <row customHeight="1" ht="17.25" r="511" spans="1:105">
      <c r="A511" s="161" t="n"/>
      <c r="B511" s="141" t="n"/>
      <c r="C511" s="15" t="n"/>
      <c r="D511" s="15" t="n"/>
      <c r="E511" s="142" t="n"/>
      <c r="F511" s="16" t="n"/>
      <c r="G511" s="132" t="n"/>
      <c r="H511" s="142" t="n"/>
      <c r="I511" s="142" t="n"/>
      <c r="J511" s="144" t="n"/>
      <c r="K511" s="124" t="n"/>
      <c r="L511" s="12" t="n"/>
      <c r="M511" s="158">
        <f>IF(J511="", "", K511)</f>
        <v/>
      </c>
      <c r="N511" s="17" t="n"/>
      <c r="O511" s="18" t="n"/>
      <c r="AC511" s="14" t="n"/>
      <c r="AD511" s="14">
        <f>IF(M511="", "", IF(C511="Long", IF(M511&gt;0, M511/F511, ((G511*(I511-E511))/F511)), IF(M511&gt;0, M511/F511, ((G511*(E511-I511))/F511))))</f>
        <v/>
      </c>
    </row>
    <row customHeight="1" ht="17.25" r="512" spans="1:105">
      <c r="A512" s="161" t="n"/>
      <c r="B512" s="141" t="n"/>
      <c r="C512" s="15" t="n"/>
      <c r="D512" s="15" t="n"/>
      <c r="E512" s="142" t="n"/>
      <c r="F512" s="16" t="n"/>
      <c r="G512" s="132" t="n"/>
      <c r="H512" s="142" t="n"/>
      <c r="I512" s="142" t="n"/>
      <c r="J512" s="144" t="n"/>
      <c r="K512" s="124" t="n"/>
      <c r="L512" s="12" t="n"/>
      <c r="M512" s="158">
        <f>IF(J512="", "", K512)</f>
        <v/>
      </c>
      <c r="N512" s="17" t="n"/>
      <c r="O512" s="18" t="n"/>
      <c r="AC512" s="14" t="n"/>
      <c r="AD512" s="14">
        <f>IF(M512="", "", IF(C512="Long", IF(M512&gt;0, M512/F512, ((G512*(I512-E512))/F512)), IF(M512&gt;0, M512/F512, ((G512*(E512-I512))/F512))))</f>
        <v/>
      </c>
    </row>
    <row customHeight="1" ht="17.25" r="513" spans="1:105">
      <c r="A513" s="161" t="n"/>
      <c r="B513" s="141" t="n"/>
      <c r="C513" s="15" t="n"/>
      <c r="D513" s="15" t="n"/>
      <c r="E513" s="142" t="n"/>
      <c r="F513" s="16" t="n"/>
      <c r="G513" s="132" t="n"/>
      <c r="H513" s="142" t="n"/>
      <c r="I513" s="142" t="n"/>
      <c r="J513" s="144" t="n"/>
      <c r="K513" s="124" t="n"/>
      <c r="L513" s="12" t="n"/>
      <c r="M513" s="158">
        <f>IF(J513="", "", K513)</f>
        <v/>
      </c>
      <c r="N513" s="17" t="n"/>
      <c r="O513" s="18" t="n"/>
      <c r="AC513" s="14" t="n"/>
      <c r="AD513" s="14">
        <f>IF(M513="", "", IF(C513="Long", IF(M513&gt;0, M513/F513, ((G513*(I513-E513))/F513)), IF(M513&gt;0, M513/F513, ((G513*(E513-I513))/F513))))</f>
        <v/>
      </c>
    </row>
    <row customHeight="1" ht="17.25" r="514" spans="1:105">
      <c r="A514" s="161" t="n"/>
      <c r="B514" s="141" t="n"/>
      <c r="C514" s="15" t="n"/>
      <c r="D514" s="15" t="n"/>
      <c r="E514" s="142" t="n"/>
      <c r="F514" s="16" t="n"/>
      <c r="G514" s="132" t="n"/>
      <c r="H514" s="142" t="n"/>
      <c r="I514" s="142" t="n"/>
      <c r="J514" s="144" t="n"/>
      <c r="K514" s="124" t="n"/>
      <c r="L514" s="12" t="n"/>
      <c r="M514" s="158">
        <f>IF(J514="", "", K514)</f>
        <v/>
      </c>
      <c r="N514" s="17" t="n"/>
      <c r="O514" s="18" t="n"/>
      <c r="AC514" s="14" t="n"/>
      <c r="AD514" s="14">
        <f>IF(M514="", "", IF(C514="Long", IF(M514&gt;0, M514/F514, ((G514*(I514-E514))/F514)), IF(M514&gt;0, M514/F514, ((G514*(E514-I514))/F514))))</f>
        <v/>
      </c>
    </row>
    <row customHeight="1" ht="17.25" r="515" spans="1:105">
      <c r="A515" s="161" t="n"/>
      <c r="B515" s="141" t="n"/>
      <c r="C515" s="15" t="n"/>
      <c r="D515" s="15" t="n"/>
      <c r="E515" s="142" t="n"/>
      <c r="F515" s="16" t="n"/>
      <c r="G515" s="132" t="n"/>
      <c r="H515" s="142" t="n"/>
      <c r="I515" s="142" t="n"/>
      <c r="J515" s="144" t="n"/>
      <c r="K515" s="124" t="n"/>
      <c r="L515" s="12" t="n"/>
      <c r="M515" s="158">
        <f>IF(J515="", "", K515)</f>
        <v/>
      </c>
      <c r="N515" s="17" t="n"/>
      <c r="O515" s="18" t="n"/>
      <c r="AC515" s="14" t="n"/>
      <c r="AD515" s="14">
        <f>IF(M515="", "", IF(C515="Long", IF(M515&gt;0, M515/F515, ((G515*(I515-E515))/F515)), IF(M515&gt;0, M515/F515, ((G515*(E515-I515))/F515))))</f>
        <v/>
      </c>
    </row>
    <row customHeight="1" ht="17.25" r="516" spans="1:105">
      <c r="A516" s="161" t="n"/>
      <c r="B516" s="141" t="n"/>
      <c r="C516" s="15" t="n"/>
      <c r="D516" s="15" t="n"/>
      <c r="E516" s="142" t="n"/>
      <c r="F516" s="16" t="n"/>
      <c r="G516" s="132" t="n"/>
      <c r="H516" s="142" t="n"/>
      <c r="I516" s="142" t="n"/>
      <c r="J516" s="144" t="n"/>
      <c r="K516" s="124" t="n"/>
      <c r="L516" s="12" t="n"/>
      <c r="M516" s="158">
        <f>IF(J516="", "", K516)</f>
        <v/>
      </c>
      <c r="N516" s="17" t="n"/>
      <c r="O516" s="18" t="n"/>
      <c r="AC516" s="14" t="n"/>
      <c r="AD516" s="14">
        <f>IF(M516="", "", IF(C516="Long", IF(M516&gt;0, M516/F516, ((G516*(I516-E516))/F516)), IF(M516&gt;0, M516/F516, ((G516*(E516-I516))/F516))))</f>
        <v/>
      </c>
    </row>
    <row customHeight="1" ht="17.25" r="517" spans="1:105">
      <c r="A517" s="161" t="n"/>
      <c r="B517" s="141" t="n"/>
      <c r="C517" s="15" t="n"/>
      <c r="D517" s="15" t="n"/>
      <c r="E517" s="142" t="n"/>
      <c r="F517" s="16" t="n"/>
      <c r="G517" s="132" t="n"/>
      <c r="H517" s="142" t="n"/>
      <c r="I517" s="142" t="n"/>
      <c r="J517" s="144" t="n"/>
      <c r="K517" s="124" t="n"/>
      <c r="L517" s="12" t="n"/>
      <c r="M517" s="158">
        <f>IF(J517="", "", K517)</f>
        <v/>
      </c>
      <c r="N517" s="17" t="n"/>
      <c r="O517" s="18" t="n"/>
      <c r="AC517" s="14" t="n"/>
      <c r="AD517" s="14">
        <f>IF(M517="", "", IF(C517="Long", IF(M517&gt;0, M517/F517, ((G517*(I517-E517))/F517)), IF(M517&gt;0, M517/F517, ((G517*(E517-I517))/F517))))</f>
        <v/>
      </c>
    </row>
    <row customHeight="1" ht="17.25" r="518" spans="1:105">
      <c r="A518" s="161" t="n"/>
      <c r="B518" s="141" t="n"/>
      <c r="C518" s="15" t="n"/>
      <c r="D518" s="15" t="n"/>
      <c r="E518" s="142" t="n"/>
      <c r="F518" s="16" t="n"/>
      <c r="G518" s="132" t="n"/>
      <c r="H518" s="142" t="n"/>
      <c r="I518" s="142" t="n"/>
      <c r="J518" s="144" t="n"/>
      <c r="K518" s="124" t="n"/>
      <c r="L518" s="12" t="n"/>
      <c r="M518" s="158">
        <f>IF(J518="", "", K518)</f>
        <v/>
      </c>
      <c r="N518" s="17" t="n"/>
      <c r="O518" s="18" t="n"/>
      <c r="AC518" s="14" t="n"/>
      <c r="AD518" s="14">
        <f>IF(M518="", "", IF(C518="Long", IF(M518&gt;0, M518/F518, ((G518*(I518-E518))/F518)), IF(M518&gt;0, M518/F518, ((G518*(E518-I518))/F518))))</f>
        <v/>
      </c>
    </row>
    <row customHeight="1" ht="17.25" r="519" spans="1:105">
      <c r="A519" s="161" t="n"/>
      <c r="B519" s="141" t="n"/>
      <c r="C519" s="15" t="n"/>
      <c r="D519" s="15" t="n"/>
      <c r="E519" s="142" t="n"/>
      <c r="F519" s="16" t="n"/>
      <c r="G519" s="132" t="n"/>
      <c r="H519" s="142" t="n"/>
      <c r="I519" s="142" t="n"/>
      <c r="J519" s="144" t="n"/>
      <c r="K519" s="124" t="n"/>
      <c r="L519" s="12" t="n"/>
      <c r="M519" s="158">
        <f>IF(J519="", "", K519)</f>
        <v/>
      </c>
      <c r="N519" s="17" t="n"/>
      <c r="O519" s="18" t="n"/>
      <c r="AC519" s="14" t="n"/>
      <c r="AD519" s="14">
        <f>IF(M519="", "", IF(C519="Long", IF(M519&gt;0, M519/F519, ((G519*(I519-E519))/F519)), IF(M519&gt;0, M519/F519, ((G519*(E519-I519))/F519))))</f>
        <v/>
      </c>
    </row>
    <row customHeight="1" ht="17.25" r="520" spans="1:105">
      <c r="A520" s="161" t="n"/>
      <c r="B520" s="141" t="n"/>
      <c r="C520" s="15" t="n"/>
      <c r="D520" s="15" t="n"/>
      <c r="E520" s="142" t="n"/>
      <c r="F520" s="16" t="n"/>
      <c r="G520" s="132" t="n"/>
      <c r="H520" s="142" t="n"/>
      <c r="I520" s="142" t="n"/>
      <c r="J520" s="144" t="n"/>
      <c r="K520" s="124" t="n"/>
      <c r="L520" s="12" t="n"/>
      <c r="M520" s="158">
        <f>IF(J520="", "", K520)</f>
        <v/>
      </c>
      <c r="N520" s="17" t="n"/>
      <c r="O520" s="18" t="n"/>
      <c r="AC520" s="14" t="n"/>
      <c r="AD520" s="14">
        <f>IF(M520="", "", IF(C520="Long", IF(M520&gt;0, M520/F520, ((G520*(I520-E520))/F520)), IF(M520&gt;0, M520/F520, ((G520*(E520-I520))/F520))))</f>
        <v/>
      </c>
    </row>
    <row customHeight="1" ht="17.25" r="521" spans="1:105">
      <c r="A521" s="161" t="n"/>
      <c r="B521" s="141" t="n"/>
      <c r="C521" s="15" t="n"/>
      <c r="D521" s="15" t="n"/>
      <c r="E521" s="142" t="n"/>
      <c r="F521" s="16" t="n"/>
      <c r="G521" s="132" t="n"/>
      <c r="H521" s="142" t="n"/>
      <c r="I521" s="142" t="n"/>
      <c r="J521" s="144" t="n"/>
      <c r="K521" s="124" t="n"/>
      <c r="L521" s="12" t="n"/>
      <c r="M521" s="158">
        <f>IF(J521="", "", K521)</f>
        <v/>
      </c>
      <c r="N521" s="17" t="n"/>
      <c r="O521" s="18" t="n"/>
      <c r="AC521" s="14" t="n"/>
      <c r="AD521" s="14">
        <f>IF(M521="", "", IF(C521="Long", IF(M521&gt;0, M521/F521, ((G521*(I521-E521))/F521)), IF(M521&gt;0, M521/F521, ((G521*(E521-I521))/F521))))</f>
        <v/>
      </c>
    </row>
    <row customHeight="1" ht="17.25" r="522" spans="1:105">
      <c r="A522" s="161" t="n"/>
      <c r="B522" s="141" t="n"/>
      <c r="C522" s="15" t="n"/>
      <c r="D522" s="15" t="n"/>
      <c r="E522" s="142" t="n"/>
      <c r="F522" s="16" t="n"/>
      <c r="G522" s="132" t="n"/>
      <c r="H522" s="142" t="n"/>
      <c r="I522" s="142" t="n"/>
      <c r="J522" s="144" t="n"/>
      <c r="K522" s="124" t="n"/>
      <c r="L522" s="12" t="n"/>
      <c r="M522" s="158">
        <f>IF(J522="", "", K522)</f>
        <v/>
      </c>
      <c r="N522" s="17" t="n"/>
      <c r="O522" s="18" t="n"/>
      <c r="AC522" s="14" t="n"/>
      <c r="AD522" s="14">
        <f>IF(M522="", "", IF(C522="Long", IF(M522&gt;0, M522/F522, ((G522*(I522-E522))/F522)), IF(M522&gt;0, M522/F522, ((G522*(E522-I522))/F522))))</f>
        <v/>
      </c>
    </row>
    <row customHeight="1" ht="17.25" r="523" spans="1:105">
      <c r="A523" s="161" t="n"/>
      <c r="B523" s="141" t="n"/>
      <c r="C523" s="15" t="n"/>
      <c r="D523" s="15" t="n"/>
      <c r="E523" s="142" t="n"/>
      <c r="F523" s="16" t="n"/>
      <c r="G523" s="132" t="n"/>
      <c r="H523" s="142" t="n"/>
      <c r="I523" s="142" t="n"/>
      <c r="J523" s="144" t="n"/>
      <c r="K523" s="124" t="n"/>
      <c r="L523" s="12" t="n"/>
      <c r="M523" s="158">
        <f>IF(J523="", "", K523)</f>
        <v/>
      </c>
      <c r="N523" s="17" t="n"/>
      <c r="O523" s="18" t="n"/>
      <c r="AC523" s="14" t="n"/>
      <c r="AD523" s="14">
        <f>IF(M523="", "", IF(C523="Long", IF(M523&gt;0, M523/F523, ((G523*(I523-E523))/F523)), IF(M523&gt;0, M523/F523, ((G523*(E523-I523))/F523))))</f>
        <v/>
      </c>
    </row>
    <row customHeight="1" ht="17.25" r="524" spans="1:105">
      <c r="A524" s="161" t="n"/>
      <c r="B524" s="141" t="n"/>
      <c r="C524" s="15" t="n"/>
      <c r="D524" s="15" t="n"/>
      <c r="E524" s="142" t="n"/>
      <c r="F524" s="16" t="n"/>
      <c r="G524" s="132" t="n"/>
      <c r="H524" s="142" t="n"/>
      <c r="I524" s="142" t="n"/>
      <c r="J524" s="144" t="n"/>
      <c r="K524" s="124" t="n"/>
      <c r="L524" s="12" t="n"/>
      <c r="M524" s="158">
        <f>IF(J524="", "", K524)</f>
        <v/>
      </c>
      <c r="N524" s="17" t="n"/>
      <c r="O524" s="18" t="n"/>
      <c r="AC524" s="14" t="n"/>
      <c r="AD524" s="14">
        <f>IF(M524="", "", IF(C524="Long", IF(M524&gt;0, M524/F524, ((G524*(I524-E524))/F524)), IF(M524&gt;0, M524/F524, ((G524*(E524-I524))/F524))))</f>
        <v/>
      </c>
    </row>
    <row customHeight="1" ht="17.25" r="525" spans="1:105">
      <c r="A525" s="161" t="n"/>
      <c r="B525" s="141" t="n"/>
      <c r="C525" s="15" t="n"/>
      <c r="D525" s="15" t="n"/>
      <c r="E525" s="142" t="n"/>
      <c r="F525" s="16" t="n"/>
      <c r="G525" s="132" t="n"/>
      <c r="H525" s="142" t="n"/>
      <c r="I525" s="142" t="n"/>
      <c r="J525" s="144" t="n"/>
      <c r="K525" s="124" t="n"/>
      <c r="L525" s="12" t="n"/>
      <c r="M525" s="158">
        <f>IF(J525="", "", K525)</f>
        <v/>
      </c>
      <c r="N525" s="17" t="n"/>
      <c r="O525" s="18" t="n"/>
      <c r="AC525" s="14" t="n"/>
      <c r="AD525" s="14">
        <f>IF(M525="", "", IF(C525="Long", IF(M525&gt;0, M525/F525, ((G525*(I525-E525))/F525)), IF(M525&gt;0, M525/F525, ((G525*(E525-I525))/F525))))</f>
        <v/>
      </c>
    </row>
    <row customHeight="1" ht="17.25" r="526" spans="1:105">
      <c r="A526" s="161" t="n"/>
      <c r="B526" s="141" t="n"/>
      <c r="C526" s="15" t="n"/>
      <c r="D526" s="15" t="n"/>
      <c r="E526" s="142" t="n"/>
      <c r="F526" s="16" t="n"/>
      <c r="G526" s="132" t="n"/>
      <c r="H526" s="142" t="n"/>
      <c r="I526" s="142" t="n"/>
      <c r="J526" s="144" t="n"/>
      <c r="K526" s="124" t="n"/>
      <c r="L526" s="12" t="n"/>
      <c r="M526" s="158">
        <f>IF(J526="", "", K526)</f>
        <v/>
      </c>
      <c r="N526" s="17" t="n"/>
      <c r="O526" s="18" t="n"/>
      <c r="AC526" s="14" t="n"/>
      <c r="AD526" s="14">
        <f>IF(M526="", "", IF(C526="Long", IF(M526&gt;0, M526/F526, ((G526*(I526-E526))/F526)), IF(M526&gt;0, M526/F526, ((G526*(E526-I526))/F526))))</f>
        <v/>
      </c>
    </row>
    <row customHeight="1" ht="17.25" r="527" spans="1:105">
      <c r="A527" s="161" t="n"/>
      <c r="B527" s="141" t="n"/>
      <c r="C527" s="15" t="n"/>
      <c r="D527" s="15" t="n"/>
      <c r="E527" s="142" t="n"/>
      <c r="F527" s="16" t="n"/>
      <c r="G527" s="132" t="n"/>
      <c r="H527" s="142" t="n"/>
      <c r="I527" s="142" t="n"/>
      <c r="J527" s="144" t="n"/>
      <c r="K527" s="124" t="n"/>
      <c r="L527" s="12" t="n"/>
      <c r="M527" s="158">
        <f>IF(J527="", "", K527)</f>
        <v/>
      </c>
      <c r="N527" s="17" t="n"/>
      <c r="O527" s="18" t="n"/>
      <c r="AC527" s="14" t="n"/>
      <c r="AD527" s="14">
        <f>IF(M527="", "", IF(C527="Long", IF(M527&gt;0, M527/F527, ((G527*(I527-E527))/F527)), IF(M527&gt;0, M527/F527, ((G527*(E527-I527))/F527))))</f>
        <v/>
      </c>
    </row>
    <row customHeight="1" ht="17.25" r="528" spans="1:105">
      <c r="A528" s="161" t="n"/>
      <c r="B528" s="141" t="n"/>
      <c r="C528" s="15" t="n"/>
      <c r="D528" s="15" t="n"/>
      <c r="E528" s="142" t="n"/>
      <c r="F528" s="16" t="n"/>
      <c r="G528" s="132" t="n"/>
      <c r="H528" s="142" t="n"/>
      <c r="I528" s="142" t="n"/>
      <c r="J528" s="144" t="n"/>
      <c r="K528" s="124" t="n"/>
      <c r="L528" s="12" t="n"/>
      <c r="M528" s="158">
        <f>IF(J528="", "", K528)</f>
        <v/>
      </c>
      <c r="N528" s="17" t="n"/>
      <c r="O528" s="18" t="n"/>
      <c r="AC528" s="14" t="n"/>
      <c r="AD528" s="14">
        <f>IF(M528="", "", IF(C528="Long", IF(M528&gt;0, M528/F528, ((G528*(I528-E528))/F528)), IF(M528&gt;0, M528/F528, ((G528*(E528-I528))/F528))))</f>
        <v/>
      </c>
    </row>
    <row customHeight="1" ht="17.25" r="529" spans="1:105">
      <c r="A529" s="161" t="n"/>
      <c r="B529" s="141" t="n"/>
      <c r="C529" s="15" t="n"/>
      <c r="D529" s="15" t="n"/>
      <c r="E529" s="142" t="n"/>
      <c r="F529" s="16" t="n"/>
      <c r="G529" s="132" t="n"/>
      <c r="H529" s="142" t="n"/>
      <c r="I529" s="142" t="n"/>
      <c r="J529" s="144" t="n"/>
      <c r="K529" s="124" t="n"/>
      <c r="L529" s="12" t="n"/>
      <c r="M529" s="158">
        <f>IF(J529="", "", K529)</f>
        <v/>
      </c>
      <c r="N529" s="17" t="n"/>
      <c r="O529" s="18" t="n"/>
      <c r="AC529" s="14" t="n"/>
      <c r="AD529" s="14">
        <f>IF(M529="", "", IF(C529="Long", IF(M529&gt;0, M529/F529, ((G529*(I529-E529))/F529)), IF(M529&gt;0, M529/F529, ((G529*(E529-I529))/F529))))</f>
        <v/>
      </c>
    </row>
    <row customHeight="1" ht="17.25" r="530" spans="1:105">
      <c r="A530" s="161" t="n"/>
      <c r="B530" s="141" t="n"/>
      <c r="C530" s="15" t="n"/>
      <c r="D530" s="15" t="n"/>
      <c r="E530" s="142" t="n"/>
      <c r="F530" s="16" t="n"/>
      <c r="G530" s="132" t="n"/>
      <c r="H530" s="142" t="n"/>
      <c r="I530" s="142" t="n"/>
      <c r="J530" s="144" t="n"/>
      <c r="K530" s="124" t="n"/>
      <c r="L530" s="12" t="n"/>
      <c r="M530" s="158">
        <f>IF(J530="", "", K530)</f>
        <v/>
      </c>
      <c r="N530" s="17" t="n"/>
      <c r="O530" s="18" t="n"/>
      <c r="AC530" s="14" t="n"/>
      <c r="AD530" s="14">
        <f>IF(M530="", "", IF(C530="Long", IF(M530&gt;0, M530/F530, ((G530*(I530-E530))/F530)), IF(M530&gt;0, M530/F530, ((G530*(E530-I530))/F530))))</f>
        <v/>
      </c>
    </row>
    <row customHeight="1" ht="17.25" r="531" spans="1:105">
      <c r="A531" s="161" t="n"/>
      <c r="B531" s="141" t="n"/>
      <c r="C531" s="15" t="n"/>
      <c r="D531" s="15" t="n"/>
      <c r="E531" s="142" t="n"/>
      <c r="F531" s="16" t="n"/>
      <c r="G531" s="132" t="n"/>
      <c r="H531" s="142" t="n"/>
      <c r="I531" s="142" t="n"/>
      <c r="J531" s="144" t="n"/>
      <c r="K531" s="124" t="n"/>
      <c r="L531" s="12" t="n"/>
      <c r="M531" s="158">
        <f>IF(J531="", "", K531)</f>
        <v/>
      </c>
      <c r="N531" s="17" t="n"/>
      <c r="O531" s="18" t="n"/>
      <c r="AC531" s="14" t="n"/>
      <c r="AD531" s="14">
        <f>IF(M531="", "", IF(C531="Long", IF(M531&gt;0, M531/F531, ((G531*(I531-E531))/F531)), IF(M531&gt;0, M531/F531, ((G531*(E531-I531))/F531))))</f>
        <v/>
      </c>
    </row>
    <row customHeight="1" ht="17.25" r="532" spans="1:105">
      <c r="A532" s="161" t="n"/>
      <c r="B532" s="141" t="n"/>
      <c r="C532" s="15" t="n"/>
      <c r="D532" s="15" t="n"/>
      <c r="E532" s="142" t="n"/>
      <c r="F532" s="16" t="n"/>
      <c r="G532" s="132" t="n"/>
      <c r="H532" s="142" t="n"/>
      <c r="I532" s="142" t="n"/>
      <c r="J532" s="144" t="n"/>
      <c r="K532" s="124" t="n"/>
      <c r="L532" s="12" t="n"/>
      <c r="M532" s="158">
        <f>IF(J532="", "", K532)</f>
        <v/>
      </c>
      <c r="N532" s="17" t="n"/>
      <c r="O532" s="18" t="n"/>
      <c r="AC532" s="14" t="n"/>
      <c r="AD532" s="14">
        <f>IF(M532="", "", IF(C532="Long", IF(M532&gt;0, M532/F532, ((G532*(I532-E532))/F532)), IF(M532&gt;0, M532/F532, ((G532*(E532-I532))/F532))))</f>
        <v/>
      </c>
    </row>
    <row customHeight="1" ht="17.25" r="533" spans="1:105">
      <c r="A533" s="161" t="n"/>
      <c r="B533" s="141" t="n"/>
      <c r="C533" s="15" t="n"/>
      <c r="D533" s="15" t="n"/>
      <c r="E533" s="142" t="n"/>
      <c r="F533" s="16" t="n"/>
      <c r="G533" s="132" t="n"/>
      <c r="H533" s="142" t="n"/>
      <c r="I533" s="142" t="n"/>
      <c r="J533" s="144" t="n"/>
      <c r="K533" s="124" t="n"/>
      <c r="L533" s="12" t="n"/>
      <c r="M533" s="158">
        <f>IF(J533="", "", K533)</f>
        <v/>
      </c>
      <c r="N533" s="17" t="n"/>
      <c r="O533" s="18" t="n"/>
      <c r="AC533" s="14" t="n"/>
      <c r="AD533" s="14">
        <f>IF(M533="", "", IF(C533="Long", IF(M533&gt;0, M533/F533, ((G533*(I533-E533))/F533)), IF(M533&gt;0, M533/F533, ((G533*(E533-I533))/F533))))</f>
        <v/>
      </c>
    </row>
    <row customHeight="1" ht="17.25" r="534" spans="1:105">
      <c r="A534" s="161" t="n"/>
      <c r="B534" s="141" t="n"/>
      <c r="C534" s="15" t="n"/>
      <c r="D534" s="15" t="n"/>
      <c r="E534" s="142" t="n"/>
      <c r="F534" s="16" t="n"/>
      <c r="G534" s="132" t="n"/>
      <c r="H534" s="142" t="n"/>
      <c r="I534" s="142" t="n"/>
      <c r="J534" s="144" t="n"/>
      <c r="K534" s="124" t="n"/>
      <c r="L534" s="12" t="n"/>
      <c r="M534" s="158">
        <f>IF(J534="", "", K534)</f>
        <v/>
      </c>
      <c r="N534" s="17" t="n"/>
      <c r="O534" s="18" t="n"/>
      <c r="AC534" s="14" t="n"/>
      <c r="AD534" s="14">
        <f>IF(M534="", "", IF(C534="Long", IF(M534&gt;0, M534/F534, ((G534*(I534-E534))/F534)), IF(M534&gt;0, M534/F534, ((G534*(E534-I534))/F534))))</f>
        <v/>
      </c>
    </row>
    <row customHeight="1" ht="17.25" r="535" spans="1:105">
      <c r="A535" s="161" t="n"/>
      <c r="B535" s="141" t="n"/>
      <c r="C535" s="15" t="n"/>
      <c r="D535" s="15" t="n"/>
      <c r="E535" s="142" t="n"/>
      <c r="F535" s="16" t="n"/>
      <c r="G535" s="132" t="n"/>
      <c r="H535" s="142" t="n"/>
      <c r="I535" s="142" t="n"/>
      <c r="J535" s="144" t="n"/>
      <c r="K535" s="124" t="n"/>
      <c r="L535" s="12" t="n"/>
      <c r="M535" s="158">
        <f>IF(J535="", "", K535)</f>
        <v/>
      </c>
      <c r="N535" s="17" t="n"/>
      <c r="O535" s="18" t="n"/>
      <c r="AC535" s="14" t="n"/>
      <c r="AD535" s="14">
        <f>IF(M535="", "", IF(C535="Long", IF(M535&gt;0, M535/F535, ((G535*(I535-E535))/F535)), IF(M535&gt;0, M535/F535, ((G535*(E535-I535))/F535))))</f>
        <v/>
      </c>
    </row>
    <row customHeight="1" ht="17.25" r="536" spans="1:105">
      <c r="A536" s="161" t="n"/>
      <c r="B536" s="141" t="n"/>
      <c r="C536" s="15" t="n"/>
      <c r="D536" s="15" t="n"/>
      <c r="E536" s="142" t="n"/>
      <c r="F536" s="16" t="n"/>
      <c r="G536" s="132" t="n"/>
      <c r="H536" s="142" t="n"/>
      <c r="I536" s="142" t="n"/>
      <c r="J536" s="144" t="n"/>
      <c r="K536" s="124" t="n"/>
      <c r="L536" s="12" t="n"/>
      <c r="M536" s="158">
        <f>IF(J536="", "", K536)</f>
        <v/>
      </c>
      <c r="N536" s="17" t="n"/>
      <c r="O536" s="18" t="n"/>
      <c r="AC536" s="14" t="n"/>
      <c r="AD536" s="14">
        <f>IF(M536="", "", IF(C536="Long", IF(M536&gt;0, M536/F536, ((G536*(I536-E536))/F536)), IF(M536&gt;0, M536/F536, ((G536*(E536-I536))/F536))))</f>
        <v/>
      </c>
    </row>
    <row customHeight="1" ht="17.25" r="537" spans="1:105">
      <c r="A537" s="161" t="n"/>
      <c r="B537" s="141" t="n"/>
      <c r="C537" s="15" t="n"/>
      <c r="D537" s="15" t="n"/>
      <c r="E537" s="142" t="n"/>
      <c r="F537" s="16" t="n"/>
      <c r="G537" s="132" t="n"/>
      <c r="H537" s="142" t="n"/>
      <c r="I537" s="142" t="n"/>
      <c r="J537" s="144" t="n"/>
      <c r="K537" s="124" t="n"/>
      <c r="L537" s="12" t="n"/>
      <c r="M537" s="158">
        <f>IF(J537="", "", K537)</f>
        <v/>
      </c>
      <c r="N537" s="17" t="n"/>
      <c r="O537" s="18" t="n"/>
      <c r="AC537" s="14" t="n"/>
      <c r="AD537" s="14">
        <f>IF(M537="", "", IF(C537="Long", IF(M537&gt;0, M537/F537, ((G537*(I537-E537))/F537)), IF(M537&gt;0, M537/F537, ((G537*(E537-I537))/F537))))</f>
        <v/>
      </c>
    </row>
    <row customHeight="1" ht="17.25" r="538" spans="1:105">
      <c r="A538" s="161" t="n"/>
      <c r="B538" s="141" t="n"/>
      <c r="C538" s="15" t="n"/>
      <c r="D538" s="15" t="n"/>
      <c r="E538" s="142" t="n"/>
      <c r="F538" s="16" t="n"/>
      <c r="G538" s="132" t="n"/>
      <c r="H538" s="142" t="n"/>
      <c r="I538" s="142" t="n"/>
      <c r="J538" s="144" t="n"/>
      <c r="K538" s="124" t="n"/>
      <c r="L538" s="12" t="n"/>
      <c r="M538" s="158">
        <f>IF(J538="", "", K538)</f>
        <v/>
      </c>
      <c r="N538" s="17" t="n"/>
      <c r="O538" s="18" t="n"/>
      <c r="AC538" s="14" t="n"/>
      <c r="AD538" s="14">
        <f>IF(M538="", "", IF(C538="Long", IF(M538&gt;0, M538/F538, ((G538*(I538-E538))/F538)), IF(M538&gt;0, M538/F538, ((G538*(E538-I538))/F538))))</f>
        <v/>
      </c>
    </row>
    <row customHeight="1" ht="17.25" r="539" spans="1:105">
      <c r="A539" s="161" t="n"/>
      <c r="B539" s="141" t="n"/>
      <c r="C539" s="15" t="n"/>
      <c r="D539" s="15" t="n"/>
      <c r="E539" s="142" t="n"/>
      <c r="F539" s="16" t="n"/>
      <c r="G539" s="132" t="n"/>
      <c r="H539" s="142" t="n"/>
      <c r="I539" s="142" t="n"/>
      <c r="J539" s="144" t="n"/>
      <c r="K539" s="124" t="n"/>
      <c r="L539" s="12" t="n"/>
      <c r="M539" s="158">
        <f>IF(J539="", "", K539)</f>
        <v/>
      </c>
      <c r="N539" s="17" t="n"/>
      <c r="O539" s="18" t="n"/>
      <c r="AC539" s="14" t="n"/>
      <c r="AD539" s="14">
        <f>IF(M539="", "", IF(C539="Long", IF(M539&gt;0, M539/F539, ((G539*(I539-E539))/F539)), IF(M539&gt;0, M539/F539, ((G539*(E539-I539))/F539))))</f>
        <v/>
      </c>
    </row>
    <row customHeight="1" ht="17.25" r="540" spans="1:105">
      <c r="A540" s="161" t="n"/>
      <c r="B540" s="141" t="n"/>
      <c r="C540" s="15" t="n"/>
      <c r="D540" s="15" t="n"/>
      <c r="E540" s="142" t="n"/>
      <c r="F540" s="16" t="n"/>
      <c r="G540" s="132" t="n"/>
      <c r="H540" s="142" t="n"/>
      <c r="I540" s="142" t="n"/>
      <c r="J540" s="144" t="n"/>
      <c r="K540" s="124" t="n"/>
      <c r="L540" s="12" t="n"/>
      <c r="M540" s="158">
        <f>IF(J540="", "", K540)</f>
        <v/>
      </c>
      <c r="N540" s="17" t="n"/>
      <c r="O540" s="18" t="n"/>
      <c r="AC540" s="14" t="n"/>
      <c r="AD540" s="14">
        <f>IF(M540="", "", IF(C540="Long", IF(M540&gt;0, M540/F540, ((G540*(I540-E540))/F540)), IF(M540&gt;0, M540/F540, ((G540*(E540-I540))/F540))))</f>
        <v/>
      </c>
    </row>
    <row customHeight="1" ht="17.25" r="541" spans="1:105">
      <c r="A541" s="161" t="n"/>
      <c r="B541" s="141" t="n"/>
      <c r="C541" s="15" t="n"/>
      <c r="D541" s="15" t="n"/>
      <c r="E541" s="142" t="n"/>
      <c r="F541" s="16" t="n"/>
      <c r="G541" s="132" t="n"/>
      <c r="H541" s="142" t="n"/>
      <c r="I541" s="142" t="n"/>
      <c r="J541" s="144" t="n"/>
      <c r="K541" s="124" t="n"/>
      <c r="L541" s="12" t="n"/>
      <c r="M541" s="158">
        <f>IF(J541="", "", K541)</f>
        <v/>
      </c>
      <c r="N541" s="17" t="n"/>
      <c r="O541" s="18" t="n"/>
      <c r="AC541" s="14" t="n"/>
      <c r="AD541" s="14">
        <f>IF(M541="", "", IF(C541="Long", IF(M541&gt;0, M541/F541, ((G541*(I541-E541))/F541)), IF(M541&gt;0, M541/F541, ((G541*(E541-I541))/F541))))</f>
        <v/>
      </c>
    </row>
    <row customHeight="1" ht="17.25" r="542" spans="1:105">
      <c r="A542" s="161" t="n"/>
      <c r="B542" s="141" t="n"/>
      <c r="C542" s="15" t="n"/>
      <c r="D542" s="15" t="n"/>
      <c r="E542" s="142" t="n"/>
      <c r="F542" s="16" t="n"/>
      <c r="G542" s="132" t="n"/>
      <c r="H542" s="142" t="n"/>
      <c r="I542" s="142" t="n"/>
      <c r="J542" s="144" t="n"/>
      <c r="K542" s="124" t="n"/>
      <c r="L542" s="12" t="n"/>
      <c r="M542" s="158">
        <f>IF(J542="", "", K542)</f>
        <v/>
      </c>
      <c r="N542" s="17" t="n"/>
      <c r="O542" s="18" t="n"/>
      <c r="AC542" s="14" t="n"/>
      <c r="AD542" s="14">
        <f>IF(M542="", "", IF(C542="Long", IF(M542&gt;0, M542/F542, ((G542*(I542-E542))/F542)), IF(M542&gt;0, M542/F542, ((G542*(E542-I542))/F542))))</f>
        <v/>
      </c>
    </row>
    <row customHeight="1" ht="17.25" r="543" spans="1:105">
      <c r="A543" s="161" t="n"/>
      <c r="B543" s="141" t="n"/>
      <c r="C543" s="15" t="n"/>
      <c r="D543" s="15" t="n"/>
      <c r="E543" s="142" t="n"/>
      <c r="F543" s="16" t="n"/>
      <c r="G543" s="132" t="n"/>
      <c r="H543" s="142" t="n"/>
      <c r="I543" s="142" t="n"/>
      <c r="J543" s="144" t="n"/>
      <c r="K543" s="124" t="n"/>
      <c r="L543" s="12" t="n"/>
      <c r="M543" s="158">
        <f>IF(J543="", "", K543)</f>
        <v/>
      </c>
      <c r="N543" s="17" t="n"/>
      <c r="O543" s="18" t="n"/>
      <c r="AC543" s="14" t="n"/>
      <c r="AD543" s="14">
        <f>IF(M543="", "", IF(C543="Long", IF(M543&gt;0, M543/F543, ((G543*(I543-E543))/F543)), IF(M543&gt;0, M543/F543, ((G543*(E543-I543))/F543))))</f>
        <v/>
      </c>
    </row>
    <row customHeight="1" ht="17.25" r="544" spans="1:105">
      <c r="A544" s="161" t="n"/>
      <c r="B544" s="141" t="n"/>
      <c r="C544" s="15" t="n"/>
      <c r="D544" s="15" t="n"/>
      <c r="E544" s="142" t="n"/>
      <c r="F544" s="16" t="n"/>
      <c r="G544" s="132" t="n"/>
      <c r="H544" s="142" t="n"/>
      <c r="I544" s="142" t="n"/>
      <c r="J544" s="144" t="n"/>
      <c r="K544" s="124" t="n"/>
      <c r="L544" s="12" t="n"/>
      <c r="M544" s="158">
        <f>IF(J544="", "", K544)</f>
        <v/>
      </c>
      <c r="N544" s="17" t="n"/>
      <c r="O544" s="18" t="n"/>
      <c r="AC544" s="14" t="n"/>
      <c r="AD544" s="14">
        <f>IF(M544="", "", IF(C544="Long", IF(M544&gt;0, M544/F544, ((G544*(I544-E544))/F544)), IF(M544&gt;0, M544/F544, ((G544*(E544-I544))/F544))))</f>
        <v/>
      </c>
    </row>
    <row customHeight="1" ht="17.25" r="545" spans="1:105">
      <c r="A545" s="161" t="n"/>
      <c r="B545" s="141" t="n"/>
      <c r="C545" s="15" t="n"/>
      <c r="D545" s="15" t="n"/>
      <c r="E545" s="142" t="n"/>
      <c r="F545" s="16" t="n"/>
      <c r="G545" s="132" t="n"/>
      <c r="H545" s="142" t="n"/>
      <c r="I545" s="142" t="n"/>
      <c r="J545" s="144" t="n"/>
      <c r="K545" s="124" t="n"/>
      <c r="L545" s="12" t="n"/>
      <c r="M545" s="158">
        <f>IF(J545="", "", K545)</f>
        <v/>
      </c>
      <c r="N545" s="17" t="n"/>
      <c r="O545" s="18" t="n"/>
      <c r="AC545" s="14" t="n"/>
      <c r="AD545" s="14">
        <f>IF(M545="", "", IF(C545="Long", IF(M545&gt;0, M545/F545, ((G545*(I545-E545))/F545)), IF(M545&gt;0, M545/F545, ((G545*(E545-I545))/F545))))</f>
        <v/>
      </c>
    </row>
    <row customHeight="1" ht="17.25" r="546" spans="1:105">
      <c r="A546" s="161" t="n"/>
      <c r="B546" s="141" t="n"/>
      <c r="C546" s="15" t="n"/>
      <c r="D546" s="15" t="n"/>
      <c r="E546" s="142" t="n"/>
      <c r="F546" s="16" t="n"/>
      <c r="G546" s="132" t="n"/>
      <c r="H546" s="142" t="n"/>
      <c r="I546" s="142" t="n"/>
      <c r="J546" s="144" t="n"/>
      <c r="K546" s="124" t="n"/>
      <c r="L546" s="12" t="n"/>
      <c r="M546" s="158">
        <f>IF(J546="", "", K546)</f>
        <v/>
      </c>
      <c r="N546" s="17" t="n"/>
      <c r="O546" s="18" t="n"/>
      <c r="AC546" s="14" t="n"/>
      <c r="AD546" s="14">
        <f>IF(M546="", "", IF(C546="Long", IF(M546&gt;0, M546/F546, ((G546*(I546-E546))/F546)), IF(M546&gt;0, M546/F546, ((G546*(E546-I546))/F546))))</f>
        <v/>
      </c>
    </row>
    <row customHeight="1" ht="17.25" r="547" spans="1:105">
      <c r="A547" s="161" t="n"/>
      <c r="B547" s="141" t="n"/>
      <c r="C547" s="15" t="n"/>
      <c r="D547" s="15" t="n"/>
      <c r="E547" s="142" t="n"/>
      <c r="F547" s="16" t="n"/>
      <c r="G547" s="132" t="n"/>
      <c r="H547" s="142" t="n"/>
      <c r="I547" s="142" t="n"/>
      <c r="J547" s="144" t="n"/>
      <c r="K547" s="124" t="n"/>
      <c r="L547" s="12" t="n"/>
      <c r="M547" s="158">
        <f>IF(J547="", "", K547)</f>
        <v/>
      </c>
      <c r="N547" s="17" t="n"/>
      <c r="O547" s="18" t="n"/>
      <c r="AC547" s="14" t="n"/>
      <c r="AD547" s="14">
        <f>IF(M547="", "", IF(C547="Long", IF(M547&gt;0, M547/F547, ((G547*(I547-E547))/F547)), IF(M547&gt;0, M547/F547, ((G547*(E547-I547))/F547))))</f>
        <v/>
      </c>
    </row>
    <row customHeight="1" ht="17.25" r="548" spans="1:105">
      <c r="A548" s="161" t="n"/>
      <c r="B548" s="141" t="n"/>
      <c r="C548" s="15" t="n"/>
      <c r="D548" s="15" t="n"/>
      <c r="E548" s="142" t="n"/>
      <c r="F548" s="16" t="n"/>
      <c r="G548" s="132" t="n"/>
      <c r="H548" s="142" t="n"/>
      <c r="I548" s="142" t="n"/>
      <c r="J548" s="144" t="n"/>
      <c r="K548" s="124" t="n"/>
      <c r="L548" s="12" t="n"/>
      <c r="M548" s="158">
        <f>IF(J548="", "", K548)</f>
        <v/>
      </c>
      <c r="N548" s="17" t="n"/>
      <c r="O548" s="18" t="n"/>
      <c r="AC548" s="14" t="n"/>
      <c r="AD548" s="14">
        <f>IF(M548="", "", IF(C548="Long", IF(M548&gt;0, M548/F548, ((G548*(I548-E548))/F548)), IF(M548&gt;0, M548/F548, ((G548*(E548-I548))/F548))))</f>
        <v/>
      </c>
    </row>
    <row customHeight="1" ht="17.25" r="549" spans="1:105">
      <c r="A549" s="161" t="n"/>
      <c r="B549" s="141" t="n"/>
      <c r="C549" s="15" t="n"/>
      <c r="D549" s="15" t="n"/>
      <c r="E549" s="142" t="n"/>
      <c r="F549" s="16" t="n"/>
      <c r="G549" s="132" t="n"/>
      <c r="H549" s="142" t="n"/>
      <c r="I549" s="142" t="n"/>
      <c r="J549" s="144" t="n"/>
      <c r="K549" s="124" t="n"/>
      <c r="L549" s="12" t="n"/>
      <c r="M549" s="158">
        <f>IF(J549="", "", K549)</f>
        <v/>
      </c>
      <c r="N549" s="17" t="n"/>
      <c r="O549" s="18" t="n"/>
      <c r="AC549" s="14" t="n"/>
      <c r="AD549" s="14">
        <f>IF(M549="", "", IF(C549="Long", IF(M549&gt;0, M549/F549, ((G549*(I549-E549))/F549)), IF(M549&gt;0, M549/F549, ((G549*(E549-I549))/F549))))</f>
        <v/>
      </c>
    </row>
    <row customHeight="1" ht="17.25" r="550" spans="1:105">
      <c r="A550" s="161" t="n"/>
      <c r="B550" s="141" t="n"/>
      <c r="C550" s="15" t="n"/>
      <c r="D550" s="15" t="n"/>
      <c r="E550" s="142" t="n"/>
      <c r="F550" s="16" t="n"/>
      <c r="G550" s="132" t="n"/>
      <c r="H550" s="142" t="n"/>
      <c r="I550" s="142" t="n"/>
      <c r="J550" s="144" t="n"/>
      <c r="K550" s="124" t="n"/>
      <c r="L550" s="12" t="n"/>
      <c r="M550" s="158">
        <f>IF(J550="", "", K550)</f>
        <v/>
      </c>
      <c r="N550" s="17" t="n"/>
      <c r="O550" s="18" t="n"/>
      <c r="AC550" s="14" t="n"/>
      <c r="AD550" s="14">
        <f>IF(M550="", "", IF(C550="Long", IF(M550&gt;0, M550/F550, ((G550*(I550-E550))/F550)), IF(M550&gt;0, M550/F550, ((G550*(E550-I550))/F550))))</f>
        <v/>
      </c>
    </row>
    <row customHeight="1" ht="17.25" r="551" spans="1:105">
      <c r="A551" s="161" t="n"/>
      <c r="B551" s="141" t="n"/>
      <c r="C551" s="15" t="n"/>
      <c r="D551" s="15" t="n"/>
      <c r="E551" s="142" t="n"/>
      <c r="F551" s="16" t="n"/>
      <c r="G551" s="132" t="n"/>
      <c r="H551" s="142" t="n"/>
      <c r="I551" s="142" t="n"/>
      <c r="J551" s="144" t="n"/>
      <c r="K551" s="124" t="n"/>
      <c r="L551" s="12" t="n"/>
      <c r="M551" s="158">
        <f>IF(J551="", "", K551)</f>
        <v/>
      </c>
      <c r="N551" s="17" t="n"/>
      <c r="O551" s="18" t="n"/>
      <c r="AC551" s="14" t="n"/>
      <c r="AD551" s="14">
        <f>IF(M551="", "", IF(C551="Long", IF(M551&gt;0, M551/F551, ((G551*(I551-E551))/F551)), IF(M551&gt;0, M551/F551, ((G551*(E551-I551))/F551))))</f>
        <v/>
      </c>
    </row>
    <row customHeight="1" ht="17.25" r="552" spans="1:105">
      <c r="A552" s="161" t="n"/>
      <c r="B552" s="141" t="n"/>
      <c r="C552" s="15" t="n"/>
      <c r="D552" s="15" t="n"/>
      <c r="E552" s="142" t="n"/>
      <c r="F552" s="16" t="n"/>
      <c r="G552" s="132" t="n"/>
      <c r="H552" s="142" t="n"/>
      <c r="I552" s="142" t="n"/>
      <c r="J552" s="144" t="n"/>
      <c r="K552" s="124" t="n"/>
      <c r="L552" s="12" t="n"/>
      <c r="M552" s="158">
        <f>IF(J552="", "", K552)</f>
        <v/>
      </c>
      <c r="N552" s="17" t="n"/>
      <c r="O552" s="18" t="n"/>
      <c r="AC552" s="14" t="n"/>
      <c r="AD552" s="14">
        <f>IF(M552="", "", IF(C552="Long", IF(M552&gt;0, M552/F552, ((G552*(I552-E552))/F552)), IF(M552&gt;0, M552/F552, ((G552*(E552-I552))/F552))))</f>
        <v/>
      </c>
    </row>
    <row customHeight="1" ht="17.25" r="553" spans="1:105">
      <c r="A553" s="161" t="n"/>
      <c r="B553" s="141" t="n"/>
      <c r="C553" s="15" t="n"/>
      <c r="D553" s="15" t="n"/>
      <c r="E553" s="142" t="n"/>
      <c r="F553" s="16" t="n"/>
      <c r="G553" s="132" t="n"/>
      <c r="H553" s="142" t="n"/>
      <c r="I553" s="142" t="n"/>
      <c r="J553" s="144" t="n"/>
      <c r="K553" s="124" t="n"/>
      <c r="L553" s="12" t="n"/>
      <c r="M553" s="158">
        <f>IF(J553="", "", K553)</f>
        <v/>
      </c>
      <c r="N553" s="17" t="n"/>
      <c r="O553" s="18" t="n"/>
      <c r="AC553" s="14" t="n"/>
      <c r="AD553" s="14">
        <f>IF(M553="", "", IF(C553="Long", IF(M553&gt;0, M553/F553, ((G553*(I553-E553))/F553)), IF(M553&gt;0, M553/F553, ((G553*(E553-I553))/F553))))</f>
        <v/>
      </c>
    </row>
    <row customHeight="1" ht="17.25" r="554" spans="1:105">
      <c r="A554" s="161" t="n"/>
      <c r="B554" s="141" t="n"/>
      <c r="C554" s="15" t="n"/>
      <c r="D554" s="15" t="n"/>
      <c r="E554" s="142" t="n"/>
      <c r="F554" s="16" t="n"/>
      <c r="G554" s="132" t="n"/>
      <c r="H554" s="142" t="n"/>
      <c r="I554" s="142" t="n"/>
      <c r="J554" s="144" t="n"/>
      <c r="K554" s="124" t="n"/>
      <c r="L554" s="12" t="n"/>
      <c r="M554" s="158">
        <f>IF(J554="", "", K554)</f>
        <v/>
      </c>
      <c r="N554" s="17" t="n"/>
      <c r="O554" s="18" t="n"/>
      <c r="AC554" s="14" t="n"/>
      <c r="AD554" s="14">
        <f>IF(M554="", "", IF(C554="Long", IF(M554&gt;0, M554/F554, ((G554*(I554-E554))/F554)), IF(M554&gt;0, M554/F554, ((G554*(E554-I554))/F554))))</f>
        <v/>
      </c>
    </row>
    <row customHeight="1" ht="17.25" r="555" spans="1:105">
      <c r="A555" s="161" t="n"/>
      <c r="B555" s="141" t="n"/>
      <c r="C555" s="15" t="n"/>
      <c r="D555" s="15" t="n"/>
      <c r="E555" s="142" t="n"/>
      <c r="F555" s="16" t="n"/>
      <c r="G555" s="132" t="n"/>
      <c r="H555" s="142" t="n"/>
      <c r="I555" s="142" t="n"/>
      <c r="J555" s="144" t="n"/>
      <c r="K555" s="124" t="n"/>
      <c r="L555" s="12" t="n"/>
      <c r="M555" s="158">
        <f>IF(J555="", "", K555)</f>
        <v/>
      </c>
      <c r="N555" s="17" t="n"/>
      <c r="O555" s="18" t="n"/>
      <c r="AC555" s="14" t="n"/>
      <c r="AD555" s="14">
        <f>IF(M555="", "", IF(C555="Long", IF(M555&gt;0, M555/F555, ((G555*(I555-E555))/F555)), IF(M555&gt;0, M555/F555, ((G555*(E555-I555))/F555))))</f>
        <v/>
      </c>
    </row>
    <row customHeight="1" ht="17.25" r="556" spans="1:105">
      <c r="A556" s="161" t="n"/>
      <c r="B556" s="141" t="n"/>
      <c r="C556" s="15" t="n"/>
      <c r="D556" s="15" t="n"/>
      <c r="E556" s="142" t="n"/>
      <c r="F556" s="16" t="n"/>
      <c r="G556" s="132" t="n"/>
      <c r="H556" s="142" t="n"/>
      <c r="I556" s="142" t="n"/>
      <c r="J556" s="144" t="n"/>
      <c r="K556" s="124" t="n"/>
      <c r="L556" s="12" t="n"/>
      <c r="M556" s="158">
        <f>IF(J556="", "", K556)</f>
        <v/>
      </c>
      <c r="N556" s="17" t="n"/>
      <c r="O556" s="18" t="n"/>
      <c r="AC556" s="14" t="n"/>
      <c r="AD556" s="14">
        <f>IF(M556="", "", IF(C556="Long", IF(M556&gt;0, M556/F556, ((G556*(I556-E556))/F556)), IF(M556&gt;0, M556/F556, ((G556*(E556-I556))/F556))))</f>
        <v/>
      </c>
    </row>
    <row customHeight="1" ht="17.25" r="557" spans="1:105">
      <c r="A557" s="161" t="n"/>
      <c r="B557" s="141" t="n"/>
      <c r="C557" s="15" t="n"/>
      <c r="D557" s="15" t="n"/>
      <c r="E557" s="142" t="n"/>
      <c r="F557" s="16" t="n"/>
      <c r="G557" s="132" t="n"/>
      <c r="H557" s="142" t="n"/>
      <c r="I557" s="142" t="n"/>
      <c r="J557" s="144" t="n"/>
      <c r="K557" s="124" t="n"/>
      <c r="L557" s="12" t="n"/>
      <c r="M557" s="158">
        <f>IF(J557="", "", K557)</f>
        <v/>
      </c>
      <c r="N557" s="17" t="n"/>
      <c r="O557" s="18" t="n"/>
      <c r="AC557" s="14" t="n"/>
      <c r="AD557" s="14">
        <f>IF(M557="", "", IF(C557="Long", IF(M557&gt;0, M557/F557, ((G557*(I557-E557))/F557)), IF(M557&gt;0, M557/F557, ((G557*(E557-I557))/F557))))</f>
        <v/>
      </c>
    </row>
    <row customHeight="1" ht="17.25" r="558" spans="1:105">
      <c r="A558" s="161" t="n"/>
      <c r="B558" s="141" t="n"/>
      <c r="C558" s="15" t="n"/>
      <c r="D558" s="15" t="n"/>
      <c r="E558" s="142" t="n"/>
      <c r="F558" s="16" t="n"/>
      <c r="G558" s="132" t="n"/>
      <c r="H558" s="142" t="n"/>
      <c r="I558" s="142" t="n"/>
      <c r="J558" s="144" t="n"/>
      <c r="K558" s="124" t="n"/>
      <c r="L558" s="12" t="n"/>
      <c r="M558" s="158">
        <f>IF(J558="", "", K558)</f>
        <v/>
      </c>
      <c r="N558" s="17" t="n"/>
      <c r="O558" s="18" t="n"/>
      <c r="AC558" s="14" t="n"/>
      <c r="AD558" s="14">
        <f>IF(M558="", "", IF(C558="Long", IF(M558&gt;0, M558/F558, ((G558*(I558-E558))/F558)), IF(M558&gt;0, M558/F558, ((G558*(E558-I558))/F558))))</f>
        <v/>
      </c>
    </row>
    <row customHeight="1" ht="17.25" r="559" spans="1:105">
      <c r="A559" s="161" t="n"/>
      <c r="B559" s="141" t="n"/>
      <c r="C559" s="15" t="n"/>
      <c r="D559" s="15" t="n"/>
      <c r="E559" s="142" t="n"/>
      <c r="F559" s="16" t="n"/>
      <c r="G559" s="132" t="n"/>
      <c r="H559" s="142" t="n"/>
      <c r="I559" s="142" t="n"/>
      <c r="J559" s="144" t="n"/>
      <c r="K559" s="124" t="n"/>
      <c r="L559" s="12" t="n"/>
      <c r="M559" s="158">
        <f>IF(J559="", "", K559)</f>
        <v/>
      </c>
      <c r="N559" s="17" t="n"/>
      <c r="O559" s="18" t="n"/>
      <c r="AC559" s="14" t="n"/>
      <c r="AD559" s="14">
        <f>IF(M559="", "", IF(C559="Long", IF(M559&gt;0, M559/F559, ((G559*(I559-E559))/F559)), IF(M559&gt;0, M559/F559, ((G559*(E559-I559))/F559))))</f>
        <v/>
      </c>
    </row>
    <row customHeight="1" ht="17.25" r="560" spans="1:105">
      <c r="A560" s="161" t="n"/>
      <c r="B560" s="141" t="n"/>
      <c r="C560" s="15" t="n"/>
      <c r="D560" s="15" t="n"/>
      <c r="E560" s="142" t="n"/>
      <c r="F560" s="16" t="n"/>
      <c r="G560" s="132" t="n"/>
      <c r="H560" s="142" t="n"/>
      <c r="I560" s="142" t="n"/>
      <c r="J560" s="144" t="n"/>
      <c r="K560" s="124" t="n"/>
      <c r="L560" s="12" t="n"/>
      <c r="M560" s="158">
        <f>IF(J560="", "", K560)</f>
        <v/>
      </c>
      <c r="N560" s="17" t="n"/>
      <c r="O560" s="18" t="n"/>
      <c r="AC560" s="14" t="n"/>
      <c r="AD560" s="14">
        <f>IF(M560="", "", IF(C560="Long", IF(M560&gt;0, M560/F560, ((G560*(I560-E560))/F560)), IF(M560&gt;0, M560/F560, ((G560*(E560-I560))/F560))))</f>
        <v/>
      </c>
    </row>
    <row customHeight="1" ht="17.25" r="561" spans="1:105">
      <c r="A561" s="161" t="n"/>
      <c r="B561" s="141" t="n"/>
      <c r="C561" s="15" t="n"/>
      <c r="D561" s="15" t="n"/>
      <c r="E561" s="142" t="n"/>
      <c r="F561" s="16" t="n"/>
      <c r="G561" s="132" t="n"/>
      <c r="H561" s="142" t="n"/>
      <c r="I561" s="142" t="n"/>
      <c r="J561" s="144" t="n"/>
      <c r="K561" s="124" t="n"/>
      <c r="L561" s="12" t="n"/>
      <c r="M561" s="158">
        <f>IF(J561="", "", K561)</f>
        <v/>
      </c>
      <c r="N561" s="17" t="n"/>
      <c r="O561" s="18" t="n"/>
      <c r="AC561" s="14" t="n"/>
      <c r="AD561" s="14">
        <f>IF(M561="", "", IF(C561="Long", IF(M561&gt;0, M561/F561, ((G561*(I561-E561))/F561)), IF(M561&gt;0, M561/F561, ((G561*(E561-I561))/F561))))</f>
        <v/>
      </c>
    </row>
    <row customHeight="1" ht="17.25" r="562" spans="1:105">
      <c r="A562" s="161" t="n"/>
      <c r="B562" s="141" t="n"/>
      <c r="C562" s="15" t="n"/>
      <c r="D562" s="15" t="n"/>
      <c r="E562" s="142" t="n"/>
      <c r="F562" s="16" t="n"/>
      <c r="G562" s="132" t="n"/>
      <c r="H562" s="142" t="n"/>
      <c r="I562" s="142" t="n"/>
      <c r="J562" s="144" t="n"/>
      <c r="K562" s="124" t="n"/>
      <c r="L562" s="12" t="n"/>
      <c r="M562" s="158">
        <f>IF(J562="", "", K562)</f>
        <v/>
      </c>
      <c r="N562" s="17" t="n"/>
      <c r="O562" s="18" t="n"/>
      <c r="AC562" s="14" t="n"/>
      <c r="AD562" s="14">
        <f>IF(M562="", "", IF(C562="Long", IF(M562&gt;0, M562/F562, ((G562*(I562-E562))/F562)), IF(M562&gt;0, M562/F562, ((G562*(E562-I562))/F562))))</f>
        <v/>
      </c>
    </row>
    <row customHeight="1" ht="17.25" r="563" spans="1:105">
      <c r="A563" s="161" t="n"/>
      <c r="B563" s="141" t="n"/>
      <c r="C563" s="15" t="n"/>
      <c r="D563" s="15" t="n"/>
      <c r="E563" s="142" t="n"/>
      <c r="F563" s="16" t="n"/>
      <c r="G563" s="132" t="n"/>
      <c r="H563" s="142" t="n"/>
      <c r="I563" s="142" t="n"/>
      <c r="J563" s="144" t="n"/>
      <c r="K563" s="124" t="n"/>
      <c r="L563" s="12" t="n"/>
      <c r="M563" s="158">
        <f>IF(J563="", "", K563)</f>
        <v/>
      </c>
      <c r="N563" s="17" t="n"/>
      <c r="O563" s="18" t="n"/>
      <c r="AC563" s="14" t="n"/>
      <c r="AD563" s="14">
        <f>IF(M563="", "", IF(C563="Long", IF(M563&gt;0, M563/F563, ((G563*(I563-E563))/F563)), IF(M563&gt;0, M563/F563, ((G563*(E563-I563))/F563))))</f>
        <v/>
      </c>
    </row>
    <row customHeight="1" ht="17.25" r="564" spans="1:105">
      <c r="A564" s="161" t="n"/>
      <c r="B564" s="141" t="n"/>
      <c r="C564" s="15" t="n"/>
      <c r="D564" s="15" t="n"/>
      <c r="E564" s="142" t="n"/>
      <c r="F564" s="16" t="n"/>
      <c r="G564" s="132" t="n"/>
      <c r="H564" s="142" t="n"/>
      <c r="I564" s="142" t="n"/>
      <c r="J564" s="144" t="n"/>
      <c r="K564" s="124" t="n"/>
      <c r="L564" s="12" t="n"/>
      <c r="M564" s="158">
        <f>IF(J564="", "", K564)</f>
        <v/>
      </c>
      <c r="N564" s="17" t="n"/>
      <c r="O564" s="18" t="n"/>
      <c r="AC564" s="14" t="n"/>
      <c r="AD564" s="14">
        <f>IF(M564="", "", IF(C564="Long", IF(M564&gt;0, M564/F564, ((G564*(I564-E564))/F564)), IF(M564&gt;0, M564/F564, ((G564*(E564-I564))/F564))))</f>
        <v/>
      </c>
    </row>
    <row customHeight="1" ht="17.25" r="565" spans="1:105">
      <c r="A565" s="161" t="n"/>
      <c r="B565" s="141" t="n"/>
      <c r="C565" s="15" t="n"/>
      <c r="D565" s="15" t="n"/>
      <c r="E565" s="142" t="n"/>
      <c r="F565" s="16" t="n"/>
      <c r="G565" s="132" t="n"/>
      <c r="H565" s="142" t="n"/>
      <c r="I565" s="142" t="n"/>
      <c r="J565" s="144" t="n"/>
      <c r="K565" s="124" t="n"/>
      <c r="L565" s="12" t="n"/>
      <c r="M565" s="158">
        <f>IF(J565="", "", K565)</f>
        <v/>
      </c>
      <c r="N565" s="17" t="n"/>
      <c r="O565" s="18" t="n"/>
      <c r="AC565" s="14" t="n"/>
      <c r="AD565" s="14">
        <f>IF(M565="", "", IF(C565="Long", IF(M565&gt;0, M565/F565, ((G565*(I565-E565))/F565)), IF(M565&gt;0, M565/F565, ((G565*(E565-I565))/F565))))</f>
        <v/>
      </c>
    </row>
    <row customHeight="1" ht="17.25" r="566" spans="1:105">
      <c r="A566" s="161" t="n"/>
      <c r="B566" s="141" t="n"/>
      <c r="C566" s="15" t="n"/>
      <c r="D566" s="15" t="n"/>
      <c r="E566" s="142" t="n"/>
      <c r="F566" s="16" t="n"/>
      <c r="G566" s="132" t="n"/>
      <c r="H566" s="142" t="n"/>
      <c r="I566" s="142" t="n"/>
      <c r="J566" s="144" t="n"/>
      <c r="K566" s="124" t="n"/>
      <c r="L566" s="12" t="n"/>
      <c r="M566" s="158">
        <f>IF(J566="", "", K566)</f>
        <v/>
      </c>
      <c r="N566" s="17" t="n"/>
      <c r="O566" s="18" t="n"/>
      <c r="AC566" s="14" t="n"/>
      <c r="AD566" s="14">
        <f>IF(M566="", "", IF(C566="Long", IF(M566&gt;0, M566/F566, ((G566*(I566-E566))/F566)), IF(M566&gt;0, M566/F566, ((G566*(E566-I566))/F566))))</f>
        <v/>
      </c>
    </row>
    <row customHeight="1" ht="17.25" r="567" spans="1:105">
      <c r="A567" s="161" t="n"/>
      <c r="B567" s="141" t="n"/>
      <c r="C567" s="15" t="n"/>
      <c r="D567" s="15" t="n"/>
      <c r="E567" s="142" t="n"/>
      <c r="F567" s="16" t="n"/>
      <c r="G567" s="132" t="n"/>
      <c r="H567" s="142" t="n"/>
      <c r="I567" s="142" t="n"/>
      <c r="J567" s="144" t="n"/>
      <c r="K567" s="124" t="n"/>
      <c r="L567" s="12" t="n"/>
      <c r="M567" s="158">
        <f>IF(J567="", "", K567)</f>
        <v/>
      </c>
      <c r="N567" s="17" t="n"/>
      <c r="O567" s="18" t="n"/>
      <c r="AC567" s="14" t="n"/>
      <c r="AD567" s="14">
        <f>IF(M567="", "", IF(C567="Long", IF(M567&gt;0, M567/F567, ((G567*(I567-E567))/F567)), IF(M567&gt;0, M567/F567, ((G567*(E567-I567))/F567))))</f>
        <v/>
      </c>
    </row>
    <row customHeight="1" ht="17.25" r="568" spans="1:105">
      <c r="A568" s="161" t="n"/>
      <c r="B568" s="141" t="n"/>
      <c r="C568" s="15" t="n"/>
      <c r="D568" s="15" t="n"/>
      <c r="E568" s="142" t="n"/>
      <c r="F568" s="16" t="n"/>
      <c r="G568" s="132" t="n"/>
      <c r="H568" s="142" t="n"/>
      <c r="I568" s="142" t="n"/>
      <c r="J568" s="144" t="n"/>
      <c r="K568" s="124" t="n"/>
      <c r="L568" s="12" t="n"/>
      <c r="M568" s="158">
        <f>IF(J568="", "", K568)</f>
        <v/>
      </c>
      <c r="N568" s="17" t="n"/>
      <c r="O568" s="18" t="n"/>
      <c r="AC568" s="14" t="n"/>
      <c r="AD568" s="14">
        <f>IF(M568="", "", IF(C568="Long", IF(M568&gt;0, M568/F568, ((G568*(I568-E568))/F568)), IF(M568&gt;0, M568/F568, ((G568*(E568-I568))/F568))))</f>
        <v/>
      </c>
    </row>
    <row customHeight="1" ht="17.25" r="569" spans="1:105">
      <c r="A569" s="161" t="n"/>
      <c r="B569" s="141" t="n"/>
      <c r="C569" s="15" t="n"/>
      <c r="D569" s="15" t="n"/>
      <c r="E569" s="142" t="n"/>
      <c r="F569" s="16" t="n"/>
      <c r="G569" s="132" t="n"/>
      <c r="H569" s="142" t="n"/>
      <c r="I569" s="142" t="n"/>
      <c r="J569" s="144" t="n"/>
      <c r="K569" s="124" t="n"/>
      <c r="L569" s="12" t="n"/>
      <c r="M569" s="158">
        <f>IF(J569="", "", K569)</f>
        <v/>
      </c>
      <c r="N569" s="17" t="n"/>
      <c r="O569" s="18" t="n"/>
      <c r="AC569" s="14" t="n"/>
      <c r="AD569" s="14">
        <f>IF(M569="", "", IF(C569="Long", IF(M569&gt;0, M569/F569, ((G569*(I569-E569))/F569)), IF(M569&gt;0, M569/F569, ((G569*(E569-I569))/F569))))</f>
        <v/>
      </c>
    </row>
    <row customHeight="1" ht="17.25" r="570" spans="1:105">
      <c r="A570" s="161" t="n"/>
      <c r="B570" s="141" t="n"/>
      <c r="C570" s="15" t="n"/>
      <c r="D570" s="15" t="n"/>
      <c r="E570" s="142" t="n"/>
      <c r="F570" s="16" t="n"/>
      <c r="G570" s="132" t="n"/>
      <c r="H570" s="142" t="n"/>
      <c r="I570" s="142" t="n"/>
      <c r="J570" s="144" t="n"/>
      <c r="K570" s="124" t="n"/>
      <c r="L570" s="12" t="n"/>
      <c r="M570" s="158">
        <f>IF(J570="", "", K570)</f>
        <v/>
      </c>
      <c r="N570" s="17" t="n"/>
      <c r="O570" s="18" t="n"/>
      <c r="AC570" s="14" t="n"/>
      <c r="AD570" s="14">
        <f>IF(M570="", "", IF(C570="Long", IF(M570&gt;0, M570/F570, ((G570*(I570-E570))/F570)), IF(M570&gt;0, M570/F570, ((G570*(E570-I570))/F570))))</f>
        <v/>
      </c>
    </row>
    <row customHeight="1" ht="17.25" r="571" spans="1:105">
      <c r="A571" s="161" t="n"/>
      <c r="B571" s="141" t="n"/>
      <c r="C571" s="15" t="n"/>
      <c r="D571" s="15" t="n"/>
      <c r="E571" s="142" t="n"/>
      <c r="F571" s="16" t="n"/>
      <c r="G571" s="132" t="n"/>
      <c r="H571" s="142" t="n"/>
      <c r="I571" s="142" t="n"/>
      <c r="J571" s="144" t="n"/>
      <c r="K571" s="124" t="n"/>
      <c r="L571" s="12" t="n"/>
      <c r="M571" s="158">
        <f>IF(J571="", "", K571)</f>
        <v/>
      </c>
      <c r="N571" s="17" t="n"/>
      <c r="O571" s="18" t="n"/>
      <c r="AC571" s="14" t="n"/>
      <c r="AD571" s="14">
        <f>IF(M571="", "", IF(C571="Long", IF(M571&gt;0, M571/F571, ((G571*(I571-E571))/F571)), IF(M571&gt;0, M571/F571, ((G571*(E571-I571))/F571))))</f>
        <v/>
      </c>
    </row>
    <row customHeight="1" ht="17.25" r="572" spans="1:105">
      <c r="A572" s="161" t="n"/>
      <c r="B572" s="141" t="n"/>
      <c r="C572" s="15" t="n"/>
      <c r="D572" s="15" t="n"/>
      <c r="E572" s="142" t="n"/>
      <c r="F572" s="16" t="n"/>
      <c r="G572" s="132" t="n"/>
      <c r="H572" s="142" t="n"/>
      <c r="I572" s="142" t="n"/>
      <c r="J572" s="144" t="n"/>
      <c r="K572" s="124" t="n"/>
      <c r="L572" s="12" t="n"/>
      <c r="M572" s="158">
        <f>IF(J572="", "", K572)</f>
        <v/>
      </c>
      <c r="N572" s="17" t="n"/>
      <c r="O572" s="18" t="n"/>
      <c r="AC572" s="14" t="n"/>
      <c r="AD572" s="14">
        <f>IF(M572="", "", IF(C572="Long", IF(M572&gt;0, M572/F572, ((G572*(I572-E572))/F572)), IF(M572&gt;0, M572/F572, ((G572*(E572-I572))/F572))))</f>
        <v/>
      </c>
    </row>
    <row customHeight="1" ht="17.25" r="573" spans="1:105">
      <c r="A573" s="161" t="n"/>
      <c r="B573" s="141" t="n"/>
      <c r="C573" s="15" t="n"/>
      <c r="D573" s="15" t="n"/>
      <c r="E573" s="142" t="n"/>
      <c r="F573" s="16" t="n"/>
      <c r="G573" s="132" t="n"/>
      <c r="H573" s="142" t="n"/>
      <c r="I573" s="142" t="n"/>
      <c r="J573" s="144" t="n"/>
      <c r="K573" s="124" t="n"/>
      <c r="L573" s="12" t="n"/>
      <c r="M573" s="158">
        <f>IF(J573="", "", K573)</f>
        <v/>
      </c>
      <c r="N573" s="17" t="n"/>
      <c r="O573" s="18" t="n"/>
      <c r="AC573" s="14" t="n"/>
      <c r="AD573" s="14">
        <f>IF(M573="", "", IF(C573="Long", IF(M573&gt;0, M573/F573, ((G573*(I573-E573))/F573)), IF(M573&gt;0, M573/F573, ((G573*(E573-I573))/F573))))</f>
        <v/>
      </c>
    </row>
    <row customHeight="1" ht="17.25" r="574" spans="1:105">
      <c r="A574" s="161" t="n"/>
      <c r="B574" s="141" t="n"/>
      <c r="C574" s="15" t="n"/>
      <c r="D574" s="15" t="n"/>
      <c r="E574" s="142" t="n"/>
      <c r="F574" s="16" t="n"/>
      <c r="G574" s="132" t="n"/>
      <c r="H574" s="142" t="n"/>
      <c r="I574" s="142" t="n"/>
      <c r="J574" s="144" t="n"/>
      <c r="K574" s="124" t="n"/>
      <c r="L574" s="12" t="n"/>
      <c r="M574" s="158">
        <f>IF(J574="", "", K574)</f>
        <v/>
      </c>
      <c r="N574" s="17" t="n"/>
      <c r="O574" s="18" t="n"/>
      <c r="AC574" s="14" t="n"/>
      <c r="AD574" s="14">
        <f>IF(M574="", "", IF(C574="Long", IF(M574&gt;0, M574/F574, ((G574*(I574-E574))/F574)), IF(M574&gt;0, M574/F574, ((G574*(E574-I574))/F574))))</f>
        <v/>
      </c>
    </row>
    <row customHeight="1" ht="17.25" r="575" spans="1:105">
      <c r="A575" s="161" t="n"/>
      <c r="B575" s="141" t="n"/>
      <c r="C575" s="15" t="n"/>
      <c r="D575" s="15" t="n"/>
      <c r="E575" s="142" t="n"/>
      <c r="F575" s="16" t="n"/>
      <c r="G575" s="132" t="n"/>
      <c r="H575" s="142" t="n"/>
      <c r="I575" s="142" t="n"/>
      <c r="J575" s="144" t="n"/>
      <c r="K575" s="124" t="n"/>
      <c r="L575" s="12" t="n"/>
      <c r="M575" s="158">
        <f>IF(J575="", "", K575)</f>
        <v/>
      </c>
      <c r="N575" s="17" t="n"/>
      <c r="O575" s="18" t="n"/>
      <c r="AC575" s="14" t="n"/>
      <c r="AD575" s="14">
        <f>IF(M575="", "", IF(C575="Long", IF(M575&gt;0, M575/F575, ((G575*(I575-E575))/F575)), IF(M575&gt;0, M575/F575, ((G575*(E575-I575))/F575))))</f>
        <v/>
      </c>
    </row>
    <row customHeight="1" ht="17.25" r="576" spans="1:105">
      <c r="A576" s="161" t="n"/>
      <c r="B576" s="141" t="n"/>
      <c r="C576" s="15" t="n"/>
      <c r="D576" s="15" t="n"/>
      <c r="E576" s="142" t="n"/>
      <c r="F576" s="16" t="n"/>
      <c r="G576" s="132" t="n"/>
      <c r="H576" s="142" t="n"/>
      <c r="I576" s="142" t="n"/>
      <c r="J576" s="144" t="n"/>
      <c r="K576" s="124" t="n"/>
      <c r="L576" s="12" t="n"/>
      <c r="M576" s="158">
        <f>IF(J576="", "", K576)</f>
        <v/>
      </c>
      <c r="N576" s="17" t="n"/>
      <c r="O576" s="18" t="n"/>
      <c r="AC576" s="14" t="n"/>
      <c r="AD576" s="14">
        <f>IF(M576="", "", IF(C576="Long", IF(M576&gt;0, M576/F576, ((G576*(I576-E576))/F576)), IF(M576&gt;0, M576/F576, ((G576*(E576-I576))/F576))))</f>
        <v/>
      </c>
    </row>
    <row customHeight="1" ht="17.25" r="577" spans="1:105">
      <c r="A577" s="161" t="n"/>
      <c r="B577" s="141" t="n"/>
      <c r="C577" s="15" t="n"/>
      <c r="D577" s="15" t="n"/>
      <c r="E577" s="142" t="n"/>
      <c r="F577" s="16" t="n"/>
      <c r="G577" s="132" t="n"/>
      <c r="H577" s="142" t="n"/>
      <c r="I577" s="142" t="n"/>
      <c r="J577" s="144" t="n"/>
      <c r="K577" s="124" t="n"/>
      <c r="L577" s="12" t="n"/>
      <c r="M577" s="158">
        <f>IF(J577="", "", K577)</f>
        <v/>
      </c>
      <c r="N577" s="17" t="n"/>
      <c r="O577" s="18" t="n"/>
      <c r="AC577" s="14" t="n"/>
      <c r="AD577" s="14">
        <f>IF(M577="", "", IF(C577="Long", IF(M577&gt;0, M577/F577, ((G577*(I577-E577))/F577)), IF(M577&gt;0, M577/F577, ((G577*(E577-I577))/F577))))</f>
        <v/>
      </c>
    </row>
    <row customHeight="1" ht="17.25" r="578" spans="1:105">
      <c r="A578" s="161" t="n"/>
      <c r="B578" s="141" t="n"/>
      <c r="C578" s="15" t="n"/>
      <c r="D578" s="15" t="n"/>
      <c r="E578" s="142" t="n"/>
      <c r="F578" s="16" t="n"/>
      <c r="G578" s="132" t="n"/>
      <c r="H578" s="142" t="n"/>
      <c r="I578" s="142" t="n"/>
      <c r="J578" s="144" t="n"/>
      <c r="K578" s="124" t="n"/>
      <c r="L578" s="12" t="n"/>
      <c r="M578" s="158">
        <f>IF(J578="", "", K578)</f>
        <v/>
      </c>
      <c r="N578" s="17" t="n"/>
      <c r="O578" s="18" t="n"/>
      <c r="AC578" s="14" t="n"/>
      <c r="AD578" s="14">
        <f>IF(M578="", "", IF(C578="Long", IF(M578&gt;0, M578/F578, ((G578*(I578-E578))/F578)), IF(M578&gt;0, M578/F578, ((G578*(E578-I578))/F578))))</f>
        <v/>
      </c>
    </row>
    <row customHeight="1" ht="17.25" r="579" spans="1:105">
      <c r="A579" s="161" t="n"/>
      <c r="B579" s="141" t="n"/>
      <c r="C579" s="15" t="n"/>
      <c r="D579" s="15" t="n"/>
      <c r="E579" s="142" t="n"/>
      <c r="F579" s="16" t="n"/>
      <c r="G579" s="132" t="n"/>
      <c r="H579" s="142" t="n"/>
      <c r="I579" s="142" t="n"/>
      <c r="J579" s="144" t="n"/>
      <c r="K579" s="124" t="n"/>
      <c r="L579" s="12" t="n"/>
      <c r="M579" s="158">
        <f>IF(J579="", "", K579)</f>
        <v/>
      </c>
      <c r="N579" s="17" t="n"/>
      <c r="O579" s="18" t="n"/>
      <c r="AC579" s="14" t="n"/>
      <c r="AD579" s="14">
        <f>IF(M579="", "", IF(C579="Long", IF(M579&gt;0, M579/F579, ((G579*(I579-E579))/F579)), IF(M579&gt;0, M579/F579, ((G579*(E579-I579))/F579))))</f>
        <v/>
      </c>
    </row>
    <row customHeight="1" ht="17.25" r="580" spans="1:105">
      <c r="A580" s="161" t="n"/>
      <c r="B580" s="141" t="n"/>
      <c r="C580" s="15" t="n"/>
      <c r="D580" s="15" t="n"/>
      <c r="E580" s="142" t="n"/>
      <c r="F580" s="16" t="n"/>
      <c r="G580" s="132" t="n"/>
      <c r="H580" s="142" t="n"/>
      <c r="I580" s="142" t="n"/>
      <c r="J580" s="144" t="n"/>
      <c r="K580" s="124" t="n"/>
      <c r="L580" s="12" t="n"/>
      <c r="M580" s="158">
        <f>IF(J580="", "", K580)</f>
        <v/>
      </c>
      <c r="N580" s="17" t="n"/>
      <c r="O580" s="18" t="n"/>
      <c r="AC580" s="14" t="n"/>
      <c r="AD580" s="14">
        <f>IF(M580="", "", IF(C580="Long", IF(M580&gt;0, M580/F580, ((G580*(I580-E580))/F580)), IF(M580&gt;0, M580/F580, ((G580*(E580-I580))/F580))))</f>
        <v/>
      </c>
    </row>
    <row customHeight="1" ht="17.25" r="581" spans="1:105">
      <c r="A581" s="161" t="n"/>
      <c r="B581" s="141" t="n"/>
      <c r="C581" s="15" t="n"/>
      <c r="D581" s="15" t="n"/>
      <c r="E581" s="142" t="n"/>
      <c r="F581" s="16" t="n"/>
      <c r="G581" s="132" t="n"/>
      <c r="H581" s="142" t="n"/>
      <c r="I581" s="142" t="n"/>
      <c r="J581" s="144" t="n"/>
      <c r="K581" s="124" t="n"/>
      <c r="L581" s="12" t="n"/>
      <c r="M581" s="158">
        <f>IF(J581="", "", K581)</f>
        <v/>
      </c>
      <c r="N581" s="17" t="n"/>
      <c r="O581" s="18" t="n"/>
      <c r="AC581" s="14" t="n"/>
      <c r="AD581" s="14">
        <f>IF(M581="", "", IF(C581="Long", IF(M581&gt;0, M581/F581, ((G581*(I581-E581))/F581)), IF(M581&gt;0, M581/F581, ((G581*(E581-I581))/F581))))</f>
        <v/>
      </c>
    </row>
    <row customHeight="1" ht="17.25" r="582" spans="1:105">
      <c r="A582" s="161" t="n"/>
      <c r="B582" s="141" t="n"/>
      <c r="C582" s="15" t="n"/>
      <c r="D582" s="15" t="n"/>
      <c r="E582" s="142" t="n"/>
      <c r="F582" s="16" t="n"/>
      <c r="G582" s="132" t="n"/>
      <c r="H582" s="142" t="n"/>
      <c r="I582" s="142" t="n"/>
      <c r="J582" s="144" t="n"/>
      <c r="K582" s="124" t="n"/>
      <c r="L582" s="12" t="n"/>
      <c r="M582" s="158">
        <f>IF(J582="", "", K582)</f>
        <v/>
      </c>
      <c r="N582" s="17" t="n"/>
      <c r="O582" s="18" t="n"/>
      <c r="AC582" s="14" t="n"/>
      <c r="AD582" s="14">
        <f>IF(M582="", "", IF(C582="Long", IF(M582&gt;0, M582/F582, ((G582*(I582-E582))/F582)), IF(M582&gt;0, M582/F582, ((G582*(E582-I582))/F582))))</f>
        <v/>
      </c>
    </row>
    <row customHeight="1" ht="17.25" r="583" spans="1:105">
      <c r="A583" s="161" t="n"/>
      <c r="B583" s="141" t="n"/>
      <c r="C583" s="15" t="n"/>
      <c r="D583" s="15" t="n"/>
      <c r="E583" s="142" t="n"/>
      <c r="F583" s="16" t="n"/>
      <c r="G583" s="132" t="n"/>
      <c r="H583" s="142" t="n"/>
      <c r="I583" s="142" t="n"/>
      <c r="J583" s="144" t="n"/>
      <c r="K583" s="124" t="n"/>
      <c r="L583" s="12" t="n"/>
      <c r="M583" s="158">
        <f>IF(J583="", "", K583)</f>
        <v/>
      </c>
      <c r="N583" s="17" t="n"/>
      <c r="O583" s="18" t="n"/>
      <c r="AC583" s="14" t="n"/>
      <c r="AD583" s="14">
        <f>IF(M583="", "", IF(C583="Long", IF(M583&gt;0, M583/F583, ((G583*(I583-E583))/F583)), IF(M583&gt;0, M583/F583, ((G583*(E583-I583))/F583))))</f>
        <v/>
      </c>
    </row>
    <row customHeight="1" ht="17.25" r="584" spans="1:105">
      <c r="A584" s="161" t="n"/>
      <c r="B584" s="141" t="n"/>
      <c r="C584" s="15" t="n"/>
      <c r="D584" s="15" t="n"/>
      <c r="E584" s="142" t="n"/>
      <c r="F584" s="16" t="n"/>
      <c r="G584" s="132" t="n"/>
      <c r="H584" s="142" t="n"/>
      <c r="I584" s="142" t="n"/>
      <c r="J584" s="144" t="n"/>
      <c r="K584" s="124" t="n"/>
      <c r="L584" s="12" t="n"/>
      <c r="M584" s="158">
        <f>IF(J584="", "", K584)</f>
        <v/>
      </c>
      <c r="N584" s="17" t="n"/>
      <c r="O584" s="18" t="n"/>
      <c r="AC584" s="14" t="n"/>
      <c r="AD584" s="14">
        <f>IF(M584="", "", IF(C584="Long", IF(M584&gt;0, M584/F584, ((G584*(I584-E584))/F584)), IF(M584&gt;0, M584/F584, ((G584*(E584-I584))/F584))))</f>
        <v/>
      </c>
    </row>
    <row customHeight="1" ht="17.25" r="585" spans="1:105">
      <c r="A585" s="161" t="n"/>
      <c r="B585" s="141" t="n"/>
      <c r="C585" s="15" t="n"/>
      <c r="D585" s="15" t="n"/>
      <c r="E585" s="142" t="n"/>
      <c r="F585" s="16" t="n"/>
      <c r="G585" s="132" t="n"/>
      <c r="H585" s="142" t="n"/>
      <c r="I585" s="142" t="n"/>
      <c r="J585" s="144" t="n"/>
      <c r="K585" s="124" t="n"/>
      <c r="L585" s="12" t="n"/>
      <c r="M585" s="158">
        <f>IF(J585="", "", K585)</f>
        <v/>
      </c>
      <c r="N585" s="17" t="n"/>
      <c r="O585" s="18" t="n"/>
      <c r="AC585" s="14" t="n"/>
      <c r="AD585" s="14">
        <f>IF(M585="", "", IF(C585="Long", IF(M585&gt;0, M585/F585, ((G585*(I585-E585))/F585)), IF(M585&gt;0, M585/F585, ((G585*(E585-I585))/F585))))</f>
        <v/>
      </c>
    </row>
    <row customHeight="1" ht="17.25" r="586" spans="1:105">
      <c r="A586" s="161" t="n"/>
      <c r="B586" s="141" t="n"/>
      <c r="C586" s="15" t="n"/>
      <c r="D586" s="15" t="n"/>
      <c r="E586" s="142" t="n"/>
      <c r="F586" s="16" t="n"/>
      <c r="G586" s="132" t="n"/>
      <c r="H586" s="142" t="n"/>
      <c r="I586" s="142" t="n"/>
      <c r="J586" s="144" t="n"/>
      <c r="K586" s="124" t="n"/>
      <c r="L586" s="12" t="n"/>
      <c r="M586" s="158">
        <f>IF(J586="", "", K586)</f>
        <v/>
      </c>
      <c r="N586" s="17" t="n"/>
      <c r="O586" s="18" t="n"/>
      <c r="AC586" s="14" t="n"/>
      <c r="AD586" s="14">
        <f>IF(M586="", "", IF(C586="Long", IF(M586&gt;0, M586/F586, ((G586*(I586-E586))/F586)), IF(M586&gt;0, M586/F586, ((G586*(E586-I586))/F586))))</f>
        <v/>
      </c>
    </row>
    <row customHeight="1" ht="17.25" r="587" spans="1:105">
      <c r="A587" s="161" t="n"/>
      <c r="B587" s="141" t="n"/>
      <c r="C587" s="15" t="n"/>
      <c r="D587" s="15" t="n"/>
      <c r="E587" s="142" t="n"/>
      <c r="F587" s="16" t="n"/>
      <c r="G587" s="132" t="n"/>
      <c r="H587" s="142" t="n"/>
      <c r="I587" s="142" t="n"/>
      <c r="J587" s="144" t="n"/>
      <c r="K587" s="124" t="n"/>
      <c r="L587" s="12" t="n"/>
      <c r="M587" s="158">
        <f>IF(J587="", "", K587)</f>
        <v/>
      </c>
      <c r="N587" s="17" t="n"/>
      <c r="O587" s="18" t="n"/>
      <c r="AC587" s="14" t="n"/>
      <c r="AD587" s="14">
        <f>IF(M587="", "", IF(C587="Long", IF(M587&gt;0, M587/F587, ((G587*(I587-E587))/F587)), IF(M587&gt;0, M587/F587, ((G587*(E587-I587))/F587))))</f>
        <v/>
      </c>
    </row>
    <row customHeight="1" ht="17.25" r="588" spans="1:105">
      <c r="A588" s="161" t="n"/>
      <c r="B588" s="141" t="n"/>
      <c r="C588" s="15" t="n"/>
      <c r="D588" s="15" t="n"/>
      <c r="E588" s="142" t="n"/>
      <c r="F588" s="16" t="n"/>
      <c r="G588" s="132" t="n"/>
      <c r="H588" s="142" t="n"/>
      <c r="I588" s="142" t="n"/>
      <c r="J588" s="144" t="n"/>
      <c r="K588" s="124" t="n"/>
      <c r="L588" s="12" t="n"/>
      <c r="M588" s="158">
        <f>IF(J588="", "", K588)</f>
        <v/>
      </c>
      <c r="N588" s="17" t="n"/>
      <c r="O588" s="18" t="n"/>
      <c r="AC588" s="14" t="n"/>
      <c r="AD588" s="14">
        <f>IF(M588="", "", IF(C588="Long", IF(M588&gt;0, M588/F588, ((G588*(I588-E588))/F588)), IF(M588&gt;0, M588/F588, ((G588*(E588-I588))/F588))))</f>
        <v/>
      </c>
    </row>
    <row customHeight="1" ht="17.25" r="589" spans="1:105">
      <c r="A589" s="161" t="n"/>
      <c r="B589" s="141" t="n"/>
      <c r="C589" s="15" t="n"/>
      <c r="D589" s="15" t="n"/>
      <c r="E589" s="142" t="n"/>
      <c r="F589" s="16" t="n"/>
      <c r="G589" s="132" t="n"/>
      <c r="H589" s="142" t="n"/>
      <c r="I589" s="142" t="n"/>
      <c r="J589" s="144" t="n"/>
      <c r="K589" s="124" t="n"/>
      <c r="L589" s="12" t="n"/>
      <c r="M589" s="158">
        <f>IF(J589="", "", K589)</f>
        <v/>
      </c>
      <c r="N589" s="17" t="n"/>
      <c r="O589" s="18" t="n"/>
      <c r="AC589" s="14" t="n"/>
      <c r="AD589" s="14">
        <f>IF(M589="", "", IF(C589="Long", IF(M589&gt;0, M589/F589, ((G589*(I589-E589))/F589)), IF(M589&gt;0, M589/F589, ((G589*(E589-I589))/F589))))</f>
        <v/>
      </c>
    </row>
    <row customHeight="1" ht="17.25" r="590" spans="1:105">
      <c r="A590" s="161" t="n"/>
      <c r="B590" s="141" t="n"/>
      <c r="C590" s="15" t="n"/>
      <c r="D590" s="15" t="n"/>
      <c r="E590" s="142" t="n"/>
      <c r="F590" s="16" t="n"/>
      <c r="G590" s="132" t="n"/>
      <c r="H590" s="142" t="n"/>
      <c r="I590" s="142" t="n"/>
      <c r="J590" s="144" t="n"/>
      <c r="K590" s="124" t="n"/>
      <c r="L590" s="12" t="n"/>
      <c r="M590" s="158">
        <f>IF(J590="", "", K590)</f>
        <v/>
      </c>
      <c r="N590" s="17" t="n"/>
      <c r="O590" s="18" t="n"/>
      <c r="AC590" s="14" t="n"/>
      <c r="AD590" s="14">
        <f>IF(M590="", "", IF(C590="Long", IF(M590&gt;0, M590/F590, ((G590*(I590-E590))/F590)), IF(M590&gt;0, M590/F590, ((G590*(E590-I590))/F590))))</f>
        <v/>
      </c>
    </row>
    <row customHeight="1" ht="17.25" r="591" spans="1:105">
      <c r="A591" s="161" t="n"/>
      <c r="B591" s="141" t="n"/>
      <c r="C591" s="15" t="n"/>
      <c r="D591" s="15" t="n"/>
      <c r="E591" s="142" t="n"/>
      <c r="F591" s="16" t="n"/>
      <c r="G591" s="132" t="n"/>
      <c r="H591" s="142" t="n"/>
      <c r="I591" s="142" t="n"/>
      <c r="J591" s="144" t="n"/>
      <c r="K591" s="124" t="n"/>
      <c r="L591" s="12" t="n"/>
      <c r="M591" s="158">
        <f>IF(J591="", "", K591)</f>
        <v/>
      </c>
      <c r="N591" s="17" t="n"/>
      <c r="O591" s="18" t="n"/>
      <c r="AC591" s="14" t="n"/>
      <c r="AD591" s="14">
        <f>IF(M591="", "", IF(C591="Long", IF(M591&gt;0, M591/F591, ((G591*(I591-E591))/F591)), IF(M591&gt;0, M591/F591, ((G591*(E591-I591))/F591))))</f>
        <v/>
      </c>
    </row>
    <row customHeight="1" ht="17.25" r="592" spans="1:105">
      <c r="A592" s="161" t="n"/>
      <c r="B592" s="141" t="n"/>
      <c r="C592" s="15" t="n"/>
      <c r="D592" s="15" t="n"/>
      <c r="E592" s="142" t="n"/>
      <c r="F592" s="16" t="n"/>
      <c r="G592" s="132" t="n"/>
      <c r="H592" s="142" t="n"/>
      <c r="I592" s="142" t="n"/>
      <c r="J592" s="144" t="n"/>
      <c r="K592" s="124" t="n"/>
      <c r="L592" s="12" t="n"/>
      <c r="M592" s="158">
        <f>IF(J592="", "", K592)</f>
        <v/>
      </c>
      <c r="N592" s="17" t="n"/>
      <c r="O592" s="18" t="n"/>
      <c r="AC592" s="14" t="n"/>
      <c r="AD592" s="14">
        <f>IF(M592="", "", IF(C592="Long", IF(M592&gt;0, M592/F592, ((G592*(I592-E592))/F592)), IF(M592&gt;0, M592/F592, ((G592*(E592-I592))/F592))))</f>
        <v/>
      </c>
    </row>
    <row customHeight="1" ht="17.25" r="593" spans="1:105">
      <c r="A593" s="161" t="n"/>
      <c r="B593" s="141" t="n"/>
      <c r="C593" s="15" t="n"/>
      <c r="D593" s="15" t="n"/>
      <c r="E593" s="142" t="n"/>
      <c r="F593" s="16" t="n"/>
      <c r="G593" s="132" t="n"/>
      <c r="H593" s="142" t="n"/>
      <c r="I593" s="142" t="n"/>
      <c r="J593" s="144" t="n"/>
      <c r="K593" s="124" t="n"/>
      <c r="L593" s="12" t="n"/>
      <c r="M593" s="158">
        <f>IF(J593="", "", K593)</f>
        <v/>
      </c>
      <c r="N593" s="17" t="n"/>
      <c r="O593" s="18" t="n"/>
      <c r="AC593" s="14" t="n"/>
      <c r="AD593" s="14">
        <f>IF(M593="", "", IF(C593="Long", IF(M593&gt;0, M593/F593, ((G593*(I593-E593))/F593)), IF(M593&gt;0, M593/F593, ((G593*(E593-I593))/F593))))</f>
        <v/>
      </c>
    </row>
    <row customHeight="1" ht="17.25" r="594" spans="1:105">
      <c r="A594" s="161" t="n"/>
      <c r="B594" s="141" t="n"/>
      <c r="C594" s="15" t="n"/>
      <c r="D594" s="15" t="n"/>
      <c r="E594" s="142" t="n"/>
      <c r="F594" s="16" t="n"/>
      <c r="G594" s="132" t="n"/>
      <c r="H594" s="142" t="n"/>
      <c r="I594" s="142" t="n"/>
      <c r="J594" s="144" t="n"/>
      <c r="K594" s="124" t="n"/>
      <c r="L594" s="12" t="n"/>
      <c r="M594" s="158">
        <f>IF(J594="", "", K594)</f>
        <v/>
      </c>
      <c r="N594" s="17" t="n"/>
      <c r="O594" s="18" t="n"/>
      <c r="AC594" s="14" t="n"/>
      <c r="AD594" s="14">
        <f>IF(M594="", "", IF(C594="Long", IF(M594&gt;0, M594/F594, ((G594*(I594-E594))/F594)), IF(M594&gt;0, M594/F594, ((G594*(E594-I594))/F594))))</f>
        <v/>
      </c>
    </row>
    <row customHeight="1" ht="17.25" r="595" spans="1:105">
      <c r="A595" s="161" t="n"/>
      <c r="B595" s="141" t="n"/>
      <c r="C595" s="15" t="n"/>
      <c r="D595" s="15" t="n"/>
      <c r="E595" s="142" t="n"/>
      <c r="F595" s="16" t="n"/>
      <c r="G595" s="132" t="n"/>
      <c r="H595" s="142" t="n"/>
      <c r="I595" s="142" t="n"/>
      <c r="J595" s="144" t="n"/>
      <c r="K595" s="124" t="n"/>
      <c r="L595" s="12" t="n"/>
      <c r="M595" s="158">
        <f>IF(J595="", "", K595)</f>
        <v/>
      </c>
      <c r="N595" s="17" t="n"/>
      <c r="O595" s="18" t="n"/>
      <c r="AC595" s="14" t="n"/>
      <c r="AD595" s="14">
        <f>IF(M595="", "", IF(C595="Long", IF(M595&gt;0, M595/F595, ((G595*(I595-E595))/F595)), IF(M595&gt;0, M595/F595, ((G595*(E595-I595))/F595))))</f>
        <v/>
      </c>
    </row>
    <row customHeight="1" ht="17.25" r="596" spans="1:105">
      <c r="A596" s="161" t="n"/>
      <c r="B596" s="141" t="n"/>
      <c r="C596" s="15" t="n"/>
      <c r="D596" s="15" t="n"/>
      <c r="E596" s="142" t="n"/>
      <c r="F596" s="16" t="n"/>
      <c r="G596" s="132" t="n"/>
      <c r="H596" s="142" t="n"/>
      <c r="I596" s="142" t="n"/>
      <c r="J596" s="144" t="n"/>
      <c r="K596" s="124" t="n"/>
      <c r="L596" s="12" t="n"/>
      <c r="M596" s="158">
        <f>IF(J596="", "", K596)</f>
        <v/>
      </c>
      <c r="N596" s="17" t="n"/>
      <c r="O596" s="18" t="n"/>
      <c r="AC596" s="14" t="n"/>
      <c r="AD596" s="14">
        <f>IF(M596="", "", IF(C596="Long", IF(M596&gt;0, M596/F596, ((G596*(I596-E596))/F596)), IF(M596&gt;0, M596/F596, ((G596*(E596-I596))/F596))))</f>
        <v/>
      </c>
    </row>
    <row customHeight="1" ht="17.25" r="597" spans="1:105">
      <c r="A597" s="161" t="n"/>
      <c r="B597" s="141" t="n"/>
      <c r="C597" s="15" t="n"/>
      <c r="D597" s="15" t="n"/>
      <c r="E597" s="142" t="n"/>
      <c r="F597" s="16" t="n"/>
      <c r="G597" s="132" t="n"/>
      <c r="H597" s="142" t="n"/>
      <c r="I597" s="142" t="n"/>
      <c r="J597" s="144" t="n"/>
      <c r="K597" s="124" t="n"/>
      <c r="L597" s="12" t="n"/>
      <c r="M597" s="158">
        <f>IF(J597="", "", K597)</f>
        <v/>
      </c>
      <c r="N597" s="17" t="n"/>
      <c r="O597" s="18" t="n"/>
      <c r="AC597" s="14" t="n"/>
      <c r="AD597" s="14">
        <f>IF(M597="", "", IF(C597="Long", IF(M597&gt;0, M597/F597, ((G597*(I597-E597))/F597)), IF(M597&gt;0, M597/F597, ((G597*(E597-I597))/F597))))</f>
        <v/>
      </c>
    </row>
    <row customHeight="1" ht="17.25" r="598" spans="1:105">
      <c r="A598" s="161" t="n"/>
      <c r="B598" s="141" t="n"/>
      <c r="C598" s="15" t="n"/>
      <c r="D598" s="15" t="n"/>
      <c r="E598" s="142" t="n"/>
      <c r="F598" s="16" t="n"/>
      <c r="G598" s="132" t="n"/>
      <c r="H598" s="142" t="n"/>
      <c r="I598" s="142" t="n"/>
      <c r="J598" s="144" t="n"/>
      <c r="K598" s="124" t="n"/>
      <c r="L598" s="12" t="n"/>
      <c r="M598" s="158">
        <f>IF(J598="", "", K598)</f>
        <v/>
      </c>
      <c r="N598" s="17" t="n"/>
      <c r="O598" s="18" t="n"/>
      <c r="AC598" s="14" t="n"/>
      <c r="AD598" s="14">
        <f>IF(M598="", "", IF(C598="Long", IF(M598&gt;0, M598/F598, ((G598*(I598-E598))/F598)), IF(M598&gt;0, M598/F598, ((G598*(E598-I598))/F598))))</f>
        <v/>
      </c>
    </row>
    <row customHeight="1" ht="17.25" r="599" spans="1:105">
      <c r="A599" s="161" t="n"/>
      <c r="B599" s="141" t="n"/>
      <c r="C599" s="15" t="n"/>
      <c r="D599" s="15" t="n"/>
      <c r="E599" s="142" t="n"/>
      <c r="F599" s="16" t="n"/>
      <c r="G599" s="132" t="n"/>
      <c r="H599" s="142" t="n"/>
      <c r="I599" s="142" t="n"/>
      <c r="J599" s="144" t="n"/>
      <c r="K599" s="124" t="n"/>
      <c r="L599" s="12" t="n"/>
      <c r="M599" s="158">
        <f>IF(J599="", "", K599)</f>
        <v/>
      </c>
      <c r="N599" s="17" t="n"/>
      <c r="O599" s="18" t="n"/>
      <c r="AC599" s="14" t="n"/>
      <c r="AD599" s="14">
        <f>IF(M599="", "", IF(C599="Long", IF(M599&gt;0, M599/F599, ((G599*(I599-E599))/F599)), IF(M599&gt;0, M599/F599, ((G599*(E599-I599))/F599))))</f>
        <v/>
      </c>
    </row>
    <row customHeight="1" ht="17.25" r="600" spans="1:105">
      <c r="A600" s="161" t="n"/>
      <c r="B600" s="141" t="n"/>
      <c r="C600" s="15" t="n"/>
      <c r="D600" s="15" t="n"/>
      <c r="E600" s="142" t="n"/>
      <c r="F600" s="16" t="n"/>
      <c r="G600" s="132" t="n"/>
      <c r="H600" s="142" t="n"/>
      <c r="I600" s="142" t="n"/>
      <c r="J600" s="144" t="n"/>
      <c r="K600" s="124" t="n"/>
      <c r="L600" s="12" t="n"/>
      <c r="M600" s="158">
        <f>IF(J600="", "", K600)</f>
        <v/>
      </c>
      <c r="N600" s="17" t="n"/>
      <c r="O600" s="18" t="n"/>
      <c r="AC600" s="14" t="n"/>
      <c r="AD600" s="14">
        <f>IF(M600="", "", IF(C600="Long", IF(M600&gt;0, M600/F600, ((G600*(I600-E600))/F600)), IF(M600&gt;0, M600/F600, ((G600*(E600-I600))/F600))))</f>
        <v/>
      </c>
    </row>
    <row customHeight="1" ht="17.25" r="601" spans="1:105">
      <c r="A601" s="161" t="n"/>
      <c r="B601" s="141" t="n"/>
      <c r="C601" s="15" t="n"/>
      <c r="D601" s="15" t="n"/>
      <c r="E601" s="142" t="n"/>
      <c r="F601" s="16" t="n"/>
      <c r="G601" s="132" t="n"/>
      <c r="H601" s="142" t="n"/>
      <c r="I601" s="142" t="n"/>
      <c r="J601" s="144" t="n"/>
      <c r="K601" s="124" t="n"/>
      <c r="L601" s="12" t="n"/>
      <c r="M601" s="158">
        <f>IF(J601="", "", K601)</f>
        <v/>
      </c>
      <c r="N601" s="17" t="n"/>
      <c r="O601" s="18" t="n"/>
      <c r="AC601" s="14" t="n"/>
      <c r="AD601" s="14">
        <f>IF(M601="", "", IF(C601="Long", IF(M601&gt;0, M601/F601, ((G601*(I601-E601))/F601)), IF(M601&gt;0, M601/F601, ((G601*(E601-I601))/F601))))</f>
        <v/>
      </c>
    </row>
    <row customHeight="1" ht="17.25" r="602" spans="1:105">
      <c r="A602" s="161" t="n"/>
      <c r="B602" s="141" t="n"/>
      <c r="C602" s="15" t="n"/>
      <c r="D602" s="15" t="n"/>
      <c r="E602" s="142" t="n"/>
      <c r="F602" s="16" t="n"/>
      <c r="G602" s="132" t="n"/>
      <c r="H602" s="142" t="n"/>
      <c r="I602" s="142" t="n"/>
      <c r="J602" s="144" t="n"/>
      <c r="K602" s="124" t="n"/>
      <c r="L602" s="12" t="n"/>
      <c r="M602" s="158">
        <f>IF(J602="", "", K602)</f>
        <v/>
      </c>
      <c r="N602" s="17" t="n"/>
      <c r="O602" s="18" t="n"/>
      <c r="AC602" s="14" t="n"/>
      <c r="AD602" s="14">
        <f>IF(M602="", "", IF(C602="Long", IF(M602&gt;0, M602/F602, ((G602*(I602-E602))/F602)), IF(M602&gt;0, M602/F602, ((G602*(E602-I602))/F602))))</f>
        <v/>
      </c>
    </row>
    <row customHeight="1" ht="17.25" r="603" spans="1:105">
      <c r="A603" s="161" t="n"/>
      <c r="B603" s="141" t="n"/>
      <c r="C603" s="15" t="n"/>
      <c r="D603" s="15" t="n"/>
      <c r="E603" s="142" t="n"/>
      <c r="F603" s="16" t="n"/>
      <c r="G603" s="132" t="n"/>
      <c r="H603" s="142" t="n"/>
      <c r="I603" s="142" t="n"/>
      <c r="J603" s="144" t="n"/>
      <c r="K603" s="124" t="n"/>
      <c r="L603" s="12" t="n"/>
      <c r="M603" s="158">
        <f>IF(J603="", "", K603)</f>
        <v/>
      </c>
      <c r="N603" s="17" t="n"/>
      <c r="O603" s="18" t="n"/>
      <c r="AC603" s="14" t="n"/>
      <c r="AD603" s="14">
        <f>IF(M603="", "", IF(C603="Long", IF(M603&gt;0, M603/F603, ((G603*(I603-E603))/F603)), IF(M603&gt;0, M603/F603, ((G603*(E603-I603))/F603))))</f>
        <v/>
      </c>
    </row>
    <row customHeight="1" ht="17.25" r="604" spans="1:105">
      <c r="A604" s="161" t="n"/>
      <c r="B604" s="141" t="n"/>
      <c r="C604" s="15" t="n"/>
      <c r="D604" s="15" t="n"/>
      <c r="E604" s="142" t="n"/>
      <c r="F604" s="16" t="n"/>
      <c r="G604" s="132" t="n"/>
      <c r="H604" s="142" t="n"/>
      <c r="I604" s="142" t="n"/>
      <c r="J604" s="144" t="n"/>
      <c r="K604" s="124" t="n"/>
      <c r="L604" s="12" t="n"/>
      <c r="M604" s="158">
        <f>IF(J604="", "", K604)</f>
        <v/>
      </c>
      <c r="N604" s="17" t="n"/>
      <c r="O604" s="18" t="n"/>
      <c r="AC604" s="14" t="n"/>
      <c r="AD604" s="14">
        <f>IF(M604="", "", IF(C604="Long", IF(M604&gt;0, M604/F604, ((G604*(I604-E604))/F604)), IF(M604&gt;0, M604/F604, ((G604*(E604-I604))/F604))))</f>
        <v/>
      </c>
    </row>
    <row customHeight="1" ht="17.25" r="605" spans="1:105">
      <c r="A605" s="161" t="n"/>
      <c r="B605" s="141" t="n"/>
      <c r="C605" s="15" t="n"/>
      <c r="D605" s="15" t="n"/>
      <c r="E605" s="142" t="n"/>
      <c r="F605" s="16" t="n"/>
      <c r="G605" s="132" t="n"/>
      <c r="H605" s="142" t="n"/>
      <c r="I605" s="142" t="n"/>
      <c r="J605" s="144" t="n"/>
      <c r="K605" s="124" t="n"/>
      <c r="L605" s="12" t="n"/>
      <c r="M605" s="158">
        <f>IF(J605="", "", K605)</f>
        <v/>
      </c>
      <c r="N605" s="17" t="n"/>
      <c r="O605" s="18" t="n"/>
      <c r="AC605" s="14" t="n"/>
      <c r="AD605" s="14">
        <f>IF(M605="", "", IF(C605="Long", IF(M605&gt;0, M605/F605, ((G605*(I605-E605))/F605)), IF(M605&gt;0, M605/F605, ((G605*(E605-I605))/F605))))</f>
        <v/>
      </c>
    </row>
    <row customHeight="1" ht="17.25" r="606" spans="1:105">
      <c r="A606" s="161" t="n"/>
      <c r="B606" s="141" t="n"/>
      <c r="C606" s="15" t="n"/>
      <c r="D606" s="15" t="n"/>
      <c r="E606" s="142" t="n"/>
      <c r="F606" s="16" t="n"/>
      <c r="G606" s="132" t="n"/>
      <c r="H606" s="142" t="n"/>
      <c r="I606" s="142" t="n"/>
      <c r="J606" s="144" t="n"/>
      <c r="K606" s="124" t="n"/>
      <c r="L606" s="12" t="n"/>
      <c r="M606" s="158">
        <f>IF(J606="", "", K606)</f>
        <v/>
      </c>
      <c r="N606" s="17" t="n"/>
      <c r="O606" s="18" t="n"/>
      <c r="AC606" s="14" t="n"/>
      <c r="AD606" s="14">
        <f>IF(M606="", "", IF(C606="Long", IF(M606&gt;0, M606/F606, ((G606*(I606-E606))/F606)), IF(M606&gt;0, M606/F606, ((G606*(E606-I606))/F606))))</f>
        <v/>
      </c>
    </row>
    <row customHeight="1" ht="17.25" r="607" spans="1:105">
      <c r="A607" s="161" t="n"/>
      <c r="B607" s="141" t="n"/>
      <c r="C607" s="15" t="n"/>
      <c r="D607" s="15" t="n"/>
      <c r="E607" s="142" t="n"/>
      <c r="F607" s="16" t="n"/>
      <c r="G607" s="132" t="n"/>
      <c r="H607" s="142" t="n"/>
      <c r="I607" s="142" t="n"/>
      <c r="J607" s="144" t="n"/>
      <c r="K607" s="124" t="n"/>
      <c r="L607" s="12" t="n"/>
      <c r="M607" s="158">
        <f>IF(J607="", "", K607)</f>
        <v/>
      </c>
      <c r="N607" s="17" t="n"/>
      <c r="O607" s="18" t="n"/>
      <c r="AC607" s="14" t="n"/>
      <c r="AD607" s="14">
        <f>IF(M607="", "", IF(C607="Long", IF(M607&gt;0, M607/F607, ((G607*(I607-E607))/F607)), IF(M607&gt;0, M607/F607, ((G607*(E607-I607))/F607))))</f>
        <v/>
      </c>
    </row>
    <row customHeight="1" ht="17.25" r="608" spans="1:105">
      <c r="A608" s="161" t="n"/>
      <c r="B608" s="141" t="n"/>
      <c r="C608" s="15" t="n"/>
      <c r="D608" s="15" t="n"/>
      <c r="E608" s="142" t="n"/>
      <c r="F608" s="16" t="n"/>
      <c r="G608" s="132" t="n"/>
      <c r="H608" s="142" t="n"/>
      <c r="I608" s="142" t="n"/>
      <c r="J608" s="144" t="n"/>
      <c r="K608" s="124" t="n"/>
      <c r="L608" s="12" t="n"/>
      <c r="M608" s="158">
        <f>IF(J608="", "", K608)</f>
        <v/>
      </c>
      <c r="N608" s="17" t="n"/>
      <c r="O608" s="18" t="n"/>
      <c r="AC608" s="14" t="n"/>
      <c r="AD608" s="14">
        <f>IF(M608="", "", IF(C608="Long", IF(M608&gt;0, M608/F608, ((G608*(I608-E608))/F608)), IF(M608&gt;0, M608/F608, ((G608*(E608-I608))/F608))))</f>
        <v/>
      </c>
    </row>
    <row customHeight="1" ht="17.25" r="609" spans="1:105">
      <c r="A609" s="161" t="n"/>
      <c r="B609" s="141" t="n"/>
      <c r="C609" s="15" t="n"/>
      <c r="D609" s="15" t="n"/>
      <c r="E609" s="142" t="n"/>
      <c r="F609" s="16" t="n"/>
      <c r="G609" s="132" t="n"/>
      <c r="H609" s="142" t="n"/>
      <c r="I609" s="142" t="n"/>
      <c r="J609" s="144" t="n"/>
      <c r="K609" s="124" t="n"/>
      <c r="L609" s="12" t="n"/>
      <c r="M609" s="158">
        <f>IF(J609="", "", K609)</f>
        <v/>
      </c>
      <c r="N609" s="17" t="n"/>
      <c r="O609" s="18" t="n"/>
      <c r="AC609" s="14" t="n"/>
      <c r="AD609" s="14">
        <f>IF(M609="", "", IF(C609="Long", IF(M609&gt;0, M609/F609, ((G609*(I609-E609))/F609)), IF(M609&gt;0, M609/F609, ((G609*(E609-I609))/F609))))</f>
        <v/>
      </c>
    </row>
    <row customHeight="1" ht="17.25" r="610" spans="1:105">
      <c r="A610" s="161" t="n"/>
      <c r="B610" s="141" t="n"/>
      <c r="C610" s="15" t="n"/>
      <c r="D610" s="15" t="n"/>
      <c r="E610" s="142" t="n"/>
      <c r="F610" s="16" t="n"/>
      <c r="G610" s="132" t="n"/>
      <c r="H610" s="142" t="n"/>
      <c r="I610" s="142" t="n"/>
      <c r="J610" s="144" t="n"/>
      <c r="K610" s="124" t="n"/>
      <c r="L610" s="12" t="n"/>
      <c r="M610" s="158">
        <f>IF(J610="", "", K610)</f>
        <v/>
      </c>
      <c r="N610" s="17" t="n"/>
      <c r="O610" s="18" t="n"/>
      <c r="AC610" s="14" t="n"/>
      <c r="AD610" s="14">
        <f>IF(M610="", "", IF(C610="Long", IF(M610&gt;0, M610/F610, ((G610*(I610-E610))/F610)), IF(M610&gt;0, M610/F610, ((G610*(E610-I610))/F610))))</f>
        <v/>
      </c>
    </row>
    <row customHeight="1" ht="17.25" r="611" spans="1:105">
      <c r="A611" s="161" t="n"/>
      <c r="B611" s="141" t="n"/>
      <c r="C611" s="15" t="n"/>
      <c r="D611" s="15" t="n"/>
      <c r="E611" s="142" t="n"/>
      <c r="F611" s="16" t="n"/>
      <c r="G611" s="132" t="n"/>
      <c r="H611" s="142" t="n"/>
      <c r="I611" s="142" t="n"/>
      <c r="J611" s="144" t="n"/>
      <c r="K611" s="124" t="n"/>
      <c r="L611" s="12" t="n"/>
      <c r="M611" s="158">
        <f>IF(J611="", "", K611)</f>
        <v/>
      </c>
      <c r="N611" s="17" t="n"/>
      <c r="O611" s="18" t="n"/>
      <c r="AC611" s="14" t="n"/>
      <c r="AD611" s="14">
        <f>IF(M611="", "", IF(C611="Long", IF(M611&gt;0, M611/F611, ((G611*(I611-E611))/F611)), IF(M611&gt;0, M611/F611, ((G611*(E611-I611))/F611))))</f>
        <v/>
      </c>
    </row>
    <row customHeight="1" ht="17.25" r="612" spans="1:105">
      <c r="A612" s="161" t="n"/>
      <c r="B612" s="141" t="n"/>
      <c r="C612" s="15" t="n"/>
      <c r="D612" s="15" t="n"/>
      <c r="E612" s="142" t="n"/>
      <c r="F612" s="16" t="n"/>
      <c r="G612" s="132" t="n"/>
      <c r="H612" s="142" t="n"/>
      <c r="I612" s="142" t="n"/>
      <c r="J612" s="144" t="n"/>
      <c r="K612" s="124" t="n"/>
      <c r="L612" s="12" t="n"/>
      <c r="M612" s="158">
        <f>IF(J612="", "", K612)</f>
        <v/>
      </c>
      <c r="N612" s="17" t="n"/>
      <c r="O612" s="18" t="n"/>
      <c r="AC612" s="14" t="n"/>
      <c r="AD612" s="14">
        <f>IF(M612="", "", IF(C612="Long", IF(M612&gt;0, M612/F612, ((G612*(I612-E612))/F612)), IF(M612&gt;0, M612/F612, ((G612*(E612-I612))/F612))))</f>
        <v/>
      </c>
    </row>
    <row customHeight="1" ht="17.25" r="613" spans="1:105">
      <c r="A613" s="161" t="n"/>
      <c r="B613" s="141" t="n"/>
      <c r="C613" s="15" t="n"/>
      <c r="D613" s="15" t="n"/>
      <c r="E613" s="142" t="n"/>
      <c r="F613" s="16" t="n"/>
      <c r="G613" s="132" t="n"/>
      <c r="H613" s="142" t="n"/>
      <c r="I613" s="142" t="n"/>
      <c r="J613" s="144" t="n"/>
      <c r="K613" s="124" t="n"/>
      <c r="L613" s="12" t="n"/>
      <c r="M613" s="158">
        <f>IF(J613="", "", K613)</f>
        <v/>
      </c>
      <c r="N613" s="17" t="n"/>
      <c r="O613" s="18" t="n"/>
      <c r="AC613" s="14" t="n"/>
      <c r="AD613" s="14">
        <f>IF(M613="", "", IF(C613="Long", IF(M613&gt;0, M613/F613, ((G613*(I613-E613))/F613)), IF(M613&gt;0, M613/F613, ((G613*(E613-I613))/F613))))</f>
        <v/>
      </c>
    </row>
    <row customHeight="1" ht="17.25" r="614" spans="1:105">
      <c r="A614" s="161" t="n"/>
      <c r="B614" s="141" t="n"/>
      <c r="C614" s="15" t="n"/>
      <c r="D614" s="15" t="n"/>
      <c r="E614" s="142" t="n"/>
      <c r="F614" s="16" t="n"/>
      <c r="G614" s="132" t="n"/>
      <c r="H614" s="142" t="n"/>
      <c r="I614" s="142" t="n"/>
      <c r="J614" s="144" t="n"/>
      <c r="K614" s="124" t="n"/>
      <c r="L614" s="12" t="n"/>
      <c r="M614" s="158">
        <f>IF(J614="", "", K614)</f>
        <v/>
      </c>
      <c r="N614" s="17" t="n"/>
      <c r="O614" s="18" t="n"/>
      <c r="AC614" s="14" t="n"/>
      <c r="AD614" s="14">
        <f>IF(M614="", "", IF(C614="Long", IF(M614&gt;0, M614/F614, ((G614*(I614-E614))/F614)), IF(M614&gt;0, M614/F614, ((G614*(E614-I614))/F614))))</f>
        <v/>
      </c>
    </row>
    <row customHeight="1" ht="17.25" r="615" spans="1:105">
      <c r="A615" s="161" t="n"/>
      <c r="B615" s="141" t="n"/>
      <c r="C615" s="15" t="n"/>
      <c r="D615" s="15" t="n"/>
      <c r="E615" s="142" t="n"/>
      <c r="F615" s="16" t="n"/>
      <c r="G615" s="132" t="n"/>
      <c r="H615" s="142" t="n"/>
      <c r="I615" s="142" t="n"/>
      <c r="J615" s="144" t="n"/>
      <c r="K615" s="124" t="n"/>
      <c r="L615" s="12" t="n"/>
      <c r="M615" s="158">
        <f>IF(J615="", "", K615)</f>
        <v/>
      </c>
      <c r="N615" s="17" t="n"/>
      <c r="O615" s="18" t="n"/>
      <c r="AC615" s="14" t="n"/>
      <c r="AD615" s="14">
        <f>IF(M615="", "", IF(C615="Long", IF(M615&gt;0, M615/F615, ((G615*(I615-E615))/F615)), IF(M615&gt;0, M615/F615, ((G615*(E615-I615))/F615))))</f>
        <v/>
      </c>
    </row>
    <row customHeight="1" ht="17.25" r="616" spans="1:105">
      <c r="A616" s="161" t="n"/>
      <c r="B616" s="141" t="n"/>
      <c r="C616" s="15" t="n"/>
      <c r="D616" s="15" t="n"/>
      <c r="E616" s="142" t="n"/>
      <c r="F616" s="16" t="n"/>
      <c r="G616" s="132" t="n"/>
      <c r="H616" s="142" t="n"/>
      <c r="I616" s="142" t="n"/>
      <c r="J616" s="144" t="n"/>
      <c r="K616" s="124" t="n"/>
      <c r="L616" s="12" t="n"/>
      <c r="M616" s="158">
        <f>IF(J616="", "", K616)</f>
        <v/>
      </c>
      <c r="N616" s="17" t="n"/>
      <c r="O616" s="18" t="n"/>
      <c r="AC616" s="14" t="n"/>
      <c r="AD616" s="14">
        <f>IF(M616="", "", IF(C616="Long", IF(M616&gt;0, M616/F616, ((G616*(I616-E616))/F616)), IF(M616&gt;0, M616/F616, ((G616*(E616-I616))/F616))))</f>
        <v/>
      </c>
    </row>
    <row customHeight="1" ht="17.25" r="617" spans="1:105">
      <c r="A617" s="161" t="n"/>
      <c r="B617" s="141" t="n"/>
      <c r="C617" s="15" t="n"/>
      <c r="D617" s="15" t="n"/>
      <c r="E617" s="142" t="n"/>
      <c r="F617" s="16" t="n"/>
      <c r="G617" s="132" t="n"/>
      <c r="H617" s="142" t="n"/>
      <c r="I617" s="142" t="n"/>
      <c r="J617" s="144" t="n"/>
      <c r="K617" s="124" t="n"/>
      <c r="L617" s="12" t="n"/>
      <c r="M617" s="158">
        <f>IF(J617="", "", K617)</f>
        <v/>
      </c>
      <c r="N617" s="17" t="n"/>
      <c r="O617" s="18" t="n"/>
      <c r="AC617" s="14" t="n"/>
      <c r="AD617" s="14">
        <f>IF(M617="", "", IF(C617="Long", IF(M617&gt;0, M617/F617, ((G617*(I617-E617))/F617)), IF(M617&gt;0, M617/F617, ((G617*(E617-I617))/F617))))</f>
        <v/>
      </c>
    </row>
    <row customHeight="1" ht="17.25" r="618" spans="1:105">
      <c r="A618" s="161" t="n"/>
      <c r="B618" s="141" t="n"/>
      <c r="C618" s="15" t="n"/>
      <c r="D618" s="15" t="n"/>
      <c r="E618" s="142" t="n"/>
      <c r="F618" s="16" t="n"/>
      <c r="G618" s="132" t="n"/>
      <c r="H618" s="142" t="n"/>
      <c r="I618" s="142" t="n"/>
      <c r="J618" s="144" t="n"/>
      <c r="K618" s="124" t="n"/>
      <c r="L618" s="12" t="n"/>
      <c r="M618" s="158">
        <f>IF(J618="", "", K618)</f>
        <v/>
      </c>
      <c r="N618" s="17" t="n"/>
      <c r="O618" s="18" t="n"/>
      <c r="AC618" s="14" t="n"/>
      <c r="AD618" s="14">
        <f>IF(M618="", "", IF(C618="Long", IF(M618&gt;0, M618/F618, ((G618*(I618-E618))/F618)), IF(M618&gt;0, M618/F618, ((G618*(E618-I618))/F618))))</f>
        <v/>
      </c>
    </row>
    <row customHeight="1" ht="17.25" r="619" spans="1:105">
      <c r="A619" s="161" t="n"/>
      <c r="B619" s="141" t="n"/>
      <c r="C619" s="15" t="n"/>
      <c r="D619" s="15" t="n"/>
      <c r="E619" s="142" t="n"/>
      <c r="F619" s="16" t="n"/>
      <c r="G619" s="132" t="n"/>
      <c r="H619" s="142" t="n"/>
      <c r="I619" s="142" t="n"/>
      <c r="J619" s="144" t="n"/>
      <c r="K619" s="124" t="n"/>
      <c r="L619" s="12" t="n"/>
      <c r="M619" s="158">
        <f>IF(J619="", "", K619)</f>
        <v/>
      </c>
      <c r="N619" s="17" t="n"/>
      <c r="O619" s="18" t="n"/>
      <c r="AC619" s="14" t="n"/>
      <c r="AD619" s="14">
        <f>IF(M619="", "", IF(C619="Long", IF(M619&gt;0, M619/F619, ((G619*(I619-E619))/F619)), IF(M619&gt;0, M619/F619, ((G619*(E619-I619))/F619))))</f>
        <v/>
      </c>
    </row>
    <row customHeight="1" ht="17.25" r="620" spans="1:105">
      <c r="A620" s="161" t="n"/>
      <c r="B620" s="141" t="n"/>
      <c r="C620" s="15" t="n"/>
      <c r="D620" s="15" t="n"/>
      <c r="E620" s="142" t="n"/>
      <c r="F620" s="16" t="n"/>
      <c r="G620" s="132" t="n"/>
      <c r="H620" s="142" t="n"/>
      <c r="I620" s="142" t="n"/>
      <c r="J620" s="144" t="n"/>
      <c r="K620" s="124" t="n"/>
      <c r="L620" s="12" t="n"/>
      <c r="M620" s="158">
        <f>IF(J620="", "", K620)</f>
        <v/>
      </c>
      <c r="N620" s="17" t="n"/>
      <c r="O620" s="18" t="n"/>
      <c r="AC620" s="14" t="n"/>
      <c r="AD620" s="14">
        <f>IF(M620="", "", IF(C620="Long", IF(M620&gt;0, M620/F620, ((G620*(I620-E620))/F620)), IF(M620&gt;0, M620/F620, ((G620*(E620-I620))/F620))))</f>
        <v/>
      </c>
    </row>
    <row customHeight="1" ht="17.25" r="621" spans="1:105">
      <c r="A621" s="161" t="n"/>
      <c r="B621" s="141" t="n"/>
      <c r="C621" s="15" t="n"/>
      <c r="D621" s="15" t="n"/>
      <c r="E621" s="142" t="n"/>
      <c r="F621" s="16" t="n"/>
      <c r="G621" s="132" t="n"/>
      <c r="H621" s="142" t="n"/>
      <c r="I621" s="142" t="n"/>
      <c r="J621" s="144" t="n"/>
      <c r="K621" s="124" t="n"/>
      <c r="L621" s="12" t="n"/>
      <c r="M621" s="158">
        <f>IF(J621="", "", K621)</f>
        <v/>
      </c>
      <c r="N621" s="17" t="n"/>
      <c r="O621" s="18" t="n"/>
      <c r="AC621" s="14" t="n"/>
      <c r="AD621" s="14">
        <f>IF(M621="", "", IF(C621="Long", IF(M621&gt;0, M621/F621, ((G621*(I621-E621))/F621)), IF(M621&gt;0, M621/F621, ((G621*(E621-I621))/F621))))</f>
        <v/>
      </c>
    </row>
    <row customHeight="1" ht="17.25" r="622" spans="1:105">
      <c r="A622" s="161" t="n"/>
      <c r="B622" s="141" t="n"/>
      <c r="C622" s="15" t="n"/>
      <c r="D622" s="15" t="n"/>
      <c r="E622" s="142" t="n"/>
      <c r="F622" s="16" t="n"/>
      <c r="G622" s="132" t="n"/>
      <c r="H622" s="142" t="n"/>
      <c r="I622" s="142" t="n"/>
      <c r="J622" s="144" t="n"/>
      <c r="K622" s="124" t="n"/>
      <c r="L622" s="12" t="n"/>
      <c r="M622" s="158">
        <f>IF(J622="", "", K622)</f>
        <v/>
      </c>
      <c r="N622" s="17" t="n"/>
      <c r="O622" s="18" t="n"/>
      <c r="AC622" s="14" t="n"/>
      <c r="AD622" s="14">
        <f>IF(M622="", "", IF(C622="Long", IF(M622&gt;0, M622/F622, ((G622*(I622-E622))/F622)), IF(M622&gt;0, M622/F622, ((G622*(E622-I622))/F622))))</f>
        <v/>
      </c>
    </row>
    <row customHeight="1" ht="17.25" r="623" spans="1:105">
      <c r="A623" s="161" t="n"/>
      <c r="B623" s="141" t="n"/>
      <c r="C623" s="15" t="n"/>
      <c r="D623" s="15" t="n"/>
      <c r="E623" s="142" t="n"/>
      <c r="F623" s="16" t="n"/>
      <c r="G623" s="132" t="n"/>
      <c r="H623" s="142" t="n"/>
      <c r="I623" s="142" t="n"/>
      <c r="J623" s="144" t="n"/>
      <c r="K623" s="124" t="n"/>
      <c r="L623" s="12" t="n"/>
      <c r="M623" s="158">
        <f>IF(J623="", "", K623)</f>
        <v/>
      </c>
      <c r="N623" s="17" t="n"/>
      <c r="O623" s="18" t="n"/>
      <c r="AC623" s="14" t="n"/>
      <c r="AD623" s="14">
        <f>IF(M623="", "", IF(C623="Long", IF(M623&gt;0, M623/F623, ((G623*(I623-E623))/F623)), IF(M623&gt;0, M623/F623, ((G623*(E623-I623))/F623))))</f>
        <v/>
      </c>
    </row>
    <row customHeight="1" ht="17.25" r="624" spans="1:105">
      <c r="A624" s="161" t="n"/>
      <c r="B624" s="141" t="n"/>
      <c r="C624" s="15" t="n"/>
      <c r="D624" s="15" t="n"/>
      <c r="E624" s="142" t="n"/>
      <c r="F624" s="16" t="n"/>
      <c r="G624" s="132" t="n"/>
      <c r="H624" s="142" t="n"/>
      <c r="I624" s="142" t="n"/>
      <c r="J624" s="144" t="n"/>
      <c r="K624" s="124" t="n"/>
      <c r="L624" s="12" t="n"/>
      <c r="M624" s="158">
        <f>IF(J624="", "", K624)</f>
        <v/>
      </c>
      <c r="N624" s="17" t="n"/>
      <c r="O624" s="18" t="n"/>
      <c r="AC624" s="14" t="n"/>
      <c r="AD624" s="14">
        <f>IF(M624="", "", IF(C624="Long", IF(M624&gt;0, M624/F624, ((G624*(I624-E624))/F624)), IF(M624&gt;0, M624/F624, ((G624*(E624-I624))/F624))))</f>
        <v/>
      </c>
    </row>
    <row customHeight="1" ht="17.25" r="625" spans="1:105">
      <c r="A625" s="161" t="n"/>
      <c r="B625" s="141" t="n"/>
      <c r="C625" s="15" t="n"/>
      <c r="D625" s="15" t="n"/>
      <c r="E625" s="142" t="n"/>
      <c r="F625" s="16" t="n"/>
      <c r="G625" s="132" t="n"/>
      <c r="H625" s="142" t="n"/>
      <c r="I625" s="142" t="n"/>
      <c r="J625" s="144" t="n"/>
      <c r="K625" s="124" t="n"/>
      <c r="L625" s="12" t="n"/>
      <c r="M625" s="158">
        <f>IF(J625="", "", K625)</f>
        <v/>
      </c>
      <c r="N625" s="17" t="n"/>
      <c r="O625" s="18" t="n"/>
      <c r="AC625" s="14" t="n"/>
      <c r="AD625" s="14">
        <f>IF(M625="", "", IF(C625="Long", IF(M625&gt;0, M625/F625, ((G625*(I625-E625))/F625)), IF(M625&gt;0, M625/F625, ((G625*(E625-I625))/F625))))</f>
        <v/>
      </c>
    </row>
    <row customHeight="1" ht="17.25" r="626" spans="1:105">
      <c r="A626" s="161" t="n"/>
      <c r="B626" s="141" t="n"/>
      <c r="C626" s="15" t="n"/>
      <c r="D626" s="15" t="n"/>
      <c r="E626" s="142" t="n"/>
      <c r="F626" s="16" t="n"/>
      <c r="G626" s="132" t="n"/>
      <c r="H626" s="142" t="n"/>
      <c r="I626" s="142" t="n"/>
      <c r="J626" s="144" t="n"/>
      <c r="K626" s="124" t="n"/>
      <c r="L626" s="12" t="n"/>
      <c r="M626" s="158">
        <f>IF(J626="", "", K626)</f>
        <v/>
      </c>
      <c r="N626" s="17" t="n"/>
      <c r="O626" s="18" t="n"/>
      <c r="AC626" s="14" t="n"/>
      <c r="AD626" s="14">
        <f>IF(M626="", "", IF(C626="Long", IF(M626&gt;0, M626/F626, ((G626*(I626-E626))/F626)), IF(M626&gt;0, M626/F626, ((G626*(E626-I626))/F626))))</f>
        <v/>
      </c>
    </row>
    <row customHeight="1" ht="17.25" r="627" spans="1:105">
      <c r="A627" s="161" t="n"/>
      <c r="B627" s="141" t="n"/>
      <c r="C627" s="15" t="n"/>
      <c r="D627" s="15" t="n"/>
      <c r="E627" s="142" t="n"/>
      <c r="F627" s="16" t="n"/>
      <c r="G627" s="132" t="n"/>
      <c r="H627" s="142" t="n"/>
      <c r="I627" s="142" t="n"/>
      <c r="J627" s="144" t="n"/>
      <c r="K627" s="124" t="n"/>
      <c r="L627" s="12" t="n"/>
      <c r="M627" s="158">
        <f>IF(J627="", "", K627)</f>
        <v/>
      </c>
      <c r="N627" s="17" t="n"/>
      <c r="O627" s="18" t="n"/>
      <c r="AC627" s="14" t="n"/>
      <c r="AD627" s="14">
        <f>IF(M627="", "", IF(C627="Long", IF(M627&gt;0, M627/F627, ((G627*(I627-E627))/F627)), IF(M627&gt;0, M627/F627, ((G627*(E627-I627))/F627))))</f>
        <v/>
      </c>
    </row>
    <row customHeight="1" ht="17.25" r="628" spans="1:105">
      <c r="A628" s="161" t="n"/>
      <c r="B628" s="141" t="n"/>
      <c r="C628" s="15" t="n"/>
      <c r="D628" s="15" t="n"/>
      <c r="E628" s="142" t="n"/>
      <c r="F628" s="16" t="n"/>
      <c r="G628" s="132" t="n"/>
      <c r="H628" s="142" t="n"/>
      <c r="I628" s="142" t="n"/>
      <c r="J628" s="144" t="n"/>
      <c r="K628" s="124" t="n"/>
      <c r="L628" s="12" t="n"/>
      <c r="M628" s="158">
        <f>IF(J628="", "", K628)</f>
        <v/>
      </c>
      <c r="N628" s="17" t="n"/>
      <c r="O628" s="18" t="n"/>
      <c r="AC628" s="14" t="n"/>
      <c r="AD628" s="14">
        <f>IF(M628="", "", IF(C628="Long", IF(M628&gt;0, M628/F628, ((G628*(I628-E628))/F628)), IF(M628&gt;0, M628/F628, ((G628*(E628-I628))/F628))))</f>
        <v/>
      </c>
    </row>
    <row customHeight="1" ht="17.25" r="629" spans="1:105">
      <c r="A629" s="161" t="n"/>
      <c r="B629" s="141" t="n"/>
      <c r="C629" s="15" t="n"/>
      <c r="D629" s="15" t="n"/>
      <c r="E629" s="142" t="n"/>
      <c r="F629" s="16" t="n"/>
      <c r="G629" s="132" t="n"/>
      <c r="H629" s="142" t="n"/>
      <c r="I629" s="142" t="n"/>
      <c r="J629" s="144" t="n"/>
      <c r="K629" s="124" t="n"/>
      <c r="L629" s="12" t="n"/>
      <c r="M629" s="158">
        <f>IF(J629="", "", K629)</f>
        <v/>
      </c>
      <c r="N629" s="17" t="n"/>
      <c r="O629" s="18" t="n"/>
      <c r="AC629" s="14" t="n"/>
      <c r="AD629" s="14">
        <f>IF(M629="", "", IF(C629="Long", IF(M629&gt;0, M629/F629, ((G629*(I629-E629))/F629)), IF(M629&gt;0, M629/F629, ((G629*(E629-I629))/F629))))</f>
        <v/>
      </c>
    </row>
    <row customHeight="1" ht="17.25" r="630" spans="1:105">
      <c r="A630" s="161" t="n"/>
      <c r="B630" s="141" t="n"/>
      <c r="C630" s="15" t="n"/>
      <c r="D630" s="15" t="n"/>
      <c r="E630" s="142" t="n"/>
      <c r="F630" s="16" t="n"/>
      <c r="G630" s="132" t="n"/>
      <c r="H630" s="142" t="n"/>
      <c r="I630" s="142" t="n"/>
      <c r="J630" s="144" t="n"/>
      <c r="K630" s="124" t="n"/>
      <c r="L630" s="12" t="n"/>
      <c r="M630" s="158">
        <f>IF(J630="", "", K630)</f>
        <v/>
      </c>
      <c r="N630" s="17" t="n"/>
      <c r="O630" s="18" t="n"/>
      <c r="AC630" s="14" t="n"/>
      <c r="AD630" s="14">
        <f>IF(M630="", "", IF(C630="Long", IF(M630&gt;0, M630/F630, ((G630*(I630-E630))/F630)), IF(M630&gt;0, M630/F630, ((G630*(E630-I630))/F630))))</f>
        <v/>
      </c>
    </row>
    <row customHeight="1" ht="17.25" r="631" spans="1:105">
      <c r="A631" s="161" t="n"/>
      <c r="B631" s="141" t="n"/>
      <c r="C631" s="15" t="n"/>
      <c r="D631" s="15" t="n"/>
      <c r="E631" s="142" t="n"/>
      <c r="F631" s="16" t="n"/>
      <c r="G631" s="132" t="n"/>
      <c r="H631" s="142" t="n"/>
      <c r="I631" s="142" t="n"/>
      <c r="J631" s="144" t="n"/>
      <c r="K631" s="124" t="n"/>
      <c r="L631" s="12" t="n"/>
      <c r="M631" s="158">
        <f>IF(J631="", "", K631)</f>
        <v/>
      </c>
      <c r="N631" s="17" t="n"/>
      <c r="O631" s="18" t="n"/>
      <c r="AC631" s="14" t="n"/>
      <c r="AD631" s="14">
        <f>IF(M631="", "", IF(C631="Long", IF(M631&gt;0, M631/F631, ((G631*(I631-E631))/F631)), IF(M631&gt;0, M631/F631, ((G631*(E631-I631))/F631))))</f>
        <v/>
      </c>
    </row>
    <row customHeight="1" ht="17.25" r="632" spans="1:105">
      <c r="A632" s="161" t="n"/>
      <c r="B632" s="141" t="n"/>
      <c r="C632" s="15" t="n"/>
      <c r="D632" s="15" t="n"/>
      <c r="E632" s="142" t="n"/>
      <c r="F632" s="16" t="n"/>
      <c r="G632" s="132" t="n"/>
      <c r="H632" s="142" t="n"/>
      <c r="I632" s="142" t="n"/>
      <c r="J632" s="144" t="n"/>
      <c r="K632" s="124" t="n"/>
      <c r="L632" s="12" t="n"/>
      <c r="M632" s="158">
        <f>IF(J632="", "", K632)</f>
        <v/>
      </c>
      <c r="N632" s="17" t="n"/>
      <c r="O632" s="18" t="n"/>
      <c r="AC632" s="14" t="n"/>
      <c r="AD632" s="14">
        <f>IF(M632="", "", IF(C632="Long", IF(M632&gt;0, M632/F632, ((G632*(I632-E632))/F632)), IF(M632&gt;0, M632/F632, ((G632*(E632-I632))/F632))))</f>
        <v/>
      </c>
    </row>
    <row customHeight="1" ht="17.25" r="633" spans="1:105">
      <c r="A633" s="161" t="n"/>
      <c r="B633" s="141" t="n"/>
      <c r="C633" s="15" t="n"/>
      <c r="D633" s="15" t="n"/>
      <c r="E633" s="142" t="n"/>
      <c r="F633" s="16" t="n"/>
      <c r="G633" s="132" t="n"/>
      <c r="H633" s="142" t="n"/>
      <c r="I633" s="142" t="n"/>
      <c r="J633" s="144" t="n"/>
      <c r="K633" s="124" t="n"/>
      <c r="L633" s="12" t="n"/>
      <c r="M633" s="158">
        <f>IF(J633="", "", K633)</f>
        <v/>
      </c>
      <c r="N633" s="17" t="n"/>
      <c r="O633" s="18" t="n"/>
      <c r="AC633" s="14" t="n"/>
      <c r="AD633" s="14">
        <f>IF(M633="", "", IF(C633="Long", IF(M633&gt;0, M633/F633, ((G633*(I633-E633))/F633)), IF(M633&gt;0, M633/F633, ((G633*(E633-I633))/F633))))</f>
        <v/>
      </c>
    </row>
    <row customHeight="1" ht="17.25" r="634" spans="1:105">
      <c r="A634" s="161" t="n"/>
      <c r="B634" s="141" t="n"/>
      <c r="C634" s="15" t="n"/>
      <c r="D634" s="15" t="n"/>
      <c r="E634" s="142" t="n"/>
      <c r="F634" s="16" t="n"/>
      <c r="G634" s="132" t="n"/>
      <c r="H634" s="142" t="n"/>
      <c r="I634" s="142" t="n"/>
      <c r="J634" s="144" t="n"/>
      <c r="K634" s="124" t="n"/>
      <c r="L634" s="12" t="n"/>
      <c r="M634" s="158">
        <f>IF(J634="", "", K634)</f>
        <v/>
      </c>
      <c r="N634" s="17" t="n"/>
      <c r="O634" s="18" t="n"/>
      <c r="AC634" s="14" t="n"/>
      <c r="AD634" s="14">
        <f>IF(M634="", "", IF(C634="Long", IF(M634&gt;0, M634/F634, ((G634*(I634-E634))/F634)), IF(M634&gt;0, M634/F634, ((G634*(E634-I634))/F634))))</f>
        <v/>
      </c>
    </row>
    <row customHeight="1" ht="17.25" r="635" spans="1:105">
      <c r="A635" s="161" t="n"/>
      <c r="B635" s="141" t="n"/>
      <c r="C635" s="15" t="n"/>
      <c r="D635" s="15" t="n"/>
      <c r="E635" s="142" t="n"/>
      <c r="F635" s="16" t="n"/>
      <c r="G635" s="132" t="n"/>
      <c r="H635" s="142" t="n"/>
      <c r="I635" s="142" t="n"/>
      <c r="J635" s="144" t="n"/>
      <c r="K635" s="124" t="n"/>
      <c r="L635" s="12" t="n"/>
      <c r="M635" s="158">
        <f>IF(J635="", "", K635)</f>
        <v/>
      </c>
      <c r="N635" s="17" t="n"/>
      <c r="O635" s="18" t="n"/>
      <c r="AC635" s="14" t="n"/>
      <c r="AD635" s="14">
        <f>IF(M635="", "", IF(C635="Long", IF(M635&gt;0, M635/F635, ((G635*(I635-E635))/F635)), IF(M635&gt;0, M635/F635, ((G635*(E635-I635))/F635))))</f>
        <v/>
      </c>
    </row>
    <row customHeight="1" ht="17.25" r="636" spans="1:105">
      <c r="A636" s="161" t="n"/>
      <c r="B636" s="141" t="n"/>
      <c r="C636" s="15" t="n"/>
      <c r="D636" s="15" t="n"/>
      <c r="E636" s="142" t="n"/>
      <c r="F636" s="16" t="n"/>
      <c r="G636" s="132" t="n"/>
      <c r="H636" s="142" t="n"/>
      <c r="I636" s="142" t="n"/>
      <c r="J636" s="144" t="n"/>
      <c r="K636" s="124" t="n"/>
      <c r="L636" s="12" t="n"/>
      <c r="M636" s="158">
        <f>IF(J636="", "", K636)</f>
        <v/>
      </c>
      <c r="N636" s="17" t="n"/>
      <c r="O636" s="18" t="n"/>
      <c r="AC636" s="14" t="n"/>
      <c r="AD636" s="14">
        <f>IF(M636="", "", IF(C636="Long", IF(M636&gt;0, M636/F636, ((G636*(I636-E636))/F636)), IF(M636&gt;0, M636/F636, ((G636*(E636-I636))/F636))))</f>
        <v/>
      </c>
    </row>
    <row customHeight="1" ht="17.25" r="637" spans="1:105">
      <c r="A637" s="161" t="n"/>
      <c r="B637" s="141" t="n"/>
      <c r="C637" s="15" t="n"/>
      <c r="D637" s="15" t="n"/>
      <c r="E637" s="142" t="n"/>
      <c r="F637" s="16" t="n"/>
      <c r="G637" s="132" t="n"/>
      <c r="H637" s="142" t="n"/>
      <c r="I637" s="142" t="n"/>
      <c r="J637" s="144" t="n"/>
      <c r="K637" s="124" t="n"/>
      <c r="L637" s="12" t="n"/>
      <c r="M637" s="158">
        <f>IF(J637="", "", K637)</f>
        <v/>
      </c>
      <c r="N637" s="17" t="n"/>
      <c r="O637" s="18" t="n"/>
      <c r="AC637" s="14" t="n"/>
      <c r="AD637" s="14">
        <f>IF(M637="", "", IF(C637="Long", IF(M637&gt;0, M637/F637, ((G637*(I637-E637))/F637)), IF(M637&gt;0, M637/F637, ((G637*(E637-I637))/F637))))</f>
        <v/>
      </c>
    </row>
    <row customHeight="1" ht="17.25" r="638" spans="1:105">
      <c r="A638" s="161" t="n"/>
      <c r="B638" s="141" t="n"/>
      <c r="C638" s="15" t="n"/>
      <c r="D638" s="15" t="n"/>
      <c r="E638" s="142" t="n"/>
      <c r="F638" s="16" t="n"/>
      <c r="G638" s="132" t="n"/>
      <c r="H638" s="142" t="n"/>
      <c r="I638" s="142" t="n"/>
      <c r="J638" s="144" t="n"/>
      <c r="K638" s="124" t="n"/>
      <c r="L638" s="12" t="n"/>
      <c r="M638" s="158">
        <f>IF(J638="", "", K638)</f>
        <v/>
      </c>
      <c r="N638" s="17" t="n"/>
      <c r="O638" s="18" t="n"/>
      <c r="AC638" s="14" t="n"/>
      <c r="AD638" s="14">
        <f>IF(M638="", "", IF(C638="Long", IF(M638&gt;0, M638/F638, ((G638*(I638-E638))/F638)), IF(M638&gt;0, M638/F638, ((G638*(E638-I638))/F638))))</f>
        <v/>
      </c>
    </row>
    <row customHeight="1" ht="17.25" r="639" spans="1:105">
      <c r="A639" s="161" t="n"/>
      <c r="B639" s="141" t="n"/>
      <c r="C639" s="15" t="n"/>
      <c r="D639" s="15" t="n"/>
      <c r="E639" s="142" t="n"/>
      <c r="F639" s="16" t="n"/>
      <c r="G639" s="132" t="n"/>
      <c r="H639" s="142" t="n"/>
      <c r="I639" s="142" t="n"/>
      <c r="J639" s="144" t="n"/>
      <c r="K639" s="124" t="n"/>
      <c r="L639" s="12" t="n"/>
      <c r="M639" s="158">
        <f>IF(J639="", "", K639)</f>
        <v/>
      </c>
      <c r="N639" s="17" t="n"/>
      <c r="O639" s="18" t="n"/>
      <c r="AC639" s="14" t="n"/>
      <c r="AD639" s="14">
        <f>IF(M639="", "", IF(C639="Long", IF(M639&gt;0, M639/F639, ((G639*(I639-E639))/F639)), IF(M639&gt;0, M639/F639, ((G639*(E639-I639))/F639))))</f>
        <v/>
      </c>
    </row>
    <row customHeight="1" ht="17.25" r="640" spans="1:105">
      <c r="A640" s="161" t="n"/>
      <c r="B640" s="141" t="n"/>
      <c r="C640" s="15" t="n"/>
      <c r="D640" s="15" t="n"/>
      <c r="E640" s="142" t="n"/>
      <c r="F640" s="16" t="n"/>
      <c r="G640" s="132" t="n"/>
      <c r="H640" s="142" t="n"/>
      <c r="I640" s="142" t="n"/>
      <c r="J640" s="144" t="n"/>
      <c r="K640" s="124" t="n"/>
      <c r="L640" s="12" t="n"/>
      <c r="M640" s="158">
        <f>IF(J640="", "", K640)</f>
        <v/>
      </c>
      <c r="N640" s="17" t="n"/>
      <c r="O640" s="18" t="n"/>
      <c r="AC640" s="14" t="n"/>
      <c r="AD640" s="14">
        <f>IF(M640="", "", IF(C640="Long", IF(M640&gt;0, M640/F640, ((G640*(I640-E640))/F640)), IF(M640&gt;0, M640/F640, ((G640*(E640-I640))/F640))))</f>
        <v/>
      </c>
    </row>
    <row customHeight="1" ht="17.25" r="641" spans="1:105">
      <c r="A641" s="161" t="n"/>
      <c r="B641" s="141" t="n"/>
      <c r="C641" s="15" t="n"/>
      <c r="D641" s="15" t="n"/>
      <c r="E641" s="142" t="n"/>
      <c r="F641" s="16" t="n"/>
      <c r="G641" s="132" t="n"/>
      <c r="H641" s="142" t="n"/>
      <c r="I641" s="142" t="n"/>
      <c r="J641" s="144" t="n"/>
      <c r="K641" s="124" t="n"/>
      <c r="L641" s="12" t="n"/>
      <c r="M641" s="158">
        <f>IF(J641="", "", K641)</f>
        <v/>
      </c>
      <c r="N641" s="17" t="n"/>
      <c r="O641" s="18" t="n"/>
      <c r="AC641" s="14" t="n"/>
      <c r="AD641" s="14">
        <f>IF(M641="", "", IF(C641="Long", IF(M641&gt;0, M641/F641, ((G641*(I641-E641))/F641)), IF(M641&gt;0, M641/F641, ((G641*(E641-I641))/F641))))</f>
        <v/>
      </c>
    </row>
    <row customHeight="1" ht="17.25" r="642" spans="1:105">
      <c r="A642" s="161" t="n"/>
      <c r="B642" s="141" t="n"/>
      <c r="C642" s="15" t="n"/>
      <c r="D642" s="15" t="n"/>
      <c r="E642" s="142" t="n"/>
      <c r="F642" s="16" t="n"/>
      <c r="G642" s="132" t="n"/>
      <c r="H642" s="142" t="n"/>
      <c r="I642" s="142" t="n"/>
      <c r="J642" s="144" t="n"/>
      <c r="K642" s="124" t="n"/>
      <c r="L642" s="12" t="n"/>
      <c r="M642" s="158">
        <f>IF(J642="", "", K642)</f>
        <v/>
      </c>
      <c r="N642" s="17" t="n"/>
      <c r="O642" s="18" t="n"/>
      <c r="AC642" s="14" t="n"/>
      <c r="AD642" s="14">
        <f>IF(M642="", "", IF(C642="Long", IF(M642&gt;0, M642/F642, ((G642*(I642-E642))/F642)), IF(M642&gt;0, M642/F642, ((G642*(E642-I642))/F642))))</f>
        <v/>
      </c>
    </row>
    <row customHeight="1" ht="17.25" r="643" spans="1:105">
      <c r="A643" s="161" t="n"/>
      <c r="B643" s="141" t="n"/>
      <c r="C643" s="15" t="n"/>
      <c r="D643" s="15" t="n"/>
      <c r="E643" s="142" t="n"/>
      <c r="F643" s="16" t="n"/>
      <c r="G643" s="132" t="n"/>
      <c r="H643" s="142" t="n"/>
      <c r="I643" s="142" t="n"/>
      <c r="J643" s="144" t="n"/>
      <c r="K643" s="124" t="n"/>
      <c r="L643" s="12" t="n"/>
      <c r="M643" s="158">
        <f>IF(J643="", "", K643)</f>
        <v/>
      </c>
      <c r="N643" s="17" t="n"/>
      <c r="O643" s="18" t="n"/>
      <c r="AC643" s="14" t="n"/>
      <c r="AD643" s="14">
        <f>IF(M643="", "", IF(C643="Long", IF(M643&gt;0, M643/F643, ((G643*(I643-E643))/F643)), IF(M643&gt;0, M643/F643, ((G643*(E643-I643))/F643))))</f>
        <v/>
      </c>
    </row>
    <row customHeight="1" ht="17.25" r="644" spans="1:105">
      <c r="A644" s="161" t="n"/>
      <c r="B644" s="141" t="n"/>
      <c r="C644" s="15" t="n"/>
      <c r="D644" s="15" t="n"/>
      <c r="E644" s="142" t="n"/>
      <c r="F644" s="16" t="n"/>
      <c r="G644" s="132" t="n"/>
      <c r="H644" s="142" t="n"/>
      <c r="I644" s="142" t="n"/>
      <c r="J644" s="144" t="n"/>
      <c r="K644" s="124" t="n"/>
      <c r="L644" s="12" t="n"/>
      <c r="M644" s="158">
        <f>IF(J644="", "", K644)</f>
        <v/>
      </c>
      <c r="N644" s="17" t="n"/>
      <c r="O644" s="18" t="n"/>
      <c r="AC644" s="14" t="n"/>
      <c r="AD644" s="14">
        <f>IF(M644="", "", IF(C644="Long", IF(M644&gt;0, M644/F644, ((G644*(I644-E644))/F644)), IF(M644&gt;0, M644/F644, ((G644*(E644-I644))/F644))))</f>
        <v/>
      </c>
    </row>
    <row customHeight="1" ht="17.25" r="645" spans="1:105">
      <c r="A645" s="161" t="n"/>
      <c r="B645" s="141" t="n"/>
      <c r="C645" s="15" t="n"/>
      <c r="D645" s="15" t="n"/>
      <c r="E645" s="142" t="n"/>
      <c r="F645" s="16" t="n"/>
      <c r="G645" s="132" t="n"/>
      <c r="H645" s="142" t="n"/>
      <c r="I645" s="142" t="n"/>
      <c r="J645" s="144" t="n"/>
      <c r="K645" s="124" t="n"/>
      <c r="L645" s="12" t="n"/>
      <c r="M645" s="158">
        <f>IF(J645="", "", K645)</f>
        <v/>
      </c>
      <c r="N645" s="17" t="n"/>
      <c r="O645" s="18" t="n"/>
      <c r="AC645" s="14" t="n"/>
      <c r="AD645" s="14">
        <f>IF(M645="", "", IF(C645="Long", IF(M645&gt;0, M645/F645, ((G645*(I645-E645))/F645)), IF(M645&gt;0, M645/F645, ((G645*(E645-I645))/F645))))</f>
        <v/>
      </c>
    </row>
    <row customHeight="1" ht="17.25" r="646" spans="1:105">
      <c r="A646" s="161" t="n"/>
      <c r="B646" s="141" t="n"/>
      <c r="C646" s="15" t="n"/>
      <c r="D646" s="15" t="n"/>
      <c r="E646" s="142" t="n"/>
      <c r="F646" s="16" t="n"/>
      <c r="G646" s="132" t="n"/>
      <c r="H646" s="142" t="n"/>
      <c r="I646" s="142" t="n"/>
      <c r="J646" s="144" t="n"/>
      <c r="K646" s="124" t="n"/>
      <c r="L646" s="12" t="n"/>
      <c r="M646" s="158">
        <f>IF(J646="", "", K646)</f>
        <v/>
      </c>
      <c r="N646" s="17" t="n"/>
      <c r="O646" s="18" t="n"/>
      <c r="AC646" s="14" t="n"/>
      <c r="AD646" s="14">
        <f>IF(M646="", "", IF(C646="Long", IF(M646&gt;0, M646/F646, ((G646*(I646-E646))/F646)), IF(M646&gt;0, M646/F646, ((G646*(E646-I646))/F646))))</f>
        <v/>
      </c>
    </row>
    <row customHeight="1" ht="17.25" r="647" spans="1:105">
      <c r="A647" s="161" t="n"/>
      <c r="B647" s="141" t="n"/>
      <c r="C647" s="15" t="n"/>
      <c r="D647" s="15" t="n"/>
      <c r="E647" s="142" t="n"/>
      <c r="F647" s="16" t="n"/>
      <c r="G647" s="132" t="n"/>
      <c r="H647" s="142" t="n"/>
      <c r="I647" s="142" t="n"/>
      <c r="J647" s="144" t="n"/>
      <c r="K647" s="124" t="n"/>
      <c r="L647" s="12" t="n"/>
      <c r="M647" s="158">
        <f>IF(J647="", "", K647)</f>
        <v/>
      </c>
      <c r="N647" s="17" t="n"/>
      <c r="O647" s="18" t="n"/>
      <c r="AC647" s="14" t="n"/>
      <c r="AD647" s="14">
        <f>IF(M647="", "", IF(C647="Long", IF(M647&gt;0, M647/F647, ((G647*(I647-E647))/F647)), IF(M647&gt;0, M647/F647, ((G647*(E647-I647))/F647))))</f>
        <v/>
      </c>
    </row>
    <row customHeight="1" ht="17.25" r="648" spans="1:105">
      <c r="A648" s="161" t="n"/>
      <c r="B648" s="141" t="n"/>
      <c r="C648" s="15" t="n"/>
      <c r="D648" s="15" t="n"/>
      <c r="E648" s="142" t="n"/>
      <c r="F648" s="16" t="n"/>
      <c r="G648" s="132" t="n"/>
      <c r="H648" s="142" t="n"/>
      <c r="I648" s="142" t="n"/>
      <c r="J648" s="144" t="n"/>
      <c r="K648" s="124" t="n"/>
      <c r="L648" s="12" t="n"/>
      <c r="M648" s="158">
        <f>IF(J648="", "", K648)</f>
        <v/>
      </c>
      <c r="N648" s="17" t="n"/>
      <c r="O648" s="18" t="n"/>
      <c r="AC648" s="14" t="n"/>
      <c r="AD648" s="14">
        <f>IF(M648="", "", IF(C648="Long", IF(M648&gt;0, M648/F648, ((G648*(I648-E648))/F648)), IF(M648&gt;0, M648/F648, ((G648*(E648-I648))/F648))))</f>
        <v/>
      </c>
    </row>
    <row customHeight="1" ht="17.25" r="649" spans="1:105">
      <c r="A649" s="161" t="n"/>
      <c r="B649" s="141" t="n"/>
      <c r="C649" s="15" t="n"/>
      <c r="D649" s="15" t="n"/>
      <c r="E649" s="142" t="n"/>
      <c r="F649" s="16" t="n"/>
      <c r="G649" s="132" t="n"/>
      <c r="H649" s="142" t="n"/>
      <c r="I649" s="142" t="n"/>
      <c r="J649" s="144" t="n"/>
      <c r="K649" s="124" t="n"/>
      <c r="L649" s="12" t="n"/>
      <c r="M649" s="158">
        <f>IF(J649="", "", K649)</f>
        <v/>
      </c>
      <c r="N649" s="17" t="n"/>
      <c r="O649" s="18" t="n"/>
      <c r="AC649" s="14" t="n"/>
      <c r="AD649" s="14">
        <f>IF(M649="", "", IF(C649="Long", IF(M649&gt;0, M649/F649, ((G649*(I649-E649))/F649)), IF(M649&gt;0, M649/F649, ((G649*(E649-I649))/F649))))</f>
        <v/>
      </c>
    </row>
    <row customHeight="1" ht="17.25" r="650" spans="1:105">
      <c r="A650" s="161" t="n"/>
      <c r="B650" s="141" t="n"/>
      <c r="C650" s="15" t="n"/>
      <c r="D650" s="15" t="n"/>
      <c r="E650" s="142" t="n"/>
      <c r="F650" s="16" t="n"/>
      <c r="G650" s="132" t="n"/>
      <c r="H650" s="142" t="n"/>
      <c r="I650" s="142" t="n"/>
      <c r="J650" s="144" t="n"/>
      <c r="K650" s="124" t="n"/>
      <c r="L650" s="12" t="n"/>
      <c r="M650" s="158">
        <f>IF(J650="", "", K650)</f>
        <v/>
      </c>
      <c r="N650" s="17" t="n"/>
      <c r="O650" s="18" t="n"/>
      <c r="AC650" s="14" t="n"/>
      <c r="AD650" s="14">
        <f>IF(M650="", "", IF(C650="Long", IF(M650&gt;0, M650/F650, ((G650*(I650-E650))/F650)), IF(M650&gt;0, M650/F650, ((G650*(E650-I650))/F650))))</f>
        <v/>
      </c>
    </row>
    <row customHeight="1" ht="17.25" r="651" spans="1:105">
      <c r="A651" s="161" t="n"/>
      <c r="B651" s="141" t="n"/>
      <c r="C651" s="15" t="n"/>
      <c r="D651" s="15" t="n"/>
      <c r="E651" s="142" t="n"/>
      <c r="F651" s="16" t="n"/>
      <c r="G651" s="132" t="n"/>
      <c r="H651" s="142" t="n"/>
      <c r="I651" s="142" t="n"/>
      <c r="J651" s="144" t="n"/>
      <c r="K651" s="124" t="n"/>
      <c r="L651" s="12" t="n"/>
      <c r="M651" s="158">
        <f>IF(J651="", "", K651)</f>
        <v/>
      </c>
      <c r="N651" s="17" t="n"/>
      <c r="O651" s="18" t="n"/>
      <c r="AC651" s="14" t="n"/>
      <c r="AD651" s="14">
        <f>IF(M651="", "", IF(C651="Long", IF(M651&gt;0, M651/F651, ((G651*(I651-E651))/F651)), IF(M651&gt;0, M651/F651, ((G651*(E651-I651))/F651))))</f>
        <v/>
      </c>
    </row>
    <row customHeight="1" ht="17.25" r="652" spans="1:105">
      <c r="A652" s="161" t="n"/>
      <c r="B652" s="141" t="n"/>
      <c r="C652" s="15" t="n"/>
      <c r="D652" s="15" t="n"/>
      <c r="E652" s="142" t="n"/>
      <c r="F652" s="16" t="n"/>
      <c r="G652" s="132" t="n"/>
      <c r="H652" s="142" t="n"/>
      <c r="I652" s="142" t="n"/>
      <c r="J652" s="144" t="n"/>
      <c r="K652" s="124" t="n"/>
      <c r="L652" s="12" t="n"/>
      <c r="M652" s="158">
        <f>IF(J652="", "", K652)</f>
        <v/>
      </c>
      <c r="N652" s="17" t="n"/>
      <c r="O652" s="18" t="n"/>
      <c r="AC652" s="14" t="n"/>
      <c r="AD652" s="14">
        <f>IF(M652="", "", IF(C652="Long", IF(M652&gt;0, M652/F652, ((G652*(I652-E652))/F652)), IF(M652&gt;0, M652/F652, ((G652*(E652-I652))/F652))))</f>
        <v/>
      </c>
    </row>
    <row customHeight="1" ht="17.25" r="653" spans="1:105">
      <c r="A653" s="161" t="n"/>
      <c r="B653" s="141" t="n"/>
      <c r="C653" s="15" t="n"/>
      <c r="D653" s="15" t="n"/>
      <c r="E653" s="142" t="n"/>
      <c r="F653" s="16" t="n"/>
      <c r="G653" s="132" t="n"/>
      <c r="H653" s="142" t="n"/>
      <c r="I653" s="142" t="n"/>
      <c r="J653" s="144" t="n"/>
      <c r="K653" s="124" t="n"/>
      <c r="L653" s="12" t="n"/>
      <c r="M653" s="158">
        <f>IF(J653="", "", K653)</f>
        <v/>
      </c>
      <c r="N653" s="17" t="n"/>
      <c r="O653" s="18" t="n"/>
      <c r="AC653" s="14" t="n"/>
      <c r="AD653" s="14">
        <f>IF(M653="", "", IF(C653="Long", IF(M653&gt;0, M653/F653, ((G653*(I653-E653))/F653)), IF(M653&gt;0, M653/F653, ((G653*(E653-I653))/F653))))</f>
        <v/>
      </c>
    </row>
    <row customHeight="1" ht="17.25" r="654" spans="1:105">
      <c r="A654" s="161" t="n"/>
      <c r="B654" s="141" t="n"/>
      <c r="C654" s="15" t="n"/>
      <c r="D654" s="15" t="n"/>
      <c r="E654" s="142" t="n"/>
      <c r="F654" s="16" t="n"/>
      <c r="G654" s="132" t="n"/>
      <c r="H654" s="142" t="n"/>
      <c r="I654" s="142" t="n"/>
      <c r="J654" s="144" t="n"/>
      <c r="K654" s="124" t="n"/>
      <c r="L654" s="12" t="n"/>
      <c r="M654" s="158">
        <f>IF(J654="", "", K654)</f>
        <v/>
      </c>
      <c r="N654" s="17" t="n"/>
      <c r="O654" s="18" t="n"/>
      <c r="AC654" s="14" t="n"/>
      <c r="AD654" s="14">
        <f>IF(M654="", "", IF(C654="Long", IF(M654&gt;0, M654/F654, ((G654*(I654-E654))/F654)), IF(M654&gt;0, M654/F654, ((G654*(E654-I654))/F654))))</f>
        <v/>
      </c>
    </row>
    <row customHeight="1" ht="17.25" r="655" spans="1:105">
      <c r="A655" s="161" t="n"/>
      <c r="B655" s="141" t="n"/>
      <c r="C655" s="15" t="n"/>
      <c r="D655" s="15" t="n"/>
      <c r="E655" s="142" t="n"/>
      <c r="F655" s="16" t="n"/>
      <c r="G655" s="132" t="n"/>
      <c r="H655" s="142" t="n"/>
      <c r="I655" s="142" t="n"/>
      <c r="J655" s="144" t="n"/>
      <c r="K655" s="124" t="n"/>
      <c r="L655" s="12" t="n"/>
      <c r="M655" s="158">
        <f>IF(J655="", "", K655)</f>
        <v/>
      </c>
      <c r="N655" s="17" t="n"/>
      <c r="O655" s="18" t="n"/>
      <c r="AC655" s="14" t="n"/>
      <c r="AD655" s="14">
        <f>IF(M655="", "", IF(C655="Long", IF(M655&gt;0, M655/F655, ((G655*(I655-E655))/F655)), IF(M655&gt;0, M655/F655, ((G655*(E655-I655))/F655))))</f>
        <v/>
      </c>
    </row>
    <row customHeight="1" ht="17.25" r="656" spans="1:105">
      <c r="A656" s="161" t="n"/>
      <c r="B656" s="141" t="n"/>
      <c r="C656" s="15" t="n"/>
      <c r="D656" s="15" t="n"/>
      <c r="E656" s="142" t="n"/>
      <c r="F656" s="16" t="n"/>
      <c r="G656" s="132" t="n"/>
      <c r="H656" s="142" t="n"/>
      <c r="I656" s="142" t="n"/>
      <c r="J656" s="144" t="n"/>
      <c r="K656" s="124" t="n"/>
      <c r="L656" s="12" t="n"/>
      <c r="M656" s="158">
        <f>IF(J656="", "", K656)</f>
        <v/>
      </c>
      <c r="N656" s="17" t="n"/>
      <c r="O656" s="18" t="n"/>
      <c r="AC656" s="14" t="n"/>
      <c r="AD656" s="14">
        <f>IF(M656="", "", IF(C656="Long", IF(M656&gt;0, M656/F656, ((G656*(I656-E656))/F656)), IF(M656&gt;0, M656/F656, ((G656*(E656-I656))/F656))))</f>
        <v/>
      </c>
    </row>
    <row customHeight="1" ht="17.25" r="657" spans="1:105">
      <c r="A657" s="161" t="n"/>
      <c r="B657" s="141" t="n"/>
      <c r="C657" s="15" t="n"/>
      <c r="D657" s="15" t="n"/>
      <c r="E657" s="142" t="n"/>
      <c r="F657" s="16" t="n"/>
      <c r="G657" s="132" t="n"/>
      <c r="H657" s="142" t="n"/>
      <c r="I657" s="142" t="n"/>
      <c r="J657" s="144" t="n"/>
      <c r="K657" s="124" t="n"/>
      <c r="L657" s="12" t="n"/>
      <c r="M657" s="158">
        <f>IF(J657="", "", K657)</f>
        <v/>
      </c>
      <c r="N657" s="17" t="n"/>
      <c r="O657" s="18" t="n"/>
      <c r="AC657" s="14" t="n"/>
      <c r="AD657" s="14">
        <f>IF(M657="", "", IF(C657="Long", IF(M657&gt;0, M657/F657, ((G657*(I657-E657))/F657)), IF(M657&gt;0, M657/F657, ((G657*(E657-I657))/F657))))</f>
        <v/>
      </c>
    </row>
    <row customHeight="1" ht="17.25" r="658" spans="1:105">
      <c r="A658" s="161" t="n"/>
      <c r="B658" s="141" t="n"/>
      <c r="C658" s="15" t="n"/>
      <c r="D658" s="15" t="n"/>
      <c r="E658" s="142" t="n"/>
      <c r="F658" s="16" t="n"/>
      <c r="G658" s="132" t="n"/>
      <c r="H658" s="142" t="n"/>
      <c r="I658" s="142" t="n"/>
      <c r="J658" s="144" t="n"/>
      <c r="K658" s="124" t="n"/>
      <c r="L658" s="12" t="n"/>
      <c r="M658" s="158">
        <f>IF(J658="", "", K658)</f>
        <v/>
      </c>
      <c r="N658" s="17" t="n"/>
      <c r="O658" s="18" t="n"/>
      <c r="AC658" s="14" t="n"/>
      <c r="AD658" s="14">
        <f>IF(M658="", "", IF(C658="Long", IF(M658&gt;0, M658/F658, ((G658*(I658-E658))/F658)), IF(M658&gt;0, M658/F658, ((G658*(E658-I658))/F658))))</f>
        <v/>
      </c>
    </row>
    <row customHeight="1" ht="17.25" r="659" spans="1:105">
      <c r="A659" s="161" t="n"/>
      <c r="B659" s="141" t="n"/>
      <c r="C659" s="15" t="n"/>
      <c r="D659" s="15" t="n"/>
      <c r="E659" s="142" t="n"/>
      <c r="F659" s="16" t="n"/>
      <c r="G659" s="132" t="n"/>
      <c r="H659" s="142" t="n"/>
      <c r="I659" s="142" t="n"/>
      <c r="J659" s="144" t="n"/>
      <c r="K659" s="124" t="n"/>
      <c r="L659" s="12" t="n"/>
      <c r="M659" s="158">
        <f>IF(J659="", "", K659)</f>
        <v/>
      </c>
      <c r="N659" s="17" t="n"/>
      <c r="O659" s="18" t="n"/>
      <c r="AC659" s="14" t="n"/>
      <c r="AD659" s="14">
        <f>IF(M659="", "", IF(C659="Long", IF(M659&gt;0, M659/F659, ((G659*(I659-E659))/F659)), IF(M659&gt;0, M659/F659, ((G659*(E659-I659))/F659))))</f>
        <v/>
      </c>
    </row>
    <row customHeight="1" ht="17.25" r="660" spans="1:105">
      <c r="A660" s="161" t="n"/>
      <c r="B660" s="141" t="n"/>
      <c r="C660" s="15" t="n"/>
      <c r="D660" s="15" t="n"/>
      <c r="E660" s="142" t="n"/>
      <c r="F660" s="16" t="n"/>
      <c r="G660" s="132" t="n"/>
      <c r="H660" s="142" t="n"/>
      <c r="I660" s="142" t="n"/>
      <c r="J660" s="144" t="n"/>
      <c r="K660" s="124" t="n"/>
      <c r="L660" s="12" t="n"/>
      <c r="M660" s="158">
        <f>IF(J660="", "", K660)</f>
        <v/>
      </c>
      <c r="N660" s="17" t="n"/>
      <c r="O660" s="18" t="n"/>
      <c r="AC660" s="14" t="n"/>
      <c r="AD660" s="14">
        <f>IF(M660="", "", IF(C660="Long", IF(M660&gt;0, M660/F660, ((G660*(I660-E660))/F660)), IF(M660&gt;0, M660/F660, ((G660*(E660-I660))/F660))))</f>
        <v/>
      </c>
    </row>
    <row customHeight="1" ht="17.25" r="661" spans="1:105">
      <c r="A661" s="161" t="n"/>
      <c r="B661" s="141" t="n"/>
      <c r="C661" s="15" t="n"/>
      <c r="D661" s="15" t="n"/>
      <c r="E661" s="142" t="n"/>
      <c r="F661" s="16" t="n"/>
      <c r="G661" s="132" t="n"/>
      <c r="H661" s="142" t="n"/>
      <c r="I661" s="142" t="n"/>
      <c r="J661" s="144" t="n"/>
      <c r="K661" s="124" t="n"/>
      <c r="L661" s="12" t="n"/>
      <c r="M661" s="158">
        <f>IF(J661="", "", K661)</f>
        <v/>
      </c>
      <c r="N661" s="17" t="n"/>
      <c r="O661" s="18" t="n"/>
      <c r="AC661" s="14" t="n"/>
      <c r="AD661" s="14">
        <f>IF(M661="", "", IF(C661="Long", IF(M661&gt;0, M661/F661, ((G661*(I661-E661))/F661)), IF(M661&gt;0, M661/F661, ((G661*(E661-I661))/F661))))</f>
        <v/>
      </c>
    </row>
    <row customHeight="1" ht="17.25" r="662" spans="1:105">
      <c r="A662" s="161" t="n"/>
      <c r="B662" s="141" t="n"/>
      <c r="C662" s="15" t="n"/>
      <c r="D662" s="15" t="n"/>
      <c r="E662" s="142" t="n"/>
      <c r="F662" s="16" t="n"/>
      <c r="G662" s="132" t="n"/>
      <c r="H662" s="142" t="n"/>
      <c r="I662" s="142" t="n"/>
      <c r="J662" s="144" t="n"/>
      <c r="K662" s="124" t="n"/>
      <c r="L662" s="12" t="n"/>
      <c r="M662" s="158">
        <f>IF(J662="", "", K662)</f>
        <v/>
      </c>
      <c r="N662" s="17" t="n"/>
      <c r="O662" s="18" t="n"/>
      <c r="AC662" s="14" t="n"/>
      <c r="AD662" s="14">
        <f>IF(M662="", "", IF(C662="Long", IF(M662&gt;0, M662/F662, ((G662*(I662-E662))/F662)), IF(M662&gt;0, M662/F662, ((G662*(E662-I662))/F662))))</f>
        <v/>
      </c>
    </row>
    <row customHeight="1" ht="17.25" r="663" spans="1:105">
      <c r="A663" s="161" t="n"/>
      <c r="B663" s="141" t="n"/>
      <c r="C663" s="15" t="n"/>
      <c r="D663" s="15" t="n"/>
      <c r="E663" s="142" t="n"/>
      <c r="F663" s="16" t="n"/>
      <c r="G663" s="132" t="n"/>
      <c r="H663" s="142" t="n"/>
      <c r="I663" s="142" t="n"/>
      <c r="J663" s="144" t="n"/>
      <c r="K663" s="124" t="n"/>
      <c r="L663" s="12" t="n"/>
      <c r="M663" s="158">
        <f>IF(J663="", "", K663)</f>
        <v/>
      </c>
      <c r="N663" s="17" t="n"/>
      <c r="O663" s="18" t="n"/>
      <c r="AC663" s="14" t="n"/>
      <c r="AD663" s="14">
        <f>IF(M663="", "", IF(C663="Long", IF(M663&gt;0, M663/F663, ((G663*(I663-E663))/F663)), IF(M663&gt;0, M663/F663, ((G663*(E663-I663))/F663))))</f>
        <v/>
      </c>
    </row>
    <row customHeight="1" ht="17.25" r="664" spans="1:105">
      <c r="A664" s="161" t="n"/>
      <c r="B664" s="141" t="n"/>
      <c r="C664" s="15" t="n"/>
      <c r="D664" s="15" t="n"/>
      <c r="E664" s="142" t="n"/>
      <c r="F664" s="16" t="n"/>
      <c r="G664" s="132" t="n"/>
      <c r="H664" s="142" t="n"/>
      <c r="I664" s="142" t="n"/>
      <c r="J664" s="144" t="n"/>
      <c r="K664" s="124" t="n"/>
      <c r="L664" s="12" t="n"/>
      <c r="M664" s="158">
        <f>IF(J664="", "", K664)</f>
        <v/>
      </c>
      <c r="N664" s="17" t="n"/>
      <c r="O664" s="18" t="n"/>
      <c r="AC664" s="14" t="n"/>
      <c r="AD664" s="14">
        <f>IF(M664="", "", IF(C664="Long", IF(M664&gt;0, M664/F664, ((G664*(I664-E664))/F664)), IF(M664&gt;0, M664/F664, ((G664*(E664-I664))/F664))))</f>
        <v/>
      </c>
    </row>
    <row customHeight="1" ht="17.25" r="665" spans="1:105">
      <c r="A665" s="161" t="n"/>
      <c r="B665" s="141" t="n"/>
      <c r="C665" s="15" t="n"/>
      <c r="D665" s="15" t="n"/>
      <c r="E665" s="142" t="n"/>
      <c r="F665" s="16" t="n"/>
      <c r="G665" s="132" t="n"/>
      <c r="H665" s="142" t="n"/>
      <c r="I665" s="142" t="n"/>
      <c r="J665" s="144" t="n"/>
      <c r="K665" s="124" t="n"/>
      <c r="L665" s="12" t="n"/>
      <c r="M665" s="158">
        <f>IF(J665="", "", K665)</f>
        <v/>
      </c>
      <c r="N665" s="17" t="n"/>
      <c r="O665" s="18" t="n"/>
      <c r="AC665" s="14" t="n"/>
      <c r="AD665" s="14">
        <f>IF(M665="", "", IF(C665="Long", IF(M665&gt;0, M665/F665, ((G665*(I665-E665))/F665)), IF(M665&gt;0, M665/F665, ((G665*(E665-I665))/F665))))</f>
        <v/>
      </c>
    </row>
    <row customHeight="1" ht="17.25" r="666" spans="1:105">
      <c r="A666" s="161" t="n"/>
      <c r="B666" s="141" t="n"/>
      <c r="C666" s="15" t="n"/>
      <c r="D666" s="15" t="n"/>
      <c r="E666" s="142" t="n"/>
      <c r="F666" s="16" t="n"/>
      <c r="G666" s="132" t="n"/>
      <c r="H666" s="142" t="n"/>
      <c r="I666" s="142" t="n"/>
      <c r="J666" s="144" t="n"/>
      <c r="K666" s="124" t="n"/>
      <c r="L666" s="12" t="n"/>
      <c r="M666" s="158">
        <f>IF(J666="", "", K666)</f>
        <v/>
      </c>
      <c r="N666" s="17" t="n"/>
      <c r="O666" s="18" t="n"/>
      <c r="AC666" s="14" t="n"/>
      <c r="AD666" s="14">
        <f>IF(M666="", "", IF(C666="Long", IF(M666&gt;0, M666/F666, ((G666*(I666-E666))/F666)), IF(M666&gt;0, M666/F666, ((G666*(E666-I666))/F666))))</f>
        <v/>
      </c>
    </row>
    <row customHeight="1" ht="17.25" r="667" spans="1:105">
      <c r="A667" s="161" t="n"/>
      <c r="B667" s="141" t="n"/>
      <c r="C667" s="15" t="n"/>
      <c r="D667" s="15" t="n"/>
      <c r="E667" s="142" t="n"/>
      <c r="F667" s="16" t="n"/>
      <c r="G667" s="132" t="n"/>
      <c r="H667" s="142" t="n"/>
      <c r="I667" s="142" t="n"/>
      <c r="J667" s="144" t="n"/>
      <c r="K667" s="124" t="n"/>
      <c r="L667" s="12" t="n"/>
      <c r="M667" s="158">
        <f>IF(J667="", "", K667)</f>
        <v/>
      </c>
      <c r="N667" s="17" t="n"/>
      <c r="O667" s="18" t="n"/>
      <c r="AC667" s="14" t="n"/>
      <c r="AD667" s="14">
        <f>IF(M667="", "", IF(C667="Long", IF(M667&gt;0, M667/F667, ((G667*(I667-E667))/F667)), IF(M667&gt;0, M667/F667, ((G667*(E667-I667))/F667))))</f>
        <v/>
      </c>
    </row>
    <row customHeight="1" ht="17.25" r="668" spans="1:105">
      <c r="A668" s="161" t="n"/>
      <c r="B668" s="141" t="n"/>
      <c r="C668" s="15" t="n"/>
      <c r="D668" s="15" t="n"/>
      <c r="E668" s="142" t="n"/>
      <c r="F668" s="16" t="n"/>
      <c r="G668" s="132" t="n"/>
      <c r="H668" s="142" t="n"/>
      <c r="I668" s="142" t="n"/>
      <c r="J668" s="144" t="n"/>
      <c r="K668" s="124" t="n"/>
      <c r="L668" s="12" t="n"/>
      <c r="M668" s="158">
        <f>IF(J668="", "", K668)</f>
        <v/>
      </c>
      <c r="N668" s="17" t="n"/>
      <c r="O668" s="18" t="n"/>
      <c r="AC668" s="14" t="n"/>
      <c r="AD668" s="14">
        <f>IF(M668="", "", IF(C668="Long", IF(M668&gt;0, M668/F668, ((G668*(I668-E668))/F668)), IF(M668&gt;0, M668/F668, ((G668*(E668-I668))/F668))))</f>
        <v/>
      </c>
    </row>
    <row customHeight="1" ht="17.25" r="669" spans="1:105">
      <c r="A669" s="161" t="n"/>
      <c r="B669" s="141" t="n"/>
      <c r="C669" s="15" t="n"/>
      <c r="D669" s="15" t="n"/>
      <c r="E669" s="142" t="n"/>
      <c r="F669" s="16" t="n"/>
      <c r="G669" s="132" t="n"/>
      <c r="H669" s="142" t="n"/>
      <c r="I669" s="142" t="n"/>
      <c r="J669" s="144" t="n"/>
      <c r="K669" s="124" t="n"/>
      <c r="L669" s="12" t="n"/>
      <c r="M669" s="158">
        <f>IF(J669="", "", K669)</f>
        <v/>
      </c>
      <c r="N669" s="17" t="n"/>
      <c r="O669" s="18" t="n"/>
      <c r="AC669" s="14" t="n"/>
      <c r="AD669" s="14">
        <f>IF(M669="", "", IF(C669="Long", IF(M669&gt;0, M669/F669, ((G669*(I669-E669))/F669)), IF(M669&gt;0, M669/F669, ((G669*(E669-I669))/F669))))</f>
        <v/>
      </c>
    </row>
    <row customHeight="1" ht="17.25" r="670" spans="1:105">
      <c r="A670" s="161" t="n"/>
      <c r="B670" s="141" t="n"/>
      <c r="C670" s="15" t="n"/>
      <c r="D670" s="15" t="n"/>
      <c r="E670" s="142" t="n"/>
      <c r="F670" s="16" t="n"/>
      <c r="G670" s="132" t="n"/>
      <c r="H670" s="142" t="n"/>
      <c r="I670" s="142" t="n"/>
      <c r="J670" s="144" t="n"/>
      <c r="K670" s="124" t="n"/>
      <c r="L670" s="12" t="n"/>
      <c r="M670" s="158">
        <f>IF(J670="", "", K670)</f>
        <v/>
      </c>
      <c r="N670" s="17" t="n"/>
      <c r="O670" s="18" t="n"/>
      <c r="AC670" s="14" t="n"/>
      <c r="AD670" s="14">
        <f>IF(M670="", "", IF(C670="Long", IF(M670&gt;0, M670/F670, ((G670*(I670-E670))/F670)), IF(M670&gt;0, M670/F670, ((G670*(E670-I670))/F670))))</f>
        <v/>
      </c>
    </row>
    <row customHeight="1" ht="17.25" r="671" spans="1:105">
      <c r="A671" s="161" t="n"/>
      <c r="B671" s="141" t="n"/>
      <c r="C671" s="15" t="n"/>
      <c r="D671" s="15" t="n"/>
      <c r="E671" s="142" t="n"/>
      <c r="F671" s="16" t="n"/>
      <c r="G671" s="132" t="n"/>
      <c r="H671" s="142" t="n"/>
      <c r="I671" s="142" t="n"/>
      <c r="J671" s="144" t="n"/>
      <c r="K671" s="124" t="n"/>
      <c r="L671" s="12" t="n"/>
      <c r="M671" s="158">
        <f>IF(J671="", "", K671)</f>
        <v/>
      </c>
      <c r="N671" s="17" t="n"/>
      <c r="O671" s="18" t="n"/>
      <c r="AC671" s="14" t="n"/>
      <c r="AD671" s="14">
        <f>IF(M671="", "", IF(C671="Long", IF(M671&gt;0, M671/F671, ((G671*(I671-E671))/F671)), IF(M671&gt;0, M671/F671, ((G671*(E671-I671))/F671))))</f>
        <v/>
      </c>
    </row>
    <row customHeight="1" ht="17.25" r="672" spans="1:105">
      <c r="A672" s="161" t="n"/>
      <c r="B672" s="141" t="n"/>
      <c r="C672" s="15" t="n"/>
      <c r="D672" s="15" t="n"/>
      <c r="E672" s="142" t="n"/>
      <c r="F672" s="16" t="n"/>
      <c r="G672" s="132" t="n"/>
      <c r="H672" s="142" t="n"/>
      <c r="I672" s="142" t="n"/>
      <c r="J672" s="144" t="n"/>
      <c r="K672" s="124" t="n"/>
      <c r="L672" s="12" t="n"/>
      <c r="M672" s="158">
        <f>IF(J672="", "", K672)</f>
        <v/>
      </c>
      <c r="N672" s="17" t="n"/>
      <c r="O672" s="18" t="n"/>
      <c r="AC672" s="14" t="n"/>
      <c r="AD672" s="14">
        <f>IF(M672="", "", IF(C672="Long", IF(M672&gt;0, M672/F672, ((G672*(I672-E672))/F672)), IF(M672&gt;0, M672/F672, ((G672*(E672-I672))/F672))))</f>
        <v/>
      </c>
    </row>
    <row customHeight="1" ht="17.25" r="673" spans="1:105">
      <c r="A673" s="161" t="n"/>
      <c r="B673" s="141" t="n"/>
      <c r="C673" s="15" t="n"/>
      <c r="D673" s="15" t="n"/>
      <c r="E673" s="142" t="n"/>
      <c r="F673" s="16" t="n"/>
      <c r="G673" s="132" t="n"/>
      <c r="H673" s="142" t="n"/>
      <c r="I673" s="142" t="n"/>
      <c r="J673" s="144" t="n"/>
      <c r="K673" s="124" t="n"/>
      <c r="L673" s="12" t="n"/>
      <c r="M673" s="158">
        <f>IF(J673="", "", K673)</f>
        <v/>
      </c>
      <c r="N673" s="17" t="n"/>
      <c r="O673" s="18" t="n"/>
      <c r="AC673" s="14" t="n"/>
      <c r="AD673" s="14">
        <f>IF(M673="", "", IF(C673="Long", IF(M673&gt;0, M673/F673, ((G673*(I673-E673))/F673)), IF(M673&gt;0, M673/F673, ((G673*(E673-I673))/F673))))</f>
        <v/>
      </c>
    </row>
    <row customHeight="1" ht="17.25" r="674" spans="1:105">
      <c r="A674" s="161" t="n"/>
      <c r="B674" s="141" t="n"/>
      <c r="C674" s="15" t="n"/>
      <c r="D674" s="15" t="n"/>
      <c r="E674" s="142" t="n"/>
      <c r="F674" s="16" t="n"/>
      <c r="G674" s="132" t="n"/>
      <c r="H674" s="142" t="n"/>
      <c r="I674" s="142" t="n"/>
      <c r="J674" s="144" t="n"/>
      <c r="K674" s="124" t="n"/>
      <c r="L674" s="12" t="n"/>
      <c r="M674" s="158">
        <f>IF(J674="", "", K674)</f>
        <v/>
      </c>
      <c r="N674" s="17" t="n"/>
      <c r="O674" s="18" t="n"/>
      <c r="AC674" s="14" t="n"/>
      <c r="AD674" s="14">
        <f>IF(M674="", "", IF(C674="Long", IF(M674&gt;0, M674/F674, ((G674*(I674-E674))/F674)), IF(M674&gt;0, M674/F674, ((G674*(E674-I674))/F674))))</f>
        <v/>
      </c>
    </row>
    <row customHeight="1" ht="17.25" r="675" spans="1:105">
      <c r="A675" s="161" t="n"/>
      <c r="B675" s="141" t="n"/>
      <c r="C675" s="15" t="n"/>
      <c r="D675" s="15" t="n"/>
      <c r="E675" s="142" t="n"/>
      <c r="F675" s="16" t="n"/>
      <c r="G675" s="132" t="n"/>
      <c r="H675" s="142" t="n"/>
      <c r="I675" s="142" t="n"/>
      <c r="J675" s="144" t="n"/>
      <c r="K675" s="124" t="n"/>
      <c r="L675" s="12" t="n"/>
      <c r="M675" s="158">
        <f>IF(J675="", "", K675)</f>
        <v/>
      </c>
      <c r="N675" s="17" t="n"/>
      <c r="O675" s="18" t="n"/>
      <c r="AC675" s="14" t="n"/>
      <c r="AD675" s="14">
        <f>IF(M675="", "", IF(C675="Long", IF(M675&gt;0, M675/F675, ((G675*(I675-E675))/F675)), IF(M675&gt;0, M675/F675, ((G675*(E675-I675))/F675))))</f>
        <v/>
      </c>
    </row>
    <row customHeight="1" ht="17.25" r="676" spans="1:105">
      <c r="A676" s="161" t="n"/>
      <c r="B676" s="141" t="n"/>
      <c r="C676" s="15" t="n"/>
      <c r="D676" s="15" t="n"/>
      <c r="E676" s="142" t="n"/>
      <c r="F676" s="16" t="n"/>
      <c r="G676" s="132" t="n"/>
      <c r="H676" s="142" t="n"/>
      <c r="I676" s="142" t="n"/>
      <c r="J676" s="144" t="n"/>
      <c r="K676" s="124" t="n"/>
      <c r="L676" s="12" t="n"/>
      <c r="M676" s="158">
        <f>IF(J676="", "", K676)</f>
        <v/>
      </c>
      <c r="N676" s="17" t="n"/>
      <c r="O676" s="18" t="n"/>
      <c r="AC676" s="14" t="n"/>
      <c r="AD676" s="14">
        <f>IF(M676="", "", IF(C676="Long", IF(M676&gt;0, M676/F676, ((G676*(I676-E676))/F676)), IF(M676&gt;0, M676/F676, ((G676*(E676-I676))/F676))))</f>
        <v/>
      </c>
    </row>
    <row customHeight="1" ht="17.25" r="677" spans="1:105">
      <c r="A677" s="161" t="n"/>
      <c r="B677" s="141" t="n"/>
      <c r="C677" s="15" t="n"/>
      <c r="D677" s="15" t="n"/>
      <c r="E677" s="142" t="n"/>
      <c r="F677" s="16" t="n"/>
      <c r="G677" s="132" t="n"/>
      <c r="H677" s="142" t="n"/>
      <c r="I677" s="142" t="n"/>
      <c r="J677" s="144" t="n"/>
      <c r="K677" s="124" t="n"/>
      <c r="L677" s="12" t="n"/>
      <c r="M677" s="158">
        <f>IF(J677="", "", K677)</f>
        <v/>
      </c>
      <c r="N677" s="17" t="n"/>
      <c r="O677" s="18" t="n"/>
      <c r="AC677" s="14" t="n"/>
      <c r="AD677" s="14">
        <f>IF(M677="", "", IF(C677="Long", IF(M677&gt;0, M677/F677, ((G677*(I677-E677))/F677)), IF(M677&gt;0, M677/F677, ((G677*(E677-I677))/F677))))</f>
        <v/>
      </c>
    </row>
    <row customHeight="1" ht="17.25" r="678" spans="1:105">
      <c r="A678" s="161" t="n"/>
      <c r="B678" s="141" t="n"/>
      <c r="C678" s="15" t="n"/>
      <c r="D678" s="15" t="n"/>
      <c r="E678" s="142" t="n"/>
      <c r="F678" s="16" t="n"/>
      <c r="G678" s="132" t="n"/>
      <c r="H678" s="142" t="n"/>
      <c r="I678" s="142" t="n"/>
      <c r="J678" s="144" t="n"/>
      <c r="K678" s="124" t="n"/>
      <c r="L678" s="12" t="n"/>
      <c r="M678" s="158">
        <f>IF(J678="", "", K678)</f>
        <v/>
      </c>
      <c r="N678" s="17" t="n"/>
      <c r="O678" s="18" t="n"/>
      <c r="AC678" s="14" t="n"/>
      <c r="AD678" s="14">
        <f>IF(M678="", "", IF(C678="Long", IF(M678&gt;0, M678/F678, ((G678*(I678-E678))/F678)), IF(M678&gt;0, M678/F678, ((G678*(E678-I678))/F678))))</f>
        <v/>
      </c>
    </row>
    <row customHeight="1" ht="17.25" r="679" spans="1:105">
      <c r="A679" s="161" t="n"/>
      <c r="B679" s="141" t="n"/>
      <c r="C679" s="15" t="n"/>
      <c r="D679" s="15" t="n"/>
      <c r="E679" s="142" t="n"/>
      <c r="F679" s="16" t="n"/>
      <c r="G679" s="132" t="n"/>
      <c r="H679" s="142" t="n"/>
      <c r="I679" s="142" t="n"/>
      <c r="J679" s="144" t="n"/>
      <c r="K679" s="124" t="n"/>
      <c r="L679" s="12" t="n"/>
      <c r="M679" s="158">
        <f>IF(J679="", "", K679)</f>
        <v/>
      </c>
      <c r="N679" s="17" t="n"/>
      <c r="O679" s="18" t="n"/>
      <c r="AC679" s="14" t="n"/>
      <c r="AD679" s="14">
        <f>IF(M679="", "", IF(C679="Long", IF(M679&gt;0, M679/F679, ((G679*(I679-E679))/F679)), IF(M679&gt;0, M679/F679, ((G679*(E679-I679))/F679))))</f>
        <v/>
      </c>
    </row>
    <row customHeight="1" ht="17.25" r="680" spans="1:105">
      <c r="A680" s="161" t="n"/>
      <c r="B680" s="141" t="n"/>
      <c r="C680" s="15" t="n"/>
      <c r="D680" s="15" t="n"/>
      <c r="E680" s="142" t="n"/>
      <c r="F680" s="16" t="n"/>
      <c r="G680" s="132" t="n"/>
      <c r="H680" s="142" t="n"/>
      <c r="I680" s="142" t="n"/>
      <c r="J680" s="144" t="n"/>
      <c r="K680" s="124" t="n"/>
      <c r="L680" s="12" t="n"/>
      <c r="M680" s="158">
        <f>IF(J680="", "", K680)</f>
        <v/>
      </c>
      <c r="N680" s="17" t="n"/>
      <c r="O680" s="18" t="n"/>
      <c r="AC680" s="14" t="n"/>
      <c r="AD680" s="14">
        <f>IF(M680="", "", IF(C680="Long", IF(M680&gt;0, M680/F680, ((G680*(I680-E680))/F680)), IF(M680&gt;0, M680/F680, ((G680*(E680-I680))/F680))))</f>
        <v/>
      </c>
    </row>
    <row customHeight="1" ht="17.25" r="681" spans="1:105">
      <c r="A681" s="161" t="n"/>
      <c r="B681" s="141" t="n"/>
      <c r="C681" s="15" t="n"/>
      <c r="D681" s="15" t="n"/>
      <c r="E681" s="142" t="n"/>
      <c r="F681" s="16" t="n"/>
      <c r="G681" s="132" t="n"/>
      <c r="H681" s="142" t="n"/>
      <c r="I681" s="142" t="n"/>
      <c r="J681" s="144" t="n"/>
      <c r="K681" s="124" t="n"/>
      <c r="L681" s="12" t="n"/>
      <c r="M681" s="158">
        <f>IF(J681="", "", K681)</f>
        <v/>
      </c>
      <c r="N681" s="17" t="n"/>
      <c r="O681" s="18" t="n"/>
      <c r="AC681" s="14" t="n"/>
      <c r="AD681" s="14">
        <f>IF(M681="", "", IF(C681="Long", IF(M681&gt;0, M681/F681, ((G681*(I681-E681))/F681)), IF(M681&gt;0, M681/F681, ((G681*(E681-I681))/F681))))</f>
        <v/>
      </c>
    </row>
    <row customHeight="1" ht="17.25" r="682" spans="1:105">
      <c r="A682" s="161" t="n"/>
      <c r="B682" s="141" t="n"/>
      <c r="C682" s="15" t="n"/>
      <c r="D682" s="15" t="n"/>
      <c r="E682" s="142" t="n"/>
      <c r="F682" s="16" t="n"/>
      <c r="G682" s="132" t="n"/>
      <c r="H682" s="142" t="n"/>
      <c r="I682" s="142" t="n"/>
      <c r="J682" s="144" t="n"/>
      <c r="K682" s="124" t="n"/>
      <c r="L682" s="12" t="n"/>
      <c r="M682" s="158">
        <f>IF(J682="", "", K682)</f>
        <v/>
      </c>
      <c r="N682" s="17" t="n"/>
      <c r="O682" s="18" t="n"/>
      <c r="AC682" s="14" t="n"/>
      <c r="AD682" s="14">
        <f>IF(M682="", "", IF(C682="Long", IF(M682&gt;0, M682/F682, ((G682*(I682-E682))/F682)), IF(M682&gt;0, M682/F682, ((G682*(E682-I682))/F682))))</f>
        <v/>
      </c>
    </row>
    <row customHeight="1" ht="17.25" r="683" spans="1:105">
      <c r="A683" s="161" t="n"/>
      <c r="B683" s="141" t="n"/>
      <c r="C683" s="15" t="n"/>
      <c r="D683" s="15" t="n"/>
      <c r="E683" s="142" t="n"/>
      <c r="F683" s="16" t="n"/>
      <c r="G683" s="132" t="n"/>
      <c r="H683" s="142" t="n"/>
      <c r="I683" s="142" t="n"/>
      <c r="J683" s="144" t="n"/>
      <c r="K683" s="124" t="n"/>
      <c r="L683" s="12" t="n"/>
      <c r="M683" s="158">
        <f>IF(J683="", "", K683)</f>
        <v/>
      </c>
      <c r="N683" s="17" t="n"/>
      <c r="O683" s="18" t="n"/>
      <c r="AC683" s="14" t="n"/>
      <c r="AD683" s="14">
        <f>IF(M683="", "", IF(C683="Long", IF(M683&gt;0, M683/F683, ((G683*(I683-E683))/F683)), IF(M683&gt;0, M683/F683, ((G683*(E683-I683))/F683))))</f>
        <v/>
      </c>
    </row>
    <row customHeight="1" ht="17.25" r="684" spans="1:105">
      <c r="A684" s="161" t="n"/>
      <c r="B684" s="141" t="n"/>
      <c r="C684" s="15" t="n"/>
      <c r="D684" s="15" t="n"/>
      <c r="E684" s="142" t="n"/>
      <c r="F684" s="16" t="n"/>
      <c r="G684" s="132" t="n"/>
      <c r="H684" s="142" t="n"/>
      <c r="I684" s="142" t="n"/>
      <c r="J684" s="144" t="n"/>
      <c r="K684" s="124" t="n"/>
      <c r="L684" s="12" t="n"/>
      <c r="M684" s="158">
        <f>IF(J684="", "", K684)</f>
        <v/>
      </c>
      <c r="N684" s="17" t="n"/>
      <c r="O684" s="18" t="n"/>
      <c r="AC684" s="14" t="n"/>
      <c r="AD684" s="14">
        <f>IF(M684="", "", IF(C684="Long", IF(M684&gt;0, M684/F684, ((G684*(I684-E684))/F684)), IF(M684&gt;0, M684/F684, ((G684*(E684-I684))/F684))))</f>
        <v/>
      </c>
    </row>
    <row customHeight="1" ht="17.25" r="685" spans="1:105">
      <c r="A685" s="161" t="n"/>
      <c r="B685" s="141" t="n"/>
      <c r="C685" s="15" t="n"/>
      <c r="D685" s="15" t="n"/>
      <c r="E685" s="142" t="n"/>
      <c r="F685" s="16" t="n"/>
      <c r="G685" s="132" t="n"/>
      <c r="H685" s="142" t="n"/>
      <c r="I685" s="142" t="n"/>
      <c r="J685" s="144" t="n"/>
      <c r="K685" s="124" t="n"/>
      <c r="L685" s="12" t="n"/>
      <c r="M685" s="158">
        <f>IF(J685="", "", K685)</f>
        <v/>
      </c>
      <c r="N685" s="17" t="n"/>
      <c r="O685" s="18" t="n"/>
      <c r="AC685" s="14" t="n"/>
      <c r="AD685" s="14">
        <f>IF(M685="", "", IF(C685="Long", IF(M685&gt;0, M685/F685, ((G685*(I685-E685))/F685)), IF(M685&gt;0, M685/F685, ((G685*(E685-I685))/F685))))</f>
        <v/>
      </c>
    </row>
    <row customHeight="1" ht="17.25" r="686" spans="1:105">
      <c r="A686" s="161" t="n"/>
      <c r="B686" s="141" t="n"/>
      <c r="C686" s="15" t="n"/>
      <c r="D686" s="15" t="n"/>
      <c r="E686" s="142" t="n"/>
      <c r="F686" s="16" t="n"/>
      <c r="G686" s="132" t="n"/>
      <c r="H686" s="142" t="n"/>
      <c r="I686" s="142" t="n"/>
      <c r="J686" s="144" t="n"/>
      <c r="K686" s="124" t="n"/>
      <c r="L686" s="12" t="n"/>
      <c r="M686" s="158">
        <f>IF(J686="", "", K686)</f>
        <v/>
      </c>
      <c r="N686" s="17" t="n"/>
      <c r="O686" s="18" t="n"/>
      <c r="AC686" s="14" t="n"/>
      <c r="AD686" s="14">
        <f>IF(M686="", "", IF(C686="Long", IF(M686&gt;0, M686/F686, ((G686*(I686-E686))/F686)), IF(M686&gt;0, M686/F686, ((G686*(E686-I686))/F686))))</f>
        <v/>
      </c>
    </row>
    <row customHeight="1" ht="17.25" r="687" spans="1:105">
      <c r="A687" s="161" t="n"/>
      <c r="B687" s="141" t="n"/>
      <c r="C687" s="15" t="n"/>
      <c r="D687" s="15" t="n"/>
      <c r="E687" s="142" t="n"/>
      <c r="F687" s="16" t="n"/>
      <c r="G687" s="132" t="n"/>
      <c r="H687" s="142" t="n"/>
      <c r="I687" s="142" t="n"/>
      <c r="J687" s="144" t="n"/>
      <c r="K687" s="124" t="n"/>
      <c r="L687" s="12" t="n"/>
      <c r="M687" s="158">
        <f>IF(J687="", "", K687)</f>
        <v/>
      </c>
      <c r="N687" s="17" t="n"/>
      <c r="O687" s="18" t="n"/>
      <c r="AC687" s="14" t="n"/>
      <c r="AD687" s="14">
        <f>IF(M687="", "", IF(C687="Long", IF(M687&gt;0, M687/F687, ((G687*(I687-E687))/F687)), IF(M687&gt;0, M687/F687, ((G687*(E687-I687))/F687))))</f>
        <v/>
      </c>
    </row>
    <row customHeight="1" ht="17.25" r="688" spans="1:105">
      <c r="A688" s="161" t="n"/>
      <c r="B688" s="141" t="n"/>
      <c r="C688" s="15" t="n"/>
      <c r="D688" s="15" t="n"/>
      <c r="E688" s="142" t="n"/>
      <c r="F688" s="16" t="n"/>
      <c r="G688" s="132" t="n"/>
      <c r="H688" s="142" t="n"/>
      <c r="I688" s="142" t="n"/>
      <c r="J688" s="144" t="n"/>
      <c r="K688" s="124" t="n"/>
      <c r="L688" s="12" t="n"/>
      <c r="M688" s="158">
        <f>IF(J688="", "", K688)</f>
        <v/>
      </c>
      <c r="N688" s="17" t="n"/>
      <c r="O688" s="18" t="n"/>
      <c r="AC688" s="14" t="n"/>
      <c r="AD688" s="14">
        <f>IF(M688="", "", IF(C688="Long", IF(M688&gt;0, M688/F688, ((G688*(I688-E688))/F688)), IF(M688&gt;0, M688/F688, ((G688*(E688-I688))/F688))))</f>
        <v/>
      </c>
    </row>
    <row customHeight="1" ht="17.25" r="689" spans="1:105">
      <c r="A689" s="161" t="n"/>
      <c r="B689" s="141" t="n"/>
      <c r="C689" s="15" t="n"/>
      <c r="D689" s="15" t="n"/>
      <c r="E689" s="142" t="n"/>
      <c r="F689" s="16" t="n"/>
      <c r="G689" s="132" t="n"/>
      <c r="H689" s="142" t="n"/>
      <c r="I689" s="142" t="n"/>
      <c r="J689" s="144" t="n"/>
      <c r="K689" s="124" t="n"/>
      <c r="L689" s="12" t="n"/>
      <c r="M689" s="158">
        <f>IF(J689="", "", K689)</f>
        <v/>
      </c>
      <c r="N689" s="17" t="n"/>
      <c r="O689" s="18" t="n"/>
      <c r="AC689" s="14" t="n"/>
      <c r="AD689" s="14">
        <f>IF(M689="", "", IF(C689="Long", IF(M689&gt;0, M689/F689, ((G689*(I689-E689))/F689)), IF(M689&gt;0, M689/F689, ((G689*(E689-I689))/F689))))</f>
        <v/>
      </c>
    </row>
    <row customHeight="1" ht="17.25" r="690" spans="1:105">
      <c r="A690" s="161" t="n"/>
      <c r="B690" s="141" t="n"/>
      <c r="C690" s="15" t="n"/>
      <c r="D690" s="15" t="n"/>
      <c r="E690" s="142" t="n"/>
      <c r="F690" s="16" t="n"/>
      <c r="G690" s="132" t="n"/>
      <c r="H690" s="142" t="n"/>
      <c r="I690" s="142" t="n"/>
      <c r="J690" s="144" t="n"/>
      <c r="K690" s="124" t="n"/>
      <c r="L690" s="12" t="n"/>
      <c r="M690" s="158">
        <f>IF(J690="", "", K690)</f>
        <v/>
      </c>
      <c r="N690" s="17" t="n"/>
      <c r="O690" s="18" t="n"/>
      <c r="AC690" s="14" t="n"/>
      <c r="AD690" s="14">
        <f>IF(M690="", "", IF(C690="Long", IF(M690&gt;0, M690/F690, ((G690*(I690-E690))/F690)), IF(M690&gt;0, M690/F690, ((G690*(E690-I690))/F690))))</f>
        <v/>
      </c>
    </row>
    <row customHeight="1" ht="17.25" r="691" spans="1:105">
      <c r="A691" s="161" t="n"/>
      <c r="B691" s="141" t="n"/>
      <c r="C691" s="15" t="n"/>
      <c r="D691" s="15" t="n"/>
      <c r="E691" s="142" t="n"/>
      <c r="F691" s="16" t="n"/>
      <c r="G691" s="132" t="n"/>
      <c r="H691" s="142" t="n"/>
      <c r="I691" s="142" t="n"/>
      <c r="J691" s="144" t="n"/>
      <c r="K691" s="124" t="n"/>
      <c r="L691" s="12" t="n"/>
      <c r="M691" s="158">
        <f>IF(J691="", "", K691)</f>
        <v/>
      </c>
      <c r="N691" s="17" t="n"/>
      <c r="O691" s="18" t="n"/>
      <c r="AC691" s="14" t="n"/>
      <c r="AD691" s="14">
        <f>IF(M691="", "", IF(C691="Long", IF(M691&gt;0, M691/F691, ((G691*(I691-E691))/F691)), IF(M691&gt;0, M691/F691, ((G691*(E691-I691))/F691))))</f>
        <v/>
      </c>
    </row>
    <row customHeight="1" ht="17.25" r="692" spans="1:105">
      <c r="A692" s="161" t="n"/>
      <c r="B692" s="141" t="n"/>
      <c r="C692" s="15" t="n"/>
      <c r="D692" s="15" t="n"/>
      <c r="E692" s="142" t="n"/>
      <c r="F692" s="16" t="n"/>
      <c r="G692" s="132" t="n"/>
      <c r="H692" s="142" t="n"/>
      <c r="I692" s="142" t="n"/>
      <c r="J692" s="144" t="n"/>
      <c r="K692" s="124" t="n"/>
      <c r="L692" s="12" t="n"/>
      <c r="M692" s="158">
        <f>IF(J692="", "", K692)</f>
        <v/>
      </c>
      <c r="N692" s="17" t="n"/>
      <c r="O692" s="18" t="n"/>
      <c r="AC692" s="14" t="n"/>
      <c r="AD692" s="14">
        <f>IF(M692="", "", IF(C692="Long", IF(M692&gt;0, M692/F692, ((G692*(I692-E692))/F692)), IF(M692&gt;0, M692/F692, ((G692*(E692-I692))/F692))))</f>
        <v/>
      </c>
    </row>
    <row customHeight="1" ht="17.25" r="693" spans="1:105">
      <c r="A693" s="161" t="n"/>
      <c r="B693" s="141" t="n"/>
      <c r="C693" s="15" t="n"/>
      <c r="D693" s="15" t="n"/>
      <c r="E693" s="142" t="n"/>
      <c r="F693" s="16" t="n"/>
      <c r="G693" s="132" t="n"/>
      <c r="H693" s="142" t="n"/>
      <c r="I693" s="142" t="n"/>
      <c r="J693" s="144" t="n"/>
      <c r="K693" s="124" t="n"/>
      <c r="L693" s="12" t="n"/>
      <c r="M693" s="158">
        <f>IF(J693="", "", K693)</f>
        <v/>
      </c>
      <c r="N693" s="17" t="n"/>
      <c r="O693" s="18" t="n"/>
      <c r="AC693" s="14" t="n"/>
      <c r="AD693" s="14">
        <f>IF(M693="", "", IF(C693="Long", IF(M693&gt;0, M693/F693, ((G693*(I693-E693))/F693)), IF(M693&gt;0, M693/F693, ((G693*(E693-I693))/F693))))</f>
        <v/>
      </c>
    </row>
    <row customHeight="1" ht="17.25" r="694" spans="1:105">
      <c r="A694" s="161" t="n"/>
      <c r="B694" s="141" t="n"/>
      <c r="C694" s="15" t="n"/>
      <c r="D694" s="15" t="n"/>
      <c r="E694" s="142" t="n"/>
      <c r="F694" s="16" t="n"/>
      <c r="G694" s="132" t="n"/>
      <c r="H694" s="142" t="n"/>
      <c r="I694" s="142" t="n"/>
      <c r="J694" s="144" t="n"/>
      <c r="K694" s="124" t="n"/>
      <c r="L694" s="12" t="n"/>
      <c r="M694" s="158">
        <f>IF(J694="", "", K694)</f>
        <v/>
      </c>
      <c r="N694" s="17" t="n"/>
      <c r="O694" s="18" t="n"/>
      <c r="AC694" s="14" t="n"/>
      <c r="AD694" s="14">
        <f>IF(M694="", "", IF(C694="Long", IF(M694&gt;0, M694/F694, ((G694*(I694-E694))/F694)), IF(M694&gt;0, M694/F694, ((G694*(E694-I694))/F694))))</f>
        <v/>
      </c>
    </row>
    <row customHeight="1" ht="17.25" r="695" spans="1:105">
      <c r="A695" s="161" t="n"/>
      <c r="B695" s="141" t="n"/>
      <c r="C695" s="15" t="n"/>
      <c r="D695" s="15" t="n"/>
      <c r="E695" s="142" t="n"/>
      <c r="F695" s="16" t="n"/>
      <c r="G695" s="132" t="n"/>
      <c r="H695" s="142" t="n"/>
      <c r="I695" s="142" t="n"/>
      <c r="J695" s="144" t="n"/>
      <c r="K695" s="124" t="n"/>
      <c r="L695" s="12" t="n"/>
      <c r="M695" s="158">
        <f>IF(J695="", "", K695)</f>
        <v/>
      </c>
      <c r="N695" s="17" t="n"/>
      <c r="O695" s="18" t="n"/>
      <c r="AC695" s="14" t="n"/>
      <c r="AD695" s="14">
        <f>IF(M695="", "", IF(C695="Long", IF(M695&gt;0, M695/F695, ((G695*(I695-E695))/F695)), IF(M695&gt;0, M695/F695, ((G695*(E695-I695))/F695))))</f>
        <v/>
      </c>
    </row>
    <row customHeight="1" ht="17.25" r="696" spans="1:105">
      <c r="A696" s="161" t="n"/>
      <c r="B696" s="141" t="n"/>
      <c r="C696" s="15" t="n"/>
      <c r="D696" s="15" t="n"/>
      <c r="E696" s="142" t="n"/>
      <c r="F696" s="16" t="n"/>
      <c r="G696" s="132" t="n"/>
      <c r="H696" s="142" t="n"/>
      <c r="I696" s="142" t="n"/>
      <c r="J696" s="144" t="n"/>
      <c r="K696" s="124" t="n"/>
      <c r="L696" s="12" t="n"/>
      <c r="M696" s="158">
        <f>IF(J696="", "", K696)</f>
        <v/>
      </c>
      <c r="N696" s="17" t="n"/>
      <c r="O696" s="18" t="n"/>
      <c r="AC696" s="14" t="n"/>
      <c r="AD696" s="14">
        <f>IF(M696="", "", IF(C696="Long", IF(M696&gt;0, M696/F696, ((G696*(I696-E696))/F696)), IF(M696&gt;0, M696/F696, ((G696*(E696-I696))/F696))))</f>
        <v/>
      </c>
    </row>
    <row customHeight="1" ht="17.25" r="697" spans="1:105">
      <c r="A697" s="161" t="n"/>
      <c r="B697" s="141" t="n"/>
      <c r="C697" s="15" t="n"/>
      <c r="D697" s="15" t="n"/>
      <c r="E697" s="142" t="n"/>
      <c r="F697" s="16" t="n"/>
      <c r="G697" s="132" t="n"/>
      <c r="H697" s="142" t="n"/>
      <c r="I697" s="142" t="n"/>
      <c r="J697" s="144" t="n"/>
      <c r="K697" s="124" t="n"/>
      <c r="L697" s="12" t="n"/>
      <c r="M697" s="158">
        <f>IF(J697="", "", K697)</f>
        <v/>
      </c>
      <c r="N697" s="17" t="n"/>
      <c r="O697" s="18" t="n"/>
      <c r="AC697" s="14" t="n"/>
      <c r="AD697" s="14">
        <f>IF(M697="", "", IF(C697="Long", IF(M697&gt;0, M697/F697, ((G697*(I697-E697))/F697)), IF(M697&gt;0, M697/F697, ((G697*(E697-I697))/F697))))</f>
        <v/>
      </c>
    </row>
    <row customHeight="1" ht="17.25" r="698" spans="1:105">
      <c r="A698" s="161" t="n"/>
      <c r="B698" s="141" t="n"/>
      <c r="C698" s="15" t="n"/>
      <c r="D698" s="15" t="n"/>
      <c r="E698" s="142" t="n"/>
      <c r="F698" s="16" t="n"/>
      <c r="G698" s="132" t="n"/>
      <c r="H698" s="142" t="n"/>
      <c r="I698" s="142" t="n"/>
      <c r="J698" s="144" t="n"/>
      <c r="K698" s="124" t="n"/>
      <c r="L698" s="12" t="n"/>
      <c r="M698" s="158">
        <f>IF(J698="", "", K698)</f>
        <v/>
      </c>
      <c r="N698" s="17" t="n"/>
      <c r="O698" s="18" t="n"/>
      <c r="AC698" s="14" t="n"/>
      <c r="AD698" s="14">
        <f>IF(M698="", "", IF(C698="Long", IF(M698&gt;0, M698/F698, ((G698*(I698-E698))/F698)), IF(M698&gt;0, M698/F698, ((G698*(E698-I698))/F698))))</f>
        <v/>
      </c>
    </row>
    <row customHeight="1" ht="17.25" r="699" spans="1:105">
      <c r="A699" s="161" t="n"/>
      <c r="B699" s="141" t="n"/>
      <c r="C699" s="15" t="n"/>
      <c r="D699" s="15" t="n"/>
      <c r="E699" s="142" t="n"/>
      <c r="F699" s="16" t="n"/>
      <c r="G699" s="132" t="n"/>
      <c r="H699" s="142" t="n"/>
      <c r="I699" s="142" t="n"/>
      <c r="J699" s="144" t="n"/>
      <c r="K699" s="124" t="n"/>
      <c r="L699" s="12" t="n"/>
      <c r="M699" s="158">
        <f>IF(J699="", "", K699)</f>
        <v/>
      </c>
      <c r="N699" s="17" t="n"/>
      <c r="O699" s="18" t="n"/>
      <c r="AC699" s="14" t="n"/>
      <c r="AD699" s="14">
        <f>IF(M699="", "", IF(C699="Long", IF(M699&gt;0, M699/F699, ((G699*(I699-E699))/F699)), IF(M699&gt;0, M699/F699, ((G699*(E699-I699))/F699))))</f>
        <v/>
      </c>
    </row>
    <row customHeight="1" ht="17.25" r="700" spans="1:105">
      <c r="A700" s="161" t="n"/>
      <c r="B700" s="141" t="n"/>
      <c r="C700" s="15" t="n"/>
      <c r="D700" s="15" t="n"/>
      <c r="E700" s="142" t="n"/>
      <c r="F700" s="16" t="n"/>
      <c r="G700" s="132" t="n"/>
      <c r="H700" s="142" t="n"/>
      <c r="I700" s="142" t="n"/>
      <c r="J700" s="144" t="n"/>
      <c r="K700" s="124" t="n"/>
      <c r="L700" s="12" t="n"/>
      <c r="M700" s="158">
        <f>IF(J700="", "", K700)</f>
        <v/>
      </c>
      <c r="N700" s="17" t="n"/>
      <c r="O700" s="18" t="n"/>
      <c r="AC700" s="14" t="n"/>
      <c r="AD700" s="14">
        <f>IF(M700="", "", IF(C700="Long", IF(M700&gt;0, M700/F700, ((G700*(I700-E700))/F700)), IF(M700&gt;0, M700/F700, ((G700*(E700-I700))/F700))))</f>
        <v/>
      </c>
    </row>
    <row customHeight="1" ht="17.25" r="701" spans="1:105">
      <c r="A701" s="161" t="n"/>
      <c r="B701" s="141" t="n"/>
      <c r="C701" s="15" t="n"/>
      <c r="D701" s="15" t="n"/>
      <c r="E701" s="142" t="n"/>
      <c r="F701" s="16" t="n"/>
      <c r="G701" s="132" t="n"/>
      <c r="H701" s="142" t="n"/>
      <c r="I701" s="142" t="n"/>
      <c r="J701" s="144" t="n"/>
      <c r="K701" s="124" t="n"/>
      <c r="L701" s="12" t="n"/>
      <c r="M701" s="158">
        <f>IF(J701="", "", K701)</f>
        <v/>
      </c>
      <c r="N701" s="17" t="n"/>
      <c r="O701" s="18" t="n"/>
      <c r="AC701" s="14" t="n"/>
      <c r="AD701" s="14">
        <f>IF(M701="", "", IF(C701="Long", IF(M701&gt;0, M701/F701, ((G701*(I701-E701))/F701)), IF(M701&gt;0, M701/F701, ((G701*(E701-I701))/F701))))</f>
        <v/>
      </c>
    </row>
    <row customHeight="1" ht="17.25" r="702" spans="1:105">
      <c r="A702" s="161" t="n"/>
      <c r="B702" s="141" t="n"/>
      <c r="C702" s="15" t="n"/>
      <c r="D702" s="15" t="n"/>
      <c r="E702" s="142" t="n"/>
      <c r="F702" s="16" t="n"/>
      <c r="G702" s="132" t="n"/>
      <c r="H702" s="142" t="n"/>
      <c r="I702" s="142" t="n"/>
      <c r="J702" s="144" t="n"/>
      <c r="K702" s="124" t="n"/>
      <c r="L702" s="12" t="n"/>
      <c r="M702" s="158">
        <f>IF(J702="", "", K702)</f>
        <v/>
      </c>
      <c r="N702" s="17" t="n"/>
      <c r="O702" s="18" t="n"/>
      <c r="AC702" s="14" t="n"/>
      <c r="AD702" s="14">
        <f>IF(M702="", "", IF(C702="Long", IF(M702&gt;0, M702/F702, ((G702*(I702-E702))/F702)), IF(M702&gt;0, M702/F702, ((G702*(E702-I702))/F702))))</f>
        <v/>
      </c>
    </row>
    <row customHeight="1" ht="17.25" r="703" spans="1:105">
      <c r="A703" s="161" t="n"/>
      <c r="B703" s="141" t="n"/>
      <c r="C703" s="15" t="n"/>
      <c r="D703" s="15" t="n"/>
      <c r="E703" s="142" t="n"/>
      <c r="F703" s="16" t="n"/>
      <c r="G703" s="132" t="n"/>
      <c r="H703" s="142" t="n"/>
      <c r="I703" s="142" t="n"/>
      <c r="J703" s="144" t="n"/>
      <c r="K703" s="124" t="n"/>
      <c r="L703" s="12" t="n"/>
      <c r="M703" s="158">
        <f>IF(J703="", "", K703)</f>
        <v/>
      </c>
      <c r="N703" s="17" t="n"/>
      <c r="O703" s="18" t="n"/>
      <c r="AC703" s="14" t="n"/>
      <c r="AD703" s="14">
        <f>IF(M703="", "", IF(C703="Long", IF(M703&gt;0, M703/F703, ((G703*(I703-E703))/F703)), IF(M703&gt;0, M703/F703, ((G703*(E703-I703))/F703))))</f>
        <v/>
      </c>
    </row>
    <row customHeight="1" ht="17.25" r="704" spans="1:105">
      <c r="A704" s="161" t="n"/>
      <c r="B704" s="141" t="n"/>
      <c r="C704" s="15" t="n"/>
      <c r="D704" s="15" t="n"/>
      <c r="E704" s="142" t="n"/>
      <c r="F704" s="16" t="n"/>
      <c r="G704" s="132" t="n"/>
      <c r="H704" s="142" t="n"/>
      <c r="I704" s="142" t="n"/>
      <c r="J704" s="144" t="n"/>
      <c r="K704" s="124" t="n"/>
      <c r="L704" s="12" t="n"/>
      <c r="M704" s="158">
        <f>IF(J704="", "", K704)</f>
        <v/>
      </c>
      <c r="N704" s="17" t="n"/>
      <c r="O704" s="18" t="n"/>
      <c r="AC704" s="14" t="n"/>
      <c r="AD704" s="14">
        <f>IF(M704="", "", IF(C704="Long", IF(M704&gt;0, M704/F704, ((G704*(I704-E704))/F704)), IF(M704&gt;0, M704/F704, ((G704*(E704-I704))/F704))))</f>
        <v/>
      </c>
    </row>
    <row customHeight="1" ht="17.25" r="705" spans="1:105">
      <c r="A705" s="161" t="n"/>
      <c r="B705" s="141" t="n"/>
      <c r="C705" s="15" t="n"/>
      <c r="D705" s="15" t="n"/>
      <c r="E705" s="142" t="n"/>
      <c r="F705" s="16" t="n"/>
      <c r="G705" s="132" t="n"/>
      <c r="H705" s="142" t="n"/>
      <c r="I705" s="142" t="n"/>
      <c r="J705" s="144" t="n"/>
      <c r="K705" s="124" t="n"/>
      <c r="L705" s="12" t="n"/>
      <c r="M705" s="158">
        <f>IF(J705="", "", K705)</f>
        <v/>
      </c>
      <c r="N705" s="17" t="n"/>
      <c r="O705" s="18" t="n"/>
      <c r="AC705" s="14" t="n"/>
      <c r="AD705" s="14">
        <f>IF(M705="", "", IF(C705="Long", IF(M705&gt;0, M705/F705, ((G705*(I705-E705))/F705)), IF(M705&gt;0, M705/F705, ((G705*(E705-I705))/F705))))</f>
        <v/>
      </c>
    </row>
    <row customHeight="1" ht="17.25" r="706" spans="1:105">
      <c r="A706" s="161" t="n"/>
      <c r="B706" s="141" t="n"/>
      <c r="C706" s="15" t="n"/>
      <c r="D706" s="15" t="n"/>
      <c r="E706" s="142" t="n"/>
      <c r="F706" s="16" t="n"/>
      <c r="G706" s="132" t="n"/>
      <c r="H706" s="142" t="n"/>
      <c r="I706" s="142" t="n"/>
      <c r="J706" s="144" t="n"/>
      <c r="K706" s="124" t="n"/>
      <c r="L706" s="12" t="n"/>
      <c r="M706" s="158">
        <f>IF(J706="", "", K706)</f>
        <v/>
      </c>
      <c r="N706" s="17" t="n"/>
      <c r="O706" s="18" t="n"/>
      <c r="AC706" s="14" t="n"/>
      <c r="AD706" s="14">
        <f>IF(M706="", "", IF(C706="Long", IF(M706&gt;0, M706/F706, ((G706*(I706-E706))/F706)), IF(M706&gt;0, M706/F706, ((G706*(E706-I706))/F706))))</f>
        <v/>
      </c>
    </row>
    <row customHeight="1" ht="17.25" r="707" spans="1:105">
      <c r="A707" s="161" t="n"/>
      <c r="B707" s="141" t="n"/>
      <c r="C707" s="15" t="n"/>
      <c r="D707" s="15" t="n"/>
      <c r="E707" s="142" t="n"/>
      <c r="F707" s="16" t="n"/>
      <c r="G707" s="132" t="n"/>
      <c r="H707" s="142" t="n"/>
      <c r="I707" s="142" t="n"/>
      <c r="J707" s="144" t="n"/>
      <c r="K707" s="124" t="n"/>
      <c r="L707" s="12" t="n"/>
      <c r="M707" s="158">
        <f>IF(J707="", "", K707)</f>
        <v/>
      </c>
      <c r="N707" s="17" t="n"/>
      <c r="O707" s="18" t="n"/>
      <c r="AC707" s="14" t="n"/>
      <c r="AD707" s="14">
        <f>IF(M707="", "", IF(C707="Long", IF(M707&gt;0, M707/F707, ((G707*(I707-E707))/F707)), IF(M707&gt;0, M707/F707, ((G707*(E707-I707))/F707))))</f>
        <v/>
      </c>
    </row>
    <row customHeight="1" ht="17.25" r="708" spans="1:105">
      <c r="A708" s="161" t="n"/>
      <c r="B708" s="141" t="n"/>
      <c r="C708" s="15" t="n"/>
      <c r="D708" s="15" t="n"/>
      <c r="E708" s="142" t="n"/>
      <c r="F708" s="16" t="n"/>
      <c r="G708" s="132" t="n"/>
      <c r="H708" s="142" t="n"/>
      <c r="I708" s="142" t="n"/>
      <c r="J708" s="144" t="n"/>
      <c r="K708" s="124" t="n"/>
      <c r="L708" s="12" t="n"/>
      <c r="M708" s="158">
        <f>IF(J708="", "", K708)</f>
        <v/>
      </c>
      <c r="N708" s="17" t="n"/>
      <c r="O708" s="18" t="n"/>
      <c r="AC708" s="14" t="n"/>
      <c r="AD708" s="14">
        <f>IF(M708="", "", IF(C708="Long", IF(M708&gt;0, M708/F708, ((G708*(I708-E708))/F708)), IF(M708&gt;0, M708/F708, ((G708*(E708-I708))/F708))))</f>
        <v/>
      </c>
    </row>
    <row customHeight="1" ht="17.25" r="709" spans="1:105">
      <c r="A709" s="161" t="n"/>
      <c r="B709" s="141" t="n"/>
      <c r="C709" s="15" t="n"/>
      <c r="D709" s="15" t="n"/>
      <c r="E709" s="142" t="n"/>
      <c r="F709" s="16" t="n"/>
      <c r="G709" s="132" t="n"/>
      <c r="H709" s="142" t="n"/>
      <c r="I709" s="142" t="n"/>
      <c r="J709" s="144" t="n"/>
      <c r="K709" s="124" t="n"/>
      <c r="L709" s="12" t="n"/>
      <c r="M709" s="158">
        <f>IF(J709="", "", K709)</f>
        <v/>
      </c>
      <c r="N709" s="17" t="n"/>
      <c r="O709" s="18" t="n"/>
      <c r="AC709" s="14" t="n"/>
      <c r="AD709" s="14">
        <f>IF(M709="", "", IF(C709="Long", IF(M709&gt;0, M709/F709, ((G709*(I709-E709))/F709)), IF(M709&gt;0, M709/F709, ((G709*(E709-I709))/F709))))</f>
        <v/>
      </c>
    </row>
    <row customHeight="1" ht="17.25" r="710" spans="1:105">
      <c r="A710" s="161" t="n"/>
      <c r="B710" s="141" t="n"/>
      <c r="C710" s="15" t="n"/>
      <c r="D710" s="15" t="n"/>
      <c r="E710" s="142" t="n"/>
      <c r="F710" s="16" t="n"/>
      <c r="G710" s="132" t="n"/>
      <c r="H710" s="142" t="n"/>
      <c r="I710" s="142" t="n"/>
      <c r="J710" s="144" t="n"/>
      <c r="K710" s="124" t="n"/>
      <c r="L710" s="12" t="n"/>
      <c r="M710" s="158">
        <f>IF(J710="", "", K710)</f>
        <v/>
      </c>
      <c r="N710" s="17" t="n"/>
      <c r="O710" s="18" t="n"/>
      <c r="AC710" s="14" t="n"/>
      <c r="AD710" s="14">
        <f>IF(M710="", "", IF(C710="Long", IF(M710&gt;0, M710/F710, ((G710*(I710-E710))/F710)), IF(M710&gt;0, M710/F710, ((G710*(E710-I710))/F710))))</f>
        <v/>
      </c>
    </row>
    <row customHeight="1" ht="17.25" r="711" spans="1:105">
      <c r="A711" s="161" t="n"/>
      <c r="B711" s="141" t="n"/>
      <c r="C711" s="15" t="n"/>
      <c r="D711" s="15" t="n"/>
      <c r="E711" s="142" t="n"/>
      <c r="F711" s="16" t="n"/>
      <c r="G711" s="132" t="n"/>
      <c r="H711" s="142" t="n"/>
      <c r="I711" s="142" t="n"/>
      <c r="J711" s="144" t="n"/>
      <c r="K711" s="124" t="n"/>
      <c r="L711" s="12" t="n"/>
      <c r="M711" s="158">
        <f>IF(J711="", "", K711)</f>
        <v/>
      </c>
      <c r="N711" s="17" t="n"/>
      <c r="O711" s="18" t="n"/>
      <c r="AC711" s="14" t="n"/>
      <c r="AD711" s="14">
        <f>IF(M711="", "", IF(C711="Long", IF(M711&gt;0, M711/F711, ((G711*(I711-E711))/F711)), IF(M711&gt;0, M711/F711, ((G711*(E711-I711))/F711))))</f>
        <v/>
      </c>
    </row>
    <row customHeight="1" ht="17.25" r="712" spans="1:105">
      <c r="A712" s="161" t="n"/>
      <c r="B712" s="141" t="n"/>
      <c r="C712" s="15" t="n"/>
      <c r="D712" s="15" t="n"/>
      <c r="E712" s="142" t="n"/>
      <c r="F712" s="16" t="n"/>
      <c r="G712" s="132" t="n"/>
      <c r="H712" s="142" t="n"/>
      <c r="I712" s="142" t="n"/>
      <c r="J712" s="144" t="n"/>
      <c r="K712" s="124" t="n"/>
      <c r="L712" s="12" t="n"/>
      <c r="M712" s="158">
        <f>IF(J712="", "", K712)</f>
        <v/>
      </c>
      <c r="N712" s="17" t="n"/>
      <c r="O712" s="18" t="n"/>
      <c r="AC712" s="14" t="n"/>
      <c r="AD712" s="14">
        <f>IF(M712="", "", IF(C712="Long", IF(M712&gt;0, M712/F712, ((G712*(I712-E712))/F712)), IF(M712&gt;0, M712/F712, ((G712*(E712-I712))/F712))))</f>
        <v/>
      </c>
    </row>
    <row customHeight="1" ht="17.25" r="713" spans="1:105">
      <c r="A713" s="161" t="n"/>
      <c r="B713" s="141" t="n"/>
      <c r="C713" s="15" t="n"/>
      <c r="D713" s="15" t="n"/>
      <c r="E713" s="142" t="n"/>
      <c r="F713" s="16" t="n"/>
      <c r="G713" s="132" t="n"/>
      <c r="H713" s="142" t="n"/>
      <c r="I713" s="142" t="n"/>
      <c r="J713" s="144" t="n"/>
      <c r="K713" s="124" t="n"/>
      <c r="L713" s="12" t="n"/>
      <c r="M713" s="158">
        <f>IF(J713="", "", K713)</f>
        <v/>
      </c>
      <c r="N713" s="17" t="n"/>
      <c r="O713" s="18" t="n"/>
      <c r="AC713" s="14" t="n"/>
      <c r="AD713" s="14">
        <f>IF(M713="", "", IF(C713="Long", IF(M713&gt;0, M713/F713, ((G713*(I713-E713))/F713)), IF(M713&gt;0, M713/F713, ((G713*(E713-I713))/F713))))</f>
        <v/>
      </c>
    </row>
    <row customHeight="1" ht="17.25" r="714" spans="1:105">
      <c r="A714" s="161" t="n"/>
      <c r="B714" s="141" t="n"/>
      <c r="C714" s="15" t="n"/>
      <c r="D714" s="15" t="n"/>
      <c r="E714" s="142" t="n"/>
      <c r="F714" s="16" t="n"/>
      <c r="G714" s="132" t="n"/>
      <c r="H714" s="142" t="n"/>
      <c r="I714" s="142" t="n"/>
      <c r="J714" s="144" t="n"/>
      <c r="K714" s="124" t="n"/>
      <c r="L714" s="12" t="n"/>
      <c r="M714" s="158">
        <f>IF(J714="", "", K714)</f>
        <v/>
      </c>
      <c r="N714" s="17" t="n"/>
      <c r="O714" s="18" t="n"/>
      <c r="AC714" s="14" t="n"/>
      <c r="AD714" s="14">
        <f>IF(M714="", "", IF(C714="Long", IF(M714&gt;0, M714/F714, ((G714*(I714-E714))/F714)), IF(M714&gt;0, M714/F714, ((G714*(E714-I714))/F714))))</f>
        <v/>
      </c>
    </row>
    <row customHeight="1" ht="17.25" r="715" spans="1:105">
      <c r="A715" s="161" t="n"/>
      <c r="B715" s="141" t="n"/>
      <c r="C715" s="15" t="n"/>
      <c r="D715" s="15" t="n"/>
      <c r="E715" s="142" t="n"/>
      <c r="F715" s="16" t="n"/>
      <c r="G715" s="132" t="n"/>
      <c r="H715" s="142" t="n"/>
      <c r="I715" s="142" t="n"/>
      <c r="J715" s="144" t="n"/>
      <c r="K715" s="124" t="n"/>
      <c r="L715" s="12" t="n"/>
      <c r="M715" s="158">
        <f>IF(J715="", "", K715)</f>
        <v/>
      </c>
      <c r="N715" s="17" t="n"/>
      <c r="O715" s="18" t="n"/>
      <c r="AC715" s="14" t="n"/>
      <c r="AD715" s="14">
        <f>IF(M715="", "", IF(C715="Long", IF(M715&gt;0, M715/F715, ((G715*(I715-E715))/F715)), IF(M715&gt;0, M715/F715, ((G715*(E715-I715))/F715))))</f>
        <v/>
      </c>
    </row>
    <row customHeight="1" ht="17.25" r="716" spans="1:105">
      <c r="A716" s="161" t="n"/>
      <c r="B716" s="141" t="n"/>
      <c r="C716" s="15" t="n"/>
      <c r="D716" s="15" t="n"/>
      <c r="E716" s="142" t="n"/>
      <c r="F716" s="16" t="n"/>
      <c r="G716" s="132" t="n"/>
      <c r="H716" s="142" t="n"/>
      <c r="I716" s="142" t="n"/>
      <c r="J716" s="144" t="n"/>
      <c r="K716" s="124" t="n"/>
      <c r="L716" s="12" t="n"/>
      <c r="M716" s="158">
        <f>IF(J716="", "", K716)</f>
        <v/>
      </c>
      <c r="N716" s="17" t="n"/>
      <c r="O716" s="18" t="n"/>
      <c r="AC716" s="14" t="n"/>
      <c r="AD716" s="14">
        <f>IF(M716="", "", IF(C716="Long", IF(M716&gt;0, M716/F716, ((G716*(I716-E716))/F716)), IF(M716&gt;0, M716/F716, ((G716*(E716-I716))/F716))))</f>
        <v/>
      </c>
    </row>
    <row customHeight="1" ht="17.25" r="717" spans="1:105">
      <c r="A717" s="161" t="n"/>
      <c r="B717" s="141" t="n"/>
      <c r="C717" s="15" t="n"/>
      <c r="D717" s="15" t="n"/>
      <c r="E717" s="142" t="n"/>
      <c r="F717" s="16" t="n"/>
      <c r="G717" s="132" t="n"/>
      <c r="H717" s="142" t="n"/>
      <c r="I717" s="142" t="n"/>
      <c r="J717" s="144" t="n"/>
      <c r="K717" s="124" t="n"/>
      <c r="L717" s="12" t="n"/>
      <c r="M717" s="158">
        <f>IF(J717="", "", K717)</f>
        <v/>
      </c>
      <c r="N717" s="17" t="n"/>
      <c r="O717" s="18" t="n"/>
      <c r="AC717" s="14" t="n"/>
      <c r="AD717" s="14">
        <f>IF(M717="", "", IF(C717="Long", IF(M717&gt;0, M717/F717, ((G717*(I717-E717))/F717)), IF(M717&gt;0, M717/F717, ((G717*(E717-I717))/F717))))</f>
        <v/>
      </c>
    </row>
    <row customHeight="1" ht="17.25" r="718" spans="1:105">
      <c r="A718" s="161" t="n"/>
      <c r="B718" s="141" t="n"/>
      <c r="C718" s="15" t="n"/>
      <c r="D718" s="15" t="n"/>
      <c r="E718" s="142" t="n"/>
      <c r="F718" s="16" t="n"/>
      <c r="G718" s="132" t="n"/>
      <c r="H718" s="142" t="n"/>
      <c r="I718" s="142" t="n"/>
      <c r="J718" s="144" t="n"/>
      <c r="K718" s="124" t="n"/>
      <c r="L718" s="12" t="n"/>
      <c r="M718" s="158">
        <f>IF(J718="", "", K718)</f>
        <v/>
      </c>
      <c r="N718" s="17" t="n"/>
      <c r="O718" s="18" t="n"/>
      <c r="AC718" s="14" t="n"/>
      <c r="AD718" s="14">
        <f>IF(M718="", "", IF(C718="Long", IF(M718&gt;0, M718/F718, ((G718*(I718-E718))/F718)), IF(M718&gt;0, M718/F718, ((G718*(E718-I718))/F718))))</f>
        <v/>
      </c>
    </row>
    <row customHeight="1" ht="17.25" r="719" spans="1:105">
      <c r="A719" s="161" t="n"/>
      <c r="B719" s="141" t="n"/>
      <c r="C719" s="15" t="n"/>
      <c r="D719" s="15" t="n"/>
      <c r="E719" s="142" t="n"/>
      <c r="F719" s="16" t="n"/>
      <c r="G719" s="132" t="n"/>
      <c r="H719" s="142" t="n"/>
      <c r="I719" s="142" t="n"/>
      <c r="J719" s="144" t="n"/>
      <c r="K719" s="124" t="n"/>
      <c r="L719" s="12" t="n"/>
      <c r="M719" s="158">
        <f>IF(J719="", "", K719)</f>
        <v/>
      </c>
      <c r="N719" s="17" t="n"/>
      <c r="O719" s="18" t="n"/>
      <c r="AC719" s="14" t="n"/>
      <c r="AD719" s="14">
        <f>IF(M719="", "", IF(C719="Long", IF(M719&gt;0, M719/F719, ((G719*(I719-E719))/F719)), IF(M719&gt;0, M719/F719, ((G719*(E719-I719))/F719))))</f>
        <v/>
      </c>
    </row>
    <row customHeight="1" ht="17.25" r="720" spans="1:105">
      <c r="A720" s="161" t="n"/>
      <c r="B720" s="141" t="n"/>
      <c r="C720" s="15" t="n"/>
      <c r="D720" s="15" t="n"/>
      <c r="E720" s="142" t="n"/>
      <c r="F720" s="16" t="n"/>
      <c r="G720" s="132" t="n"/>
      <c r="H720" s="142" t="n"/>
      <c r="I720" s="142" t="n"/>
      <c r="J720" s="144" t="n"/>
      <c r="K720" s="124" t="n"/>
      <c r="L720" s="12" t="n"/>
      <c r="M720" s="158">
        <f>IF(J720="", "", K720)</f>
        <v/>
      </c>
      <c r="N720" s="17" t="n"/>
      <c r="O720" s="18" t="n"/>
      <c r="AC720" s="14" t="n"/>
      <c r="AD720" s="14">
        <f>IF(M720="", "", IF(C720="Long", IF(M720&gt;0, M720/F720, ((G720*(I720-E720))/F720)), IF(M720&gt;0, M720/F720, ((G720*(E720-I720))/F720))))</f>
        <v/>
      </c>
    </row>
    <row customHeight="1" ht="17.25" r="721" spans="1:105">
      <c r="A721" s="161" t="n"/>
      <c r="B721" s="141" t="n"/>
      <c r="C721" s="15" t="n"/>
      <c r="D721" s="15" t="n"/>
      <c r="E721" s="142" t="n"/>
      <c r="F721" s="16" t="n"/>
      <c r="G721" s="132" t="n"/>
      <c r="H721" s="142" t="n"/>
      <c r="I721" s="142" t="n"/>
      <c r="J721" s="144" t="n"/>
      <c r="K721" s="124" t="n"/>
      <c r="L721" s="12" t="n"/>
      <c r="M721" s="158">
        <f>IF(J721="", "", K721)</f>
        <v/>
      </c>
      <c r="N721" s="17" t="n"/>
      <c r="O721" s="18" t="n"/>
      <c r="AC721" s="14" t="n"/>
      <c r="AD721" s="14">
        <f>IF(M721="", "", IF(C721="Long", IF(M721&gt;0, M721/F721, ((G721*(I721-E721))/F721)), IF(M721&gt;0, M721/F721, ((G721*(E721-I721))/F721))))</f>
        <v/>
      </c>
    </row>
    <row customHeight="1" ht="17.25" r="722" spans="1:105">
      <c r="A722" s="161" t="n"/>
      <c r="B722" s="141" t="n"/>
      <c r="C722" s="15" t="n"/>
      <c r="D722" s="15" t="n"/>
      <c r="E722" s="142" t="n"/>
      <c r="F722" s="16" t="n"/>
      <c r="G722" s="132" t="n"/>
      <c r="H722" s="142" t="n"/>
      <c r="I722" s="142" t="n"/>
      <c r="J722" s="144" t="n"/>
      <c r="K722" s="124" t="n"/>
      <c r="L722" s="12" t="n"/>
      <c r="M722" s="158">
        <f>IF(J722="", "", K722)</f>
        <v/>
      </c>
      <c r="N722" s="17" t="n"/>
      <c r="O722" s="18" t="n"/>
      <c r="AC722" s="14" t="n"/>
      <c r="AD722" s="14">
        <f>IF(M722="", "", IF(C722="Long", IF(M722&gt;0, M722/F722, ((G722*(I722-E722))/F722)), IF(M722&gt;0, M722/F722, ((G722*(E722-I722))/F722))))</f>
        <v/>
      </c>
    </row>
    <row customHeight="1" ht="17.25" r="723" spans="1:105">
      <c r="A723" s="161" t="n"/>
      <c r="B723" s="141" t="n"/>
      <c r="C723" s="15" t="n"/>
      <c r="D723" s="15" t="n"/>
      <c r="E723" s="142" t="n"/>
      <c r="F723" s="16" t="n"/>
      <c r="G723" s="132" t="n"/>
      <c r="H723" s="142" t="n"/>
      <c r="I723" s="142" t="n"/>
      <c r="J723" s="144" t="n"/>
      <c r="K723" s="124" t="n"/>
      <c r="L723" s="12" t="n"/>
      <c r="M723" s="158">
        <f>IF(J723="", "", K723)</f>
        <v/>
      </c>
      <c r="N723" s="17" t="n"/>
      <c r="O723" s="18" t="n"/>
      <c r="AC723" s="14" t="n"/>
      <c r="AD723" s="14">
        <f>IF(M723="", "", IF(C723="Long", IF(M723&gt;0, M723/F723, ((G723*(I723-E723))/F723)), IF(M723&gt;0, M723/F723, ((G723*(E723-I723))/F723))))</f>
        <v/>
      </c>
    </row>
    <row customHeight="1" ht="17.25" r="724" spans="1:105">
      <c r="A724" s="161" t="n"/>
      <c r="B724" s="141" t="n"/>
      <c r="C724" s="15" t="n"/>
      <c r="D724" s="15" t="n"/>
      <c r="E724" s="142" t="n"/>
      <c r="F724" s="16" t="n"/>
      <c r="G724" s="132" t="n"/>
      <c r="H724" s="142" t="n"/>
      <c r="I724" s="142" t="n"/>
      <c r="J724" s="144" t="n"/>
      <c r="K724" s="124" t="n"/>
      <c r="L724" s="12" t="n"/>
      <c r="M724" s="158">
        <f>IF(J724="", "", K724)</f>
        <v/>
      </c>
      <c r="N724" s="17" t="n"/>
      <c r="O724" s="18" t="n"/>
      <c r="AC724" s="14" t="n"/>
      <c r="AD724" s="14">
        <f>IF(M724="", "", IF(C724="Long", IF(M724&gt;0, M724/F724, ((G724*(I724-E724))/F724)), IF(M724&gt;0, M724/F724, ((G724*(E724-I724))/F724))))</f>
        <v/>
      </c>
    </row>
    <row customHeight="1" ht="17.25" r="725" spans="1:105">
      <c r="A725" s="161" t="n"/>
      <c r="B725" s="141" t="n"/>
      <c r="C725" s="15" t="n"/>
      <c r="D725" s="15" t="n"/>
      <c r="E725" s="142" t="n"/>
      <c r="F725" s="16" t="n"/>
      <c r="G725" s="132" t="n"/>
      <c r="H725" s="142" t="n"/>
      <c r="I725" s="142" t="n"/>
      <c r="J725" s="144" t="n"/>
      <c r="K725" s="124" t="n"/>
      <c r="L725" s="12" t="n"/>
      <c r="M725" s="158">
        <f>IF(J725="", "", K725)</f>
        <v/>
      </c>
      <c r="N725" s="17" t="n"/>
      <c r="O725" s="18" t="n"/>
      <c r="AC725" s="14" t="n"/>
      <c r="AD725" s="14">
        <f>IF(M725="", "", IF(C725="Long", IF(M725&gt;0, M725/F725, ((G725*(I725-E725))/F725)), IF(M725&gt;0, M725/F725, ((G725*(E725-I725))/F725))))</f>
        <v/>
      </c>
    </row>
    <row customHeight="1" ht="17.25" r="726" spans="1:105">
      <c r="A726" s="161" t="n"/>
      <c r="B726" s="141" t="n"/>
      <c r="C726" s="15" t="n"/>
      <c r="D726" s="15" t="n"/>
      <c r="E726" s="142" t="n"/>
      <c r="F726" s="16" t="n"/>
      <c r="G726" s="132" t="n"/>
      <c r="H726" s="142" t="n"/>
      <c r="I726" s="142" t="n"/>
      <c r="J726" s="144" t="n"/>
      <c r="K726" s="124" t="n"/>
      <c r="L726" s="12" t="n"/>
      <c r="M726" s="158">
        <f>IF(J726="", "", K726)</f>
        <v/>
      </c>
      <c r="N726" s="17" t="n"/>
      <c r="O726" s="18" t="n"/>
      <c r="AC726" s="14" t="n"/>
      <c r="AD726" s="14">
        <f>IF(M726="", "", IF(C726="Long", IF(M726&gt;0, M726/F726, ((G726*(I726-E726))/F726)), IF(M726&gt;0, M726/F726, ((G726*(E726-I726))/F726))))</f>
        <v/>
      </c>
    </row>
    <row customHeight="1" ht="17.25" r="727" spans="1:105">
      <c r="A727" s="161" t="n"/>
      <c r="B727" s="141" t="n"/>
      <c r="C727" s="15" t="n"/>
      <c r="D727" s="15" t="n"/>
      <c r="E727" s="142" t="n"/>
      <c r="F727" s="16" t="n"/>
      <c r="G727" s="132" t="n"/>
      <c r="H727" s="142" t="n"/>
      <c r="I727" s="142" t="n"/>
      <c r="J727" s="144" t="n"/>
      <c r="K727" s="124" t="n"/>
      <c r="L727" s="12" t="n"/>
      <c r="M727" s="158">
        <f>IF(J727="", "", K727)</f>
        <v/>
      </c>
      <c r="N727" s="17" t="n"/>
      <c r="O727" s="18" t="n"/>
      <c r="AC727" s="14" t="n"/>
      <c r="AD727" s="14">
        <f>IF(M727="", "", IF(C727="Long", IF(M727&gt;0, M727/F727, ((G727*(I727-E727))/F727)), IF(M727&gt;0, M727/F727, ((G727*(E727-I727))/F727))))</f>
        <v/>
      </c>
    </row>
    <row customHeight="1" ht="17.25" r="728" spans="1:105">
      <c r="A728" s="161" t="n"/>
      <c r="B728" s="141" t="n"/>
      <c r="C728" s="15" t="n"/>
      <c r="D728" s="15" t="n"/>
      <c r="E728" s="142" t="n"/>
      <c r="F728" s="16" t="n"/>
      <c r="G728" s="132" t="n"/>
      <c r="H728" s="142" t="n"/>
      <c r="I728" s="142" t="n"/>
      <c r="J728" s="144" t="n"/>
      <c r="K728" s="124" t="n"/>
      <c r="L728" s="12" t="n"/>
      <c r="M728" s="158">
        <f>IF(J728="", "", K728)</f>
        <v/>
      </c>
      <c r="N728" s="17" t="n"/>
      <c r="O728" s="18" t="n"/>
      <c r="AC728" s="14" t="n"/>
      <c r="AD728" s="14">
        <f>IF(M728="", "", IF(C728="Long", IF(M728&gt;0, M728/F728, ((G728*(I728-E728))/F728)), IF(M728&gt;0, M728/F728, ((G728*(E728-I728))/F728))))</f>
        <v/>
      </c>
    </row>
    <row customHeight="1" ht="17.25" r="729" spans="1:105">
      <c r="A729" s="161" t="n"/>
      <c r="B729" s="141" t="n"/>
      <c r="C729" s="15" t="n"/>
      <c r="D729" s="15" t="n"/>
      <c r="E729" s="142" t="n"/>
      <c r="F729" s="16" t="n"/>
      <c r="G729" s="132" t="n"/>
      <c r="H729" s="142" t="n"/>
      <c r="I729" s="142" t="n"/>
      <c r="J729" s="144" t="n"/>
      <c r="K729" s="124" t="n"/>
      <c r="L729" s="12" t="n"/>
      <c r="M729" s="158">
        <f>IF(J729="", "", K729)</f>
        <v/>
      </c>
      <c r="N729" s="17" t="n"/>
      <c r="O729" s="18" t="n"/>
      <c r="AC729" s="14" t="n"/>
      <c r="AD729" s="14">
        <f>IF(M729="", "", IF(C729="Long", IF(M729&gt;0, M729/F729, ((G729*(I729-E729))/F729)), IF(M729&gt;0, M729/F729, ((G729*(E729-I729))/F729))))</f>
        <v/>
      </c>
    </row>
    <row customHeight="1" ht="17.25" r="730" spans="1:105">
      <c r="A730" s="161" t="n"/>
      <c r="B730" s="141" t="n"/>
      <c r="C730" s="15" t="n"/>
      <c r="D730" s="15" t="n"/>
      <c r="E730" s="142" t="n"/>
      <c r="F730" s="16" t="n"/>
      <c r="G730" s="132" t="n"/>
      <c r="H730" s="142" t="n"/>
      <c r="I730" s="142" t="n"/>
      <c r="J730" s="144" t="n"/>
      <c r="K730" s="124" t="n"/>
      <c r="L730" s="12" t="n"/>
      <c r="M730" s="158">
        <f>IF(J730="", "", K730)</f>
        <v/>
      </c>
      <c r="N730" s="17" t="n"/>
      <c r="O730" s="18" t="n"/>
      <c r="AC730" s="14" t="n"/>
      <c r="AD730" s="14">
        <f>IF(M730="", "", IF(C730="Long", IF(M730&gt;0, M730/F730, ((G730*(I730-E730))/F730)), IF(M730&gt;0, M730/F730, ((G730*(E730-I730))/F730))))</f>
        <v/>
      </c>
    </row>
    <row customHeight="1" ht="17.25" r="731" spans="1:105">
      <c r="A731" s="161" t="n"/>
      <c r="B731" s="141" t="n"/>
      <c r="C731" s="15" t="n"/>
      <c r="D731" s="15" t="n"/>
      <c r="E731" s="142" t="n"/>
      <c r="F731" s="16" t="n"/>
      <c r="G731" s="132" t="n"/>
      <c r="H731" s="142" t="n"/>
      <c r="I731" s="142" t="n"/>
      <c r="J731" s="144" t="n"/>
      <c r="K731" s="124" t="n"/>
      <c r="L731" s="12" t="n"/>
      <c r="M731" s="158">
        <f>IF(J731="", "", K731)</f>
        <v/>
      </c>
      <c r="N731" s="17" t="n"/>
      <c r="O731" s="18" t="n"/>
      <c r="AC731" s="14" t="n"/>
      <c r="AD731" s="14">
        <f>IF(M731="", "", IF(C731="Long", IF(M731&gt;0, M731/F731, ((G731*(I731-E731))/F731)), IF(M731&gt;0, M731/F731, ((G731*(E731-I731))/F731))))</f>
        <v/>
      </c>
    </row>
    <row customHeight="1" ht="17.25" r="732" spans="1:105">
      <c r="A732" s="161" t="n"/>
      <c r="B732" s="141" t="n"/>
      <c r="C732" s="15" t="n"/>
      <c r="D732" s="15" t="n"/>
      <c r="E732" s="142" t="n"/>
      <c r="F732" s="16" t="n"/>
      <c r="G732" s="132" t="n"/>
      <c r="H732" s="142" t="n"/>
      <c r="I732" s="142" t="n"/>
      <c r="J732" s="144" t="n"/>
      <c r="K732" s="124" t="n"/>
      <c r="L732" s="12" t="n"/>
      <c r="M732" s="158">
        <f>IF(J732="", "", K732)</f>
        <v/>
      </c>
      <c r="N732" s="17" t="n"/>
      <c r="O732" s="18" t="n"/>
      <c r="AC732" s="14" t="n"/>
      <c r="AD732" s="14">
        <f>IF(M732="", "", IF(C732="Long", IF(M732&gt;0, M732/F732, ((G732*(I732-E732))/F732)), IF(M732&gt;0, M732/F732, ((G732*(E732-I732))/F732))))</f>
        <v/>
      </c>
    </row>
    <row customHeight="1" ht="17.25" r="733" spans="1:105">
      <c r="A733" s="161" t="n"/>
      <c r="B733" s="141" t="n"/>
      <c r="C733" s="15" t="n"/>
      <c r="D733" s="15" t="n"/>
      <c r="E733" s="142" t="n"/>
      <c r="F733" s="16" t="n"/>
      <c r="G733" s="132" t="n"/>
      <c r="H733" s="142" t="n"/>
      <c r="I733" s="142" t="n"/>
      <c r="J733" s="144" t="n"/>
      <c r="K733" s="124" t="n"/>
      <c r="L733" s="12" t="n"/>
      <c r="M733" s="158">
        <f>IF(J733="", "", K733)</f>
        <v/>
      </c>
      <c r="N733" s="17" t="n"/>
      <c r="O733" s="18" t="n"/>
      <c r="AC733" s="14" t="n"/>
      <c r="AD733" s="14">
        <f>IF(M733="", "", IF(C733="Long", IF(M733&gt;0, M733/F733, ((G733*(I733-E733))/F733)), IF(M733&gt;0, M733/F733, ((G733*(E733-I733))/F733))))</f>
        <v/>
      </c>
    </row>
    <row customHeight="1" ht="17.25" r="734" spans="1:105">
      <c r="A734" s="161" t="n"/>
      <c r="B734" s="141" t="n"/>
      <c r="C734" s="15" t="n"/>
      <c r="D734" s="15" t="n"/>
      <c r="E734" s="142" t="n"/>
      <c r="F734" s="16" t="n"/>
      <c r="G734" s="132" t="n"/>
      <c r="H734" s="142" t="n"/>
      <c r="I734" s="142" t="n"/>
      <c r="J734" s="144" t="n"/>
      <c r="K734" s="124" t="n"/>
      <c r="L734" s="12" t="n"/>
      <c r="M734" s="158">
        <f>IF(J734="", "", K734)</f>
        <v/>
      </c>
      <c r="N734" s="17" t="n"/>
      <c r="O734" s="18" t="n"/>
      <c r="AC734" s="14" t="n"/>
      <c r="AD734" s="14">
        <f>IF(M734="", "", IF(C734="Long", IF(M734&gt;0, M734/F734, ((G734*(I734-E734))/F734)), IF(M734&gt;0, M734/F734, ((G734*(E734-I734))/F734))))</f>
        <v/>
      </c>
    </row>
    <row customHeight="1" ht="17.25" r="735" spans="1:105">
      <c r="A735" s="161" t="n"/>
      <c r="B735" s="141" t="n"/>
      <c r="C735" s="15" t="n"/>
      <c r="D735" s="15" t="n"/>
      <c r="E735" s="142" t="n"/>
      <c r="F735" s="16" t="n"/>
      <c r="G735" s="132" t="n"/>
      <c r="H735" s="142" t="n"/>
      <c r="I735" s="142" t="n"/>
      <c r="J735" s="144" t="n"/>
      <c r="K735" s="124" t="n"/>
      <c r="L735" s="12" t="n"/>
      <c r="M735" s="158">
        <f>IF(J735="", "", K735)</f>
        <v/>
      </c>
      <c r="N735" s="17" t="n"/>
      <c r="O735" s="18" t="n"/>
      <c r="AC735" s="14" t="n"/>
      <c r="AD735" s="14">
        <f>IF(M735="", "", IF(C735="Long", IF(M735&gt;0, M735/F735, ((G735*(I735-E735))/F735)), IF(M735&gt;0, M735/F735, ((G735*(E735-I735))/F735))))</f>
        <v/>
      </c>
    </row>
    <row customHeight="1" ht="17.25" r="736" spans="1:105">
      <c r="A736" s="161" t="n"/>
      <c r="B736" s="141" t="n"/>
      <c r="C736" s="15" t="n"/>
      <c r="D736" s="15" t="n"/>
      <c r="E736" s="142" t="n"/>
      <c r="F736" s="16" t="n"/>
      <c r="G736" s="132" t="n"/>
      <c r="H736" s="142" t="n"/>
      <c r="I736" s="142" t="n"/>
      <c r="J736" s="144" t="n"/>
      <c r="K736" s="124" t="n"/>
      <c r="L736" s="12" t="n"/>
      <c r="M736" s="158">
        <f>IF(J736="", "", K736)</f>
        <v/>
      </c>
      <c r="N736" s="17" t="n"/>
      <c r="O736" s="18" t="n"/>
      <c r="AC736" s="14" t="n"/>
      <c r="AD736" s="14">
        <f>IF(M736="", "", IF(C736="Long", IF(M736&gt;0, M736/F736, ((G736*(I736-E736))/F736)), IF(M736&gt;0, M736/F736, ((G736*(E736-I736))/F736))))</f>
        <v/>
      </c>
    </row>
    <row customHeight="1" ht="17.25" r="737" spans="1:105">
      <c r="A737" s="161" t="n"/>
      <c r="B737" s="141" t="n"/>
      <c r="C737" s="15" t="n"/>
      <c r="D737" s="15" t="n"/>
      <c r="E737" s="142" t="n"/>
      <c r="F737" s="16" t="n"/>
      <c r="G737" s="132" t="n"/>
      <c r="H737" s="142" t="n"/>
      <c r="I737" s="142" t="n"/>
      <c r="J737" s="144" t="n"/>
      <c r="K737" s="124" t="n"/>
      <c r="L737" s="12" t="n"/>
      <c r="M737" s="158">
        <f>IF(J737="", "", K737)</f>
        <v/>
      </c>
      <c r="N737" s="17" t="n"/>
      <c r="O737" s="18" t="n"/>
      <c r="AC737" s="14" t="n"/>
      <c r="AD737" s="14">
        <f>IF(M737="", "", IF(C737="Long", IF(M737&gt;0, M737/F737, ((G737*(I737-E737))/F737)), IF(M737&gt;0, M737/F737, ((G737*(E737-I737))/F737))))</f>
        <v/>
      </c>
    </row>
    <row customHeight="1" ht="17.25" r="738" spans="1:105">
      <c r="A738" s="161" t="n"/>
      <c r="B738" s="141" t="n"/>
      <c r="C738" s="15" t="n"/>
      <c r="D738" s="15" t="n"/>
      <c r="E738" s="142" t="n"/>
      <c r="F738" s="16" t="n"/>
      <c r="G738" s="132" t="n"/>
      <c r="H738" s="142" t="n"/>
      <c r="I738" s="142" t="n"/>
      <c r="J738" s="144" t="n"/>
      <c r="K738" s="124" t="n"/>
      <c r="L738" s="12" t="n"/>
      <c r="M738" s="158">
        <f>IF(J738="", "", K738)</f>
        <v/>
      </c>
      <c r="N738" s="17" t="n"/>
      <c r="O738" s="18" t="n"/>
      <c r="AC738" s="14" t="n"/>
      <c r="AD738" s="14">
        <f>IF(M738="", "", IF(C738="Long", IF(M738&gt;0, M738/F738, ((G738*(I738-E738))/F738)), IF(M738&gt;0, M738/F738, ((G738*(E738-I738))/F738))))</f>
        <v/>
      </c>
    </row>
    <row customHeight="1" ht="17.25" r="739" spans="1:105">
      <c r="A739" s="161" t="n"/>
      <c r="B739" s="141" t="n"/>
      <c r="C739" s="15" t="n"/>
      <c r="D739" s="15" t="n"/>
      <c r="E739" s="142" t="n"/>
      <c r="F739" s="16" t="n"/>
      <c r="G739" s="132" t="n"/>
      <c r="H739" s="142" t="n"/>
      <c r="I739" s="142" t="n"/>
      <c r="J739" s="144" t="n"/>
      <c r="K739" s="124" t="n"/>
      <c r="L739" s="12" t="n"/>
      <c r="M739" s="158">
        <f>IF(J739="", "", K739)</f>
        <v/>
      </c>
      <c r="N739" s="17" t="n"/>
      <c r="O739" s="18" t="n"/>
      <c r="AC739" s="14" t="n"/>
      <c r="AD739" s="14">
        <f>IF(M739="", "", IF(C739="Long", IF(M739&gt;0, M739/F739, ((G739*(I739-E739))/F739)), IF(M739&gt;0, M739/F739, ((G739*(E739-I739))/F739))))</f>
        <v/>
      </c>
    </row>
    <row customHeight="1" ht="17.25" r="740" spans="1:105">
      <c r="A740" s="161" t="n"/>
      <c r="B740" s="141" t="n"/>
      <c r="C740" s="15" t="n"/>
      <c r="D740" s="15" t="n"/>
      <c r="E740" s="142" t="n"/>
      <c r="F740" s="16" t="n"/>
      <c r="G740" s="132" t="n"/>
      <c r="H740" s="142" t="n"/>
      <c r="I740" s="142" t="n"/>
      <c r="J740" s="144" t="n"/>
      <c r="K740" s="124" t="n"/>
      <c r="L740" s="12" t="n"/>
      <c r="M740" s="158">
        <f>IF(J740="", "", K740)</f>
        <v/>
      </c>
      <c r="N740" s="17" t="n"/>
      <c r="O740" s="18" t="n"/>
      <c r="AC740" s="14" t="n"/>
      <c r="AD740" s="14">
        <f>IF(M740="", "", IF(C740="Long", IF(M740&gt;0, M740/F740, ((G740*(I740-E740))/F740)), IF(M740&gt;0, M740/F740, ((G740*(E740-I740))/F740))))</f>
        <v/>
      </c>
    </row>
    <row customHeight="1" ht="17.25" r="741" spans="1:105">
      <c r="A741" s="161" t="n"/>
      <c r="B741" s="141" t="n"/>
      <c r="C741" s="15" t="n"/>
      <c r="D741" s="15" t="n"/>
      <c r="E741" s="142" t="n"/>
      <c r="F741" s="16" t="n"/>
      <c r="G741" s="132" t="n"/>
      <c r="H741" s="142" t="n"/>
      <c r="I741" s="142" t="n"/>
      <c r="J741" s="144" t="n"/>
      <c r="K741" s="124" t="n"/>
      <c r="L741" s="12" t="n"/>
      <c r="M741" s="158">
        <f>IF(J741="", "", K741)</f>
        <v/>
      </c>
      <c r="N741" s="17" t="n"/>
      <c r="O741" s="18" t="n"/>
      <c r="AC741" s="14" t="n"/>
      <c r="AD741" s="14">
        <f>IF(M741="", "", IF(C741="Long", IF(M741&gt;0, M741/F741, ((G741*(I741-E741))/F741)), IF(M741&gt;0, M741/F741, ((G741*(E741-I741))/F741))))</f>
        <v/>
      </c>
    </row>
    <row customHeight="1" ht="17.25" r="742" spans="1:105">
      <c r="A742" s="161" t="n"/>
      <c r="B742" s="141" t="n"/>
      <c r="C742" s="15" t="n"/>
      <c r="D742" s="15" t="n"/>
      <c r="E742" s="142" t="n"/>
      <c r="F742" s="16" t="n"/>
      <c r="G742" s="132" t="n"/>
      <c r="H742" s="142" t="n"/>
      <c r="I742" s="142" t="n"/>
      <c r="J742" s="144" t="n"/>
      <c r="K742" s="124" t="n"/>
      <c r="L742" s="12" t="n"/>
      <c r="M742" s="158">
        <f>IF(J742="", "", K742)</f>
        <v/>
      </c>
      <c r="N742" s="17" t="n"/>
      <c r="O742" s="18" t="n"/>
      <c r="AC742" s="14" t="n"/>
      <c r="AD742" s="14">
        <f>IF(M742="", "", IF(C742="Long", IF(M742&gt;0, M742/F742, ((G742*(I742-E742))/F742)), IF(M742&gt;0, M742/F742, ((G742*(E742-I742))/F742))))</f>
        <v/>
      </c>
    </row>
    <row customHeight="1" ht="17.25" r="743" spans="1:105">
      <c r="A743" s="161" t="n"/>
      <c r="B743" s="141" t="n"/>
      <c r="C743" s="15" t="n"/>
      <c r="D743" s="15" t="n"/>
      <c r="E743" s="142" t="n"/>
      <c r="F743" s="16" t="n"/>
      <c r="G743" s="132" t="n"/>
      <c r="H743" s="142" t="n"/>
      <c r="I743" s="142" t="n"/>
      <c r="J743" s="144" t="n"/>
      <c r="K743" s="124" t="n"/>
      <c r="L743" s="12" t="n"/>
      <c r="M743" s="158">
        <f>IF(J743="", "", K743)</f>
        <v/>
      </c>
      <c r="N743" s="17" t="n"/>
      <c r="O743" s="18" t="n"/>
      <c r="AC743" s="14" t="n"/>
      <c r="AD743" s="14">
        <f>IF(M743="", "", IF(C743="Long", IF(M743&gt;0, M743/F743, ((G743*(I743-E743))/F743)), IF(M743&gt;0, M743/F743, ((G743*(E743-I743))/F743))))</f>
        <v/>
      </c>
    </row>
    <row customHeight="1" ht="17.25" r="744" spans="1:105">
      <c r="A744" s="161" t="n"/>
      <c r="B744" s="141" t="n"/>
      <c r="C744" s="15" t="n"/>
      <c r="D744" s="15" t="n"/>
      <c r="E744" s="142" t="n"/>
      <c r="F744" s="16" t="n"/>
      <c r="G744" s="132" t="n"/>
      <c r="H744" s="142" t="n"/>
      <c r="I744" s="142" t="n"/>
      <c r="J744" s="144" t="n"/>
      <c r="K744" s="124" t="n"/>
      <c r="L744" s="12" t="n"/>
      <c r="M744" s="158">
        <f>IF(J744="", "", K744)</f>
        <v/>
      </c>
      <c r="N744" s="17" t="n"/>
      <c r="O744" s="18" t="n"/>
      <c r="AC744" s="14" t="n"/>
      <c r="AD744" s="14">
        <f>IF(M744="", "", IF(C744="Long", IF(M744&gt;0, M744/F744, ((G744*(I744-E744))/F744)), IF(M744&gt;0, M744/F744, ((G744*(E744-I744))/F744))))</f>
        <v/>
      </c>
    </row>
    <row customHeight="1" ht="17.25" r="745" spans="1:105">
      <c r="A745" s="161" t="n"/>
      <c r="B745" s="141" t="n"/>
      <c r="C745" s="15" t="n"/>
      <c r="D745" s="15" t="n"/>
      <c r="E745" s="142" t="n"/>
      <c r="F745" s="16" t="n"/>
      <c r="G745" s="132" t="n"/>
      <c r="H745" s="142" t="n"/>
      <c r="I745" s="142" t="n"/>
      <c r="J745" s="144" t="n"/>
      <c r="K745" s="124" t="n"/>
      <c r="L745" s="12" t="n"/>
      <c r="M745" s="158">
        <f>IF(J745="", "", K745)</f>
        <v/>
      </c>
      <c r="N745" s="17" t="n"/>
      <c r="O745" s="18" t="n"/>
      <c r="AC745" s="14" t="n"/>
      <c r="AD745" s="14">
        <f>IF(M745="", "", IF(C745="Long", IF(M745&gt;0, M745/F745, ((G745*(I745-E745))/F745)), IF(M745&gt;0, M745/F745, ((G745*(E745-I745))/F745))))</f>
        <v/>
      </c>
    </row>
    <row customHeight="1" ht="17.25" r="746" spans="1:105">
      <c r="A746" s="161" t="n"/>
      <c r="B746" s="141" t="n"/>
      <c r="C746" s="15" t="n"/>
      <c r="D746" s="15" t="n"/>
      <c r="E746" s="142" t="n"/>
      <c r="F746" s="16" t="n"/>
      <c r="G746" s="132" t="n"/>
      <c r="H746" s="142" t="n"/>
      <c r="I746" s="142" t="n"/>
      <c r="J746" s="144" t="n"/>
      <c r="K746" s="124" t="n"/>
      <c r="L746" s="12" t="n"/>
      <c r="M746" s="158">
        <f>IF(J746="", "", K746)</f>
        <v/>
      </c>
      <c r="N746" s="17" t="n"/>
      <c r="O746" s="18" t="n"/>
      <c r="AC746" s="14" t="n"/>
      <c r="AD746" s="14">
        <f>IF(M746="", "", IF(C746="Long", IF(M746&gt;0, M746/F746, ((G746*(I746-E746))/F746)), IF(M746&gt;0, M746/F746, ((G746*(E746-I746))/F746))))</f>
        <v/>
      </c>
    </row>
    <row customHeight="1" ht="17.25" r="747" spans="1:105">
      <c r="A747" s="161" t="n"/>
      <c r="B747" s="141" t="n"/>
      <c r="C747" s="15" t="n"/>
      <c r="D747" s="15" t="n"/>
      <c r="E747" s="142" t="n"/>
      <c r="F747" s="16" t="n"/>
      <c r="G747" s="132" t="n"/>
      <c r="H747" s="142" t="n"/>
      <c r="I747" s="142" t="n"/>
      <c r="J747" s="144" t="n"/>
      <c r="K747" s="124" t="n"/>
      <c r="L747" s="12" t="n"/>
      <c r="M747" s="158">
        <f>IF(J747="", "", K747)</f>
        <v/>
      </c>
      <c r="N747" s="17" t="n"/>
      <c r="O747" s="18" t="n"/>
      <c r="AC747" s="14" t="n"/>
      <c r="AD747" s="14">
        <f>IF(M747="", "", IF(C747="Long", IF(M747&gt;0, M747/F747, ((G747*(I747-E747))/F747)), IF(M747&gt;0, M747/F747, ((G747*(E747-I747))/F747))))</f>
        <v/>
      </c>
    </row>
    <row customHeight="1" ht="17.25" r="748" spans="1:105">
      <c r="A748" s="161" t="n"/>
      <c r="B748" s="141" t="n"/>
      <c r="C748" s="15" t="n"/>
      <c r="D748" s="15" t="n"/>
      <c r="E748" s="142" t="n"/>
      <c r="F748" s="16" t="n"/>
      <c r="G748" s="132" t="n"/>
      <c r="H748" s="142" t="n"/>
      <c r="I748" s="142" t="n"/>
      <c r="J748" s="144" t="n"/>
      <c r="K748" s="124" t="n"/>
      <c r="L748" s="12" t="n"/>
      <c r="M748" s="158">
        <f>IF(J748="", "", K748)</f>
        <v/>
      </c>
      <c r="N748" s="17" t="n"/>
      <c r="O748" s="18" t="n"/>
      <c r="AC748" s="14" t="n"/>
      <c r="AD748" s="14">
        <f>IF(M748="", "", IF(C748="Long", IF(M748&gt;0, M748/F748, ((G748*(I748-E748))/F748)), IF(M748&gt;0, M748/F748, ((G748*(E748-I748))/F748))))</f>
        <v/>
      </c>
    </row>
    <row customHeight="1" ht="17.25" r="749" spans="1:105">
      <c r="A749" s="161" t="n"/>
      <c r="B749" s="141" t="n"/>
      <c r="C749" s="15" t="n"/>
      <c r="D749" s="15" t="n"/>
      <c r="E749" s="142" t="n"/>
      <c r="F749" s="16" t="n"/>
      <c r="G749" s="132" t="n"/>
      <c r="H749" s="142" t="n"/>
      <c r="I749" s="142" t="n"/>
      <c r="J749" s="144" t="n"/>
      <c r="K749" s="124" t="n"/>
      <c r="L749" s="12" t="n"/>
      <c r="M749" s="158">
        <f>IF(J749="", "", K749)</f>
        <v/>
      </c>
      <c r="N749" s="17" t="n"/>
      <c r="O749" s="18" t="n"/>
      <c r="AC749" s="14" t="n"/>
      <c r="AD749" s="14">
        <f>IF(M749="", "", IF(C749="Long", IF(M749&gt;0, M749/F749, ((G749*(I749-E749))/F749)), IF(M749&gt;0, M749/F749, ((G749*(E749-I749))/F749))))</f>
        <v/>
      </c>
    </row>
    <row customHeight="1" ht="17.25" r="750" spans="1:105">
      <c r="A750" s="161" t="n"/>
      <c r="B750" s="141" t="n"/>
      <c r="C750" s="15" t="n"/>
      <c r="D750" s="15" t="n"/>
      <c r="E750" s="142" t="n"/>
      <c r="F750" s="16" t="n"/>
      <c r="G750" s="132" t="n"/>
      <c r="H750" s="142" t="n"/>
      <c r="I750" s="142" t="n"/>
      <c r="J750" s="144" t="n"/>
      <c r="K750" s="124" t="n"/>
      <c r="L750" s="12" t="n"/>
      <c r="M750" s="158">
        <f>IF(J750="", "", K750)</f>
        <v/>
      </c>
      <c r="N750" s="17" t="n"/>
      <c r="O750" s="18" t="n"/>
      <c r="AC750" s="14" t="n"/>
      <c r="AD750" s="14">
        <f>IF(M750="", "", IF(C750="Long", IF(M750&gt;0, M750/F750, ((G750*(I750-E750))/F750)), IF(M750&gt;0, M750/F750, ((G750*(E750-I750))/F750))))</f>
        <v/>
      </c>
    </row>
    <row customHeight="1" ht="17.25" r="751" spans="1:105">
      <c r="A751" s="161" t="n"/>
      <c r="B751" s="141" t="n"/>
      <c r="C751" s="15" t="n"/>
      <c r="D751" s="15" t="n"/>
      <c r="E751" s="142" t="n"/>
      <c r="F751" s="16" t="n"/>
      <c r="G751" s="132" t="n"/>
      <c r="H751" s="142" t="n"/>
      <c r="I751" s="142" t="n"/>
      <c r="J751" s="144" t="n"/>
      <c r="K751" s="124" t="n"/>
      <c r="L751" s="12" t="n"/>
      <c r="M751" s="158">
        <f>IF(J751="", "", K751)</f>
        <v/>
      </c>
      <c r="N751" s="17" t="n"/>
      <c r="O751" s="18" t="n"/>
      <c r="AC751" s="14" t="n"/>
      <c r="AD751" s="14">
        <f>IF(M751="", "", IF(C751="Long", IF(M751&gt;0, M751/F751, ((G751*(I751-E751))/F751)), IF(M751&gt;0, M751/F751, ((G751*(E751-I751))/F751))))</f>
        <v/>
      </c>
    </row>
    <row customHeight="1" ht="17.25" r="752" spans="1:105">
      <c r="A752" s="161" t="n"/>
      <c r="B752" s="141" t="n"/>
      <c r="C752" s="15" t="n"/>
      <c r="D752" s="15" t="n"/>
      <c r="E752" s="142" t="n"/>
      <c r="F752" s="16" t="n"/>
      <c r="G752" s="132" t="n"/>
      <c r="H752" s="142" t="n"/>
      <c r="I752" s="142" t="n"/>
      <c r="J752" s="144" t="n"/>
      <c r="K752" s="124" t="n"/>
      <c r="L752" s="12" t="n"/>
      <c r="M752" s="158">
        <f>IF(J752="", "", K752)</f>
        <v/>
      </c>
      <c r="N752" s="17" t="n"/>
      <c r="O752" s="18" t="n"/>
      <c r="AC752" s="14" t="n"/>
      <c r="AD752" s="14">
        <f>IF(M752="", "", IF(C752="Long", IF(M752&gt;0, M752/F752, ((G752*(I752-E752))/F752)), IF(M752&gt;0, M752/F752, ((G752*(E752-I752))/F752))))</f>
        <v/>
      </c>
    </row>
    <row customHeight="1" ht="17.25" r="753" spans="1:105">
      <c r="A753" s="161" t="n"/>
      <c r="B753" s="141" t="n"/>
      <c r="C753" s="15" t="n"/>
      <c r="D753" s="15" t="n"/>
      <c r="E753" s="142" t="n"/>
      <c r="F753" s="16" t="n"/>
      <c r="G753" s="132" t="n"/>
      <c r="H753" s="142" t="n"/>
      <c r="I753" s="142" t="n"/>
      <c r="J753" s="144" t="n"/>
      <c r="K753" s="124" t="n"/>
      <c r="L753" s="12" t="n"/>
      <c r="M753" s="158">
        <f>IF(J753="", "", K753)</f>
        <v/>
      </c>
      <c r="N753" s="17" t="n"/>
      <c r="O753" s="18" t="n"/>
      <c r="AC753" s="14" t="n"/>
      <c r="AD753" s="14">
        <f>IF(M753="", "", IF(C753="Long", IF(M753&gt;0, M753/F753, ((G753*(I753-E753))/F753)), IF(M753&gt;0, M753/F753, ((G753*(E753-I753))/F753))))</f>
        <v/>
      </c>
    </row>
    <row customHeight="1" ht="17.25" r="754" spans="1:105">
      <c r="A754" s="161" t="n"/>
      <c r="B754" s="141" t="n"/>
      <c r="C754" s="15" t="n"/>
      <c r="D754" s="15" t="n"/>
      <c r="E754" s="142" t="n"/>
      <c r="F754" s="16" t="n"/>
      <c r="G754" s="132" t="n"/>
      <c r="H754" s="142" t="n"/>
      <c r="I754" s="142" t="n"/>
      <c r="J754" s="144" t="n"/>
      <c r="K754" s="124" t="n"/>
      <c r="L754" s="12" t="n"/>
      <c r="M754" s="158">
        <f>IF(J754="", "", K754)</f>
        <v/>
      </c>
      <c r="N754" s="17" t="n"/>
      <c r="O754" s="18" t="n"/>
      <c r="AC754" s="14" t="n"/>
      <c r="AD754" s="14">
        <f>IF(M754="", "", IF(C754="Long", IF(M754&gt;0, M754/F754, ((G754*(I754-E754))/F754)), IF(M754&gt;0, M754/F754, ((G754*(E754-I754))/F754))))</f>
        <v/>
      </c>
    </row>
    <row customHeight="1" ht="17.25" r="755" spans="1:105">
      <c r="A755" s="161" t="n"/>
      <c r="B755" s="141" t="n"/>
      <c r="C755" s="15" t="n"/>
      <c r="D755" s="15" t="n"/>
      <c r="E755" s="142" t="n"/>
      <c r="F755" s="16" t="n"/>
      <c r="G755" s="132" t="n"/>
      <c r="H755" s="142" t="n"/>
      <c r="I755" s="142" t="n"/>
      <c r="J755" s="144" t="n"/>
      <c r="K755" s="124" t="n"/>
      <c r="L755" s="12" t="n"/>
      <c r="M755" s="158">
        <f>IF(J755="", "", K755)</f>
        <v/>
      </c>
      <c r="N755" s="17" t="n"/>
      <c r="O755" s="18" t="n"/>
      <c r="AC755" s="14" t="n"/>
      <c r="AD755" s="14">
        <f>IF(M755="", "", IF(C755="Long", IF(M755&gt;0, M755/F755, ((G755*(I755-E755))/F755)), IF(M755&gt;0, M755/F755, ((G755*(E755-I755))/F755))))</f>
        <v/>
      </c>
    </row>
    <row customHeight="1" ht="17.25" r="756" spans="1:105">
      <c r="A756" s="161" t="n"/>
      <c r="B756" s="141" t="n"/>
      <c r="C756" s="15" t="n"/>
      <c r="D756" s="15" t="n"/>
      <c r="E756" s="142" t="n"/>
      <c r="F756" s="16" t="n"/>
      <c r="G756" s="132" t="n"/>
      <c r="H756" s="142" t="n"/>
      <c r="I756" s="142" t="n"/>
      <c r="J756" s="144" t="n"/>
      <c r="K756" s="124" t="n"/>
      <c r="L756" s="12" t="n"/>
      <c r="M756" s="158">
        <f>IF(J756="", "", K756)</f>
        <v/>
      </c>
      <c r="N756" s="17" t="n"/>
      <c r="O756" s="18" t="n"/>
      <c r="AC756" s="14" t="n"/>
      <c r="AD756" s="14">
        <f>IF(M756="", "", IF(C756="Long", IF(M756&gt;0, M756/F756, ((G756*(I756-E756))/F756)), IF(M756&gt;0, M756/F756, ((G756*(E756-I756))/F756))))</f>
        <v/>
      </c>
    </row>
    <row customHeight="1" ht="17.25" r="757" spans="1:105">
      <c r="A757" s="161" t="n"/>
      <c r="B757" s="141" t="n"/>
      <c r="C757" s="15" t="n"/>
      <c r="D757" s="15" t="n"/>
      <c r="E757" s="142" t="n"/>
      <c r="F757" s="16" t="n"/>
      <c r="G757" s="132" t="n"/>
      <c r="H757" s="142" t="n"/>
      <c r="I757" s="142" t="n"/>
      <c r="J757" s="144" t="n"/>
      <c r="K757" s="124" t="n"/>
      <c r="L757" s="12" t="n"/>
      <c r="M757" s="158">
        <f>IF(J757="", "", K757)</f>
        <v/>
      </c>
      <c r="N757" s="17" t="n"/>
      <c r="O757" s="18" t="n"/>
      <c r="AC757" s="14" t="n"/>
      <c r="AD757" s="14">
        <f>IF(M757="", "", IF(C757="Long", IF(M757&gt;0, M757/F757, ((G757*(I757-E757))/F757)), IF(M757&gt;0, M757/F757, ((G757*(E757-I757))/F757))))</f>
        <v/>
      </c>
    </row>
    <row customHeight="1" ht="17.25" r="758" spans="1:105">
      <c r="A758" s="161" t="n"/>
      <c r="B758" s="141" t="n"/>
      <c r="C758" s="15" t="n"/>
      <c r="D758" s="15" t="n"/>
      <c r="E758" s="142" t="n"/>
      <c r="F758" s="16" t="n"/>
      <c r="G758" s="132" t="n"/>
      <c r="H758" s="142" t="n"/>
      <c r="I758" s="142" t="n"/>
      <c r="J758" s="144" t="n"/>
      <c r="K758" s="124" t="n"/>
      <c r="L758" s="12" t="n"/>
      <c r="M758" s="158">
        <f>IF(J758="", "", K758)</f>
        <v/>
      </c>
      <c r="N758" s="17" t="n"/>
      <c r="O758" s="18" t="n"/>
      <c r="AC758" s="14" t="n"/>
      <c r="AD758" s="14">
        <f>IF(M758="", "", IF(C758="Long", IF(M758&gt;0, M758/F758, ((G758*(I758-E758))/F758)), IF(M758&gt;0, M758/F758, ((G758*(E758-I758))/F758))))</f>
        <v/>
      </c>
    </row>
    <row customHeight="1" ht="17.25" r="759" spans="1:105">
      <c r="A759" s="161" t="n"/>
      <c r="B759" s="141" t="n"/>
      <c r="C759" s="15" t="n"/>
      <c r="D759" s="15" t="n"/>
      <c r="E759" s="142" t="n"/>
      <c r="F759" s="16" t="n"/>
      <c r="G759" s="132" t="n"/>
      <c r="H759" s="142" t="n"/>
      <c r="I759" s="142" t="n"/>
      <c r="J759" s="144" t="n"/>
      <c r="K759" s="124" t="n"/>
      <c r="L759" s="12" t="n"/>
      <c r="M759" s="158">
        <f>IF(J759="", "", K759)</f>
        <v/>
      </c>
      <c r="N759" s="17" t="n"/>
      <c r="O759" s="18" t="n"/>
      <c r="AC759" s="14" t="n"/>
      <c r="AD759" s="14">
        <f>IF(M759="", "", IF(C759="Long", IF(M759&gt;0, M759/F759, ((G759*(I759-E759))/F759)), IF(M759&gt;0, M759/F759, ((G759*(E759-I759))/F759))))</f>
        <v/>
      </c>
    </row>
    <row customHeight="1" ht="17.25" r="760" spans="1:105">
      <c r="A760" s="161" t="n"/>
      <c r="B760" s="141" t="n"/>
      <c r="C760" s="15" t="n"/>
      <c r="D760" s="15" t="n"/>
      <c r="E760" s="142" t="n"/>
      <c r="F760" s="16" t="n"/>
      <c r="G760" s="132" t="n"/>
      <c r="H760" s="142" t="n"/>
      <c r="I760" s="142" t="n"/>
      <c r="J760" s="144" t="n"/>
      <c r="K760" s="124" t="n"/>
      <c r="L760" s="12" t="n"/>
      <c r="M760" s="158">
        <f>IF(J760="", "", K760)</f>
        <v/>
      </c>
      <c r="N760" s="17" t="n"/>
      <c r="O760" s="18" t="n"/>
      <c r="AC760" s="14" t="n"/>
      <c r="AD760" s="14">
        <f>IF(M760="", "", IF(C760="Long", IF(M760&gt;0, M760/F760, ((G760*(I760-E760))/F760)), IF(M760&gt;0, M760/F760, ((G760*(E760-I760))/F760))))</f>
        <v/>
      </c>
    </row>
    <row customHeight="1" ht="17.25" r="761" spans="1:105">
      <c r="A761" s="161" t="n"/>
      <c r="B761" s="141" t="n"/>
      <c r="C761" s="15" t="n"/>
      <c r="D761" s="15" t="n"/>
      <c r="E761" s="142" t="n"/>
      <c r="F761" s="16" t="n"/>
      <c r="G761" s="132" t="n"/>
      <c r="H761" s="142" t="n"/>
      <c r="I761" s="142" t="n"/>
      <c r="J761" s="144" t="n"/>
      <c r="K761" s="124" t="n"/>
      <c r="L761" s="12" t="n"/>
      <c r="M761" s="158">
        <f>IF(J761="", "", K761)</f>
        <v/>
      </c>
      <c r="N761" s="17" t="n"/>
      <c r="O761" s="18" t="n"/>
      <c r="AC761" s="14" t="n"/>
      <c r="AD761" s="14">
        <f>IF(M761="", "", IF(C761="Long", IF(M761&gt;0, M761/F761, ((G761*(I761-E761))/F761)), IF(M761&gt;0, M761/F761, ((G761*(E761-I761))/F761))))</f>
        <v/>
      </c>
    </row>
    <row customHeight="1" ht="17.25" r="762" spans="1:105">
      <c r="A762" s="161" t="n"/>
      <c r="B762" s="141" t="n"/>
      <c r="C762" s="15" t="n"/>
      <c r="D762" s="15" t="n"/>
      <c r="E762" s="142" t="n"/>
      <c r="F762" s="16" t="n"/>
      <c r="G762" s="132" t="n"/>
      <c r="H762" s="142" t="n"/>
      <c r="I762" s="142" t="n"/>
      <c r="J762" s="144" t="n"/>
      <c r="K762" s="124" t="n"/>
      <c r="L762" s="12" t="n"/>
      <c r="M762" s="158">
        <f>IF(J762="", "", K762)</f>
        <v/>
      </c>
      <c r="N762" s="17" t="n"/>
      <c r="O762" s="18" t="n"/>
      <c r="AC762" s="14" t="n"/>
      <c r="AD762" s="14">
        <f>IF(M762="", "", IF(C762="Long", IF(M762&gt;0, M762/F762, ((G762*(I762-E762))/F762)), IF(M762&gt;0, M762/F762, ((G762*(E762-I762))/F762))))</f>
        <v/>
      </c>
    </row>
    <row customHeight="1" ht="17.25" r="763" spans="1:105">
      <c r="A763" s="161" t="n"/>
      <c r="B763" s="141" t="n"/>
      <c r="C763" s="15" t="n"/>
      <c r="D763" s="15" t="n"/>
      <c r="E763" s="142" t="n"/>
      <c r="F763" s="16" t="n"/>
      <c r="G763" s="132" t="n"/>
      <c r="H763" s="142" t="n"/>
      <c r="I763" s="142" t="n"/>
      <c r="J763" s="144" t="n"/>
      <c r="K763" s="124" t="n"/>
      <c r="L763" s="12" t="n"/>
      <c r="M763" s="158">
        <f>IF(J763="", "", K763)</f>
        <v/>
      </c>
      <c r="N763" s="17" t="n"/>
      <c r="O763" s="18" t="n"/>
      <c r="AC763" s="14" t="n"/>
      <c r="AD763" s="14">
        <f>IF(M763="", "", IF(C763="Long", IF(M763&gt;0, M763/F763, ((G763*(I763-E763))/F763)), IF(M763&gt;0, M763/F763, ((G763*(E763-I763))/F763))))</f>
        <v/>
      </c>
    </row>
    <row customHeight="1" ht="17.25" r="764" spans="1:105">
      <c r="A764" s="161" t="n"/>
      <c r="B764" s="141" t="n"/>
      <c r="C764" s="15" t="n"/>
      <c r="D764" s="15" t="n"/>
      <c r="E764" s="142" t="n"/>
      <c r="F764" s="16" t="n"/>
      <c r="G764" s="132" t="n"/>
      <c r="H764" s="142" t="n"/>
      <c r="I764" s="142" t="n"/>
      <c r="J764" s="144" t="n"/>
      <c r="K764" s="124" t="n"/>
      <c r="L764" s="12" t="n"/>
      <c r="M764" s="158">
        <f>IF(J764="", "", K764)</f>
        <v/>
      </c>
      <c r="N764" s="17" t="n"/>
      <c r="O764" s="18" t="n"/>
      <c r="AC764" s="14" t="n"/>
      <c r="AD764" s="14">
        <f>IF(M764="", "", IF(C764="Long", IF(M764&gt;0, M764/F764, ((G764*(I764-E764))/F764)), IF(M764&gt;0, M764/F764, ((G764*(E764-I764))/F764))))</f>
        <v/>
      </c>
    </row>
    <row customHeight="1" ht="17.25" r="765" spans="1:105">
      <c r="A765" s="161" t="n"/>
      <c r="B765" s="141" t="n"/>
      <c r="C765" s="15" t="n"/>
      <c r="D765" s="15" t="n"/>
      <c r="E765" s="142" t="n"/>
      <c r="F765" s="16" t="n"/>
      <c r="G765" s="132" t="n"/>
      <c r="H765" s="142" t="n"/>
      <c r="I765" s="142" t="n"/>
      <c r="J765" s="144" t="n"/>
      <c r="K765" s="124" t="n"/>
      <c r="L765" s="12" t="n"/>
      <c r="M765" s="158">
        <f>IF(J765="", "", K765)</f>
        <v/>
      </c>
      <c r="N765" s="17" t="n"/>
      <c r="O765" s="18" t="n"/>
      <c r="AC765" s="14" t="n"/>
      <c r="AD765" s="14">
        <f>IF(M765="", "", IF(C765="Long", IF(M765&gt;0, M765/F765, ((G765*(I765-E765))/F765)), IF(M765&gt;0, M765/F765, ((G765*(E765-I765))/F765))))</f>
        <v/>
      </c>
    </row>
    <row customHeight="1" ht="17.25" r="766" spans="1:105">
      <c r="A766" s="161" t="n"/>
      <c r="B766" s="141" t="n"/>
      <c r="C766" s="15" t="n"/>
      <c r="D766" s="15" t="n"/>
      <c r="E766" s="142" t="n"/>
      <c r="F766" s="16" t="n"/>
      <c r="G766" s="132" t="n"/>
      <c r="H766" s="142" t="n"/>
      <c r="I766" s="142" t="n"/>
      <c r="J766" s="144" t="n"/>
      <c r="K766" s="124" t="n"/>
      <c r="L766" s="12" t="n"/>
      <c r="M766" s="158">
        <f>IF(J766="", "", K766)</f>
        <v/>
      </c>
      <c r="N766" s="17" t="n"/>
      <c r="O766" s="18" t="n"/>
      <c r="AC766" s="14" t="n"/>
      <c r="AD766" s="14">
        <f>IF(M766="", "", IF(C766="Long", IF(M766&gt;0, M766/F766, ((G766*(I766-E766))/F766)), IF(M766&gt;0, M766/F766, ((G766*(E766-I766))/F766))))</f>
        <v/>
      </c>
    </row>
    <row customHeight="1" ht="17.25" r="767" spans="1:105">
      <c r="A767" s="161" t="n"/>
      <c r="B767" s="141" t="n"/>
      <c r="C767" s="15" t="n"/>
      <c r="D767" s="15" t="n"/>
      <c r="E767" s="142" t="n"/>
      <c r="F767" s="16" t="n"/>
      <c r="G767" s="132" t="n"/>
      <c r="H767" s="142" t="n"/>
      <c r="I767" s="142" t="n"/>
      <c r="J767" s="144" t="n"/>
      <c r="K767" s="124" t="n"/>
      <c r="L767" s="12" t="n"/>
      <c r="M767" s="158">
        <f>IF(J767="", "", K767)</f>
        <v/>
      </c>
      <c r="N767" s="17" t="n"/>
      <c r="O767" s="18" t="n"/>
      <c r="AC767" s="14" t="n"/>
      <c r="AD767" s="14">
        <f>IF(M767="", "", IF(C767="Long", IF(M767&gt;0, M767/F767, ((G767*(I767-E767))/F767)), IF(M767&gt;0, M767/F767, ((G767*(E767-I767))/F767))))</f>
        <v/>
      </c>
    </row>
    <row customHeight="1" ht="17.25" r="768" spans="1:105">
      <c r="A768" s="161" t="n"/>
      <c r="B768" s="141" t="n"/>
      <c r="C768" s="15" t="n"/>
      <c r="D768" s="15" t="n"/>
      <c r="E768" s="142" t="n"/>
      <c r="F768" s="16" t="n"/>
      <c r="G768" s="132" t="n"/>
      <c r="H768" s="142" t="n"/>
      <c r="I768" s="142" t="n"/>
      <c r="J768" s="144" t="n"/>
      <c r="K768" s="124" t="n"/>
      <c r="L768" s="12" t="n"/>
      <c r="M768" s="158">
        <f>IF(J768="", "", K768)</f>
        <v/>
      </c>
      <c r="N768" s="17" t="n"/>
      <c r="O768" s="18" t="n"/>
      <c r="AC768" s="14" t="n"/>
      <c r="AD768" s="14">
        <f>IF(M768="", "", IF(C768="Long", IF(M768&gt;0, M768/F768, ((G768*(I768-E768))/F768)), IF(M768&gt;0, M768/F768, ((G768*(E768-I768))/F768))))</f>
        <v/>
      </c>
    </row>
    <row customHeight="1" ht="17.25" r="769" spans="1:105">
      <c r="A769" s="161" t="n"/>
      <c r="B769" s="141" t="n"/>
      <c r="C769" s="15" t="n"/>
      <c r="D769" s="15" t="n"/>
      <c r="E769" s="142" t="n"/>
      <c r="F769" s="16" t="n"/>
      <c r="G769" s="132" t="n"/>
      <c r="H769" s="142" t="n"/>
      <c r="I769" s="142" t="n"/>
      <c r="J769" s="144" t="n"/>
      <c r="K769" s="124" t="n"/>
      <c r="L769" s="12" t="n"/>
      <c r="M769" s="158">
        <f>IF(J769="", "", K769)</f>
        <v/>
      </c>
      <c r="N769" s="17" t="n"/>
      <c r="O769" s="18" t="n"/>
      <c r="AC769" s="14" t="n"/>
      <c r="AD769" s="14">
        <f>IF(M769="", "", IF(C769="Long", IF(M769&gt;0, M769/F769, ((G769*(I769-E769))/F769)), IF(M769&gt;0, M769/F769, ((G769*(E769-I769))/F769))))</f>
        <v/>
      </c>
    </row>
    <row customHeight="1" ht="17.25" r="770" spans="1:105">
      <c r="A770" s="161" t="n"/>
      <c r="B770" s="141" t="n"/>
      <c r="C770" s="15" t="n"/>
      <c r="D770" s="15" t="n"/>
      <c r="E770" s="142" t="n"/>
      <c r="F770" s="16" t="n"/>
      <c r="G770" s="132" t="n"/>
      <c r="H770" s="142" t="n"/>
      <c r="I770" s="142" t="n"/>
      <c r="J770" s="144" t="n"/>
      <c r="K770" s="124" t="n"/>
      <c r="L770" s="12" t="n"/>
      <c r="M770" s="158">
        <f>IF(J770="", "", K770)</f>
        <v/>
      </c>
      <c r="N770" s="17" t="n"/>
      <c r="O770" s="18" t="n"/>
      <c r="AC770" s="14" t="n"/>
      <c r="AD770" s="14">
        <f>IF(M770="", "", IF(C770="Long", IF(M770&gt;0, M770/F770, ((G770*(I770-E770))/F770)), IF(M770&gt;0, M770/F770, ((G770*(E770-I770))/F770))))</f>
        <v/>
      </c>
    </row>
    <row customHeight="1" ht="17.25" r="771" spans="1:105">
      <c r="A771" s="161" t="n"/>
      <c r="B771" s="141" t="n"/>
      <c r="C771" s="15" t="n"/>
      <c r="D771" s="15" t="n"/>
      <c r="E771" s="142" t="n"/>
      <c r="F771" s="16" t="n"/>
      <c r="G771" s="132" t="n"/>
      <c r="H771" s="142" t="n"/>
      <c r="I771" s="142" t="n"/>
      <c r="J771" s="144" t="n"/>
      <c r="K771" s="124" t="n"/>
      <c r="L771" s="12" t="n"/>
      <c r="M771" s="158">
        <f>IF(J771="", "", K771)</f>
        <v/>
      </c>
      <c r="N771" s="17" t="n"/>
      <c r="O771" s="18" t="n"/>
      <c r="AC771" s="14" t="n"/>
      <c r="AD771" s="14">
        <f>IF(M771="", "", IF(C771="Long", IF(M771&gt;0, M771/F771, ((G771*(I771-E771))/F771)), IF(M771&gt;0, M771/F771, ((G771*(E771-I771))/F771))))</f>
        <v/>
      </c>
    </row>
    <row customHeight="1" ht="17.25" r="772" spans="1:105">
      <c r="A772" s="161" t="n"/>
      <c r="B772" s="141" t="n"/>
      <c r="C772" s="15" t="n"/>
      <c r="D772" s="15" t="n"/>
      <c r="E772" s="142" t="n"/>
      <c r="F772" s="16" t="n"/>
      <c r="G772" s="132" t="n"/>
      <c r="H772" s="142" t="n"/>
      <c r="I772" s="142" t="n"/>
      <c r="J772" s="144" t="n"/>
      <c r="K772" s="124" t="n"/>
      <c r="L772" s="12" t="n"/>
      <c r="M772" s="158">
        <f>IF(J772="", "", K772)</f>
        <v/>
      </c>
      <c r="N772" s="17" t="n"/>
      <c r="O772" s="18" t="n"/>
      <c r="AC772" s="14" t="n"/>
      <c r="AD772" s="14">
        <f>IF(M772="", "", IF(C772="Long", IF(M772&gt;0, M772/F772, ((G772*(I772-E772))/F772)), IF(M772&gt;0, M772/F772, ((G772*(E772-I772))/F772))))</f>
        <v/>
      </c>
    </row>
    <row customHeight="1" ht="17.25" r="773" spans="1:105">
      <c r="A773" s="161" t="n"/>
      <c r="B773" s="141" t="n"/>
      <c r="C773" s="15" t="n"/>
      <c r="D773" s="15" t="n"/>
      <c r="E773" s="142" t="n"/>
      <c r="F773" s="16" t="n"/>
      <c r="G773" s="132" t="n"/>
      <c r="H773" s="142" t="n"/>
      <c r="I773" s="142" t="n"/>
      <c r="J773" s="144" t="n"/>
      <c r="K773" s="124" t="n"/>
      <c r="L773" s="12" t="n"/>
      <c r="M773" s="158">
        <f>IF(J773="", "", K773)</f>
        <v/>
      </c>
      <c r="N773" s="17" t="n"/>
      <c r="O773" s="18" t="n"/>
      <c r="AC773" s="14" t="n"/>
      <c r="AD773" s="14">
        <f>IF(M773="", "", IF(C773="Long", IF(M773&gt;0, M773/F773, ((G773*(I773-E773))/F773)), IF(M773&gt;0, M773/F773, ((G773*(E773-I773))/F773))))</f>
        <v/>
      </c>
    </row>
    <row customHeight="1" ht="17.25" r="774" spans="1:105">
      <c r="A774" s="161" t="n"/>
      <c r="B774" s="141" t="n"/>
      <c r="C774" s="15" t="n"/>
      <c r="D774" s="15" t="n"/>
      <c r="E774" s="142" t="n"/>
      <c r="F774" s="16" t="n"/>
      <c r="G774" s="132" t="n"/>
      <c r="H774" s="142" t="n"/>
      <c r="I774" s="142" t="n"/>
      <c r="J774" s="144" t="n"/>
      <c r="K774" s="124" t="n"/>
      <c r="L774" s="12" t="n"/>
      <c r="M774" s="158">
        <f>IF(J774="", "", K774)</f>
        <v/>
      </c>
      <c r="N774" s="17" t="n"/>
      <c r="O774" s="18" t="n"/>
      <c r="AC774" s="14" t="n"/>
      <c r="AD774" s="14">
        <f>IF(M774="", "", IF(C774="Long", IF(M774&gt;0, M774/F774, ((G774*(I774-E774))/F774)), IF(M774&gt;0, M774/F774, ((G774*(E774-I774))/F774))))</f>
        <v/>
      </c>
    </row>
    <row customHeight="1" ht="17.25" r="775" spans="1:105">
      <c r="A775" s="161" t="n"/>
      <c r="B775" s="141" t="n"/>
      <c r="C775" s="15" t="n"/>
      <c r="D775" s="15" t="n"/>
      <c r="E775" s="142" t="n"/>
      <c r="F775" s="16" t="n"/>
      <c r="G775" s="132" t="n"/>
      <c r="H775" s="142" t="n"/>
      <c r="I775" s="142" t="n"/>
      <c r="J775" s="144" t="n"/>
      <c r="K775" s="124" t="n"/>
      <c r="L775" s="12" t="n"/>
      <c r="M775" s="158">
        <f>IF(J775="", "", K775)</f>
        <v/>
      </c>
      <c r="N775" s="17" t="n"/>
      <c r="O775" s="18" t="n"/>
      <c r="AC775" s="14" t="n"/>
      <c r="AD775" s="14">
        <f>IF(M775="", "", IF(C775="Long", IF(M775&gt;0, M775/F775, ((G775*(I775-E775))/F775)), IF(M775&gt;0, M775/F775, ((G775*(E775-I775))/F775))))</f>
        <v/>
      </c>
    </row>
    <row customHeight="1" ht="17.25" r="776" spans="1:105">
      <c r="A776" s="161" t="n"/>
      <c r="B776" s="141" t="n"/>
      <c r="C776" s="15" t="n"/>
      <c r="D776" s="15" t="n"/>
      <c r="E776" s="142" t="n"/>
      <c r="F776" s="16" t="n"/>
      <c r="G776" s="132" t="n"/>
      <c r="H776" s="142" t="n"/>
      <c r="I776" s="142" t="n"/>
      <c r="J776" s="144" t="n"/>
      <c r="K776" s="124" t="n"/>
      <c r="L776" s="12" t="n"/>
      <c r="M776" s="158">
        <f>IF(J776="", "", K776)</f>
        <v/>
      </c>
      <c r="N776" s="17" t="n"/>
      <c r="O776" s="18" t="n"/>
      <c r="AC776" s="14" t="n"/>
      <c r="AD776" s="14">
        <f>IF(M776="", "", IF(C776="Long", IF(M776&gt;0, M776/F776, ((G776*(I776-E776))/F776)), IF(M776&gt;0, M776/F776, ((G776*(E776-I776))/F776))))</f>
        <v/>
      </c>
    </row>
    <row customHeight="1" ht="17.25" r="777" spans="1:105">
      <c r="A777" s="161" t="n"/>
      <c r="B777" s="141" t="n"/>
      <c r="C777" s="15" t="n"/>
      <c r="D777" s="15" t="n"/>
      <c r="E777" s="142" t="n"/>
      <c r="F777" s="16" t="n"/>
      <c r="G777" s="132" t="n"/>
      <c r="H777" s="142" t="n"/>
      <c r="I777" s="142" t="n"/>
      <c r="J777" s="144" t="n"/>
      <c r="K777" s="124" t="n"/>
      <c r="L777" s="12" t="n"/>
      <c r="M777" s="158">
        <f>IF(J777="", "", K777)</f>
        <v/>
      </c>
      <c r="N777" s="17" t="n"/>
      <c r="O777" s="18" t="n"/>
      <c r="AC777" s="14" t="n"/>
      <c r="AD777" s="14">
        <f>IF(M777="", "", IF(C777="Long", IF(M777&gt;0, M777/F777, ((G777*(I777-E777))/F777)), IF(M777&gt;0, M777/F777, ((G777*(E777-I777))/F777))))</f>
        <v/>
      </c>
    </row>
    <row customHeight="1" ht="17.25" r="778" spans="1:105">
      <c r="A778" s="161" t="n"/>
      <c r="B778" s="141" t="n"/>
      <c r="C778" s="15" t="n"/>
      <c r="D778" s="15" t="n"/>
      <c r="E778" s="142" t="n"/>
      <c r="F778" s="16" t="n"/>
      <c r="G778" s="132" t="n"/>
      <c r="H778" s="142" t="n"/>
      <c r="I778" s="142" t="n"/>
      <c r="J778" s="144" t="n"/>
      <c r="K778" s="124" t="n"/>
      <c r="L778" s="12" t="n"/>
      <c r="M778" s="158">
        <f>IF(J778="", "", K778)</f>
        <v/>
      </c>
      <c r="N778" s="17" t="n"/>
      <c r="O778" s="18" t="n"/>
      <c r="AC778" s="14" t="n"/>
      <c r="AD778" s="14">
        <f>IF(M778="", "", IF(C778="Long", IF(M778&gt;0, M778/F778, ((G778*(I778-E778))/F778)), IF(M778&gt;0, M778/F778, ((G778*(E778-I778))/F778))))</f>
        <v/>
      </c>
    </row>
    <row customHeight="1" ht="17.25" r="779" spans="1:105">
      <c r="A779" s="161" t="n"/>
      <c r="B779" s="141" t="n"/>
      <c r="C779" s="15" t="n"/>
      <c r="D779" s="15" t="n"/>
      <c r="E779" s="142" t="n"/>
      <c r="F779" s="16" t="n"/>
      <c r="G779" s="132" t="n"/>
      <c r="H779" s="142" t="n"/>
      <c r="I779" s="142" t="n"/>
      <c r="J779" s="144" t="n"/>
      <c r="K779" s="124" t="n"/>
      <c r="L779" s="12" t="n"/>
      <c r="M779" s="158">
        <f>IF(J779="", "", K779)</f>
        <v/>
      </c>
      <c r="N779" s="17" t="n"/>
      <c r="O779" s="18" t="n"/>
      <c r="AC779" s="14" t="n"/>
      <c r="AD779" s="14">
        <f>IF(M779="", "", IF(C779="Long", IF(M779&gt;0, M779/F779, ((G779*(I779-E779))/F779)), IF(M779&gt;0, M779/F779, ((G779*(E779-I779))/F779))))</f>
        <v/>
      </c>
    </row>
    <row customHeight="1" ht="17.25" r="780" spans="1:105">
      <c r="A780" s="161" t="n"/>
      <c r="B780" s="141" t="n"/>
      <c r="C780" s="15" t="n"/>
      <c r="D780" s="15" t="n"/>
      <c r="E780" s="142" t="n"/>
      <c r="F780" s="16" t="n"/>
      <c r="G780" s="132" t="n"/>
      <c r="H780" s="142" t="n"/>
      <c r="I780" s="142" t="n"/>
      <c r="J780" s="144" t="n"/>
      <c r="K780" s="124" t="n"/>
      <c r="L780" s="12" t="n"/>
      <c r="M780" s="158">
        <f>IF(J780="", "", K780)</f>
        <v/>
      </c>
      <c r="N780" s="17" t="n"/>
      <c r="O780" s="18" t="n"/>
      <c r="AC780" s="14" t="n"/>
      <c r="AD780" s="14">
        <f>IF(M780="", "", IF(C780="Long", IF(M780&gt;0, M780/F780, ((G780*(I780-E780))/F780)), IF(M780&gt;0, M780/F780, ((G780*(E780-I780))/F780))))</f>
        <v/>
      </c>
    </row>
    <row customHeight="1" ht="17.25" r="781" spans="1:105">
      <c r="A781" s="161" t="n"/>
      <c r="B781" s="141" t="n"/>
      <c r="C781" s="15" t="n"/>
      <c r="D781" s="15" t="n"/>
      <c r="E781" s="142" t="n"/>
      <c r="F781" s="16" t="n"/>
      <c r="G781" s="132" t="n"/>
      <c r="H781" s="142" t="n"/>
      <c r="I781" s="142" t="n"/>
      <c r="J781" s="144" t="n"/>
      <c r="K781" s="124" t="n"/>
      <c r="L781" s="12" t="n"/>
      <c r="M781" s="158">
        <f>IF(J781="", "", K781)</f>
        <v/>
      </c>
      <c r="N781" s="17" t="n"/>
      <c r="O781" s="18" t="n"/>
      <c r="AC781" s="14" t="n"/>
      <c r="AD781" s="14">
        <f>IF(M781="", "", IF(C781="Long", IF(M781&gt;0, M781/F781, ((G781*(I781-E781))/F781)), IF(M781&gt;0, M781/F781, ((G781*(E781-I781))/F781))))</f>
        <v/>
      </c>
    </row>
    <row customHeight="1" ht="17.25" r="782" spans="1:105">
      <c r="A782" s="161" t="n"/>
      <c r="B782" s="141" t="n"/>
      <c r="C782" s="15" t="n"/>
      <c r="D782" s="15" t="n"/>
      <c r="E782" s="142" t="n"/>
      <c r="F782" s="16" t="n"/>
      <c r="G782" s="132" t="n"/>
      <c r="H782" s="142" t="n"/>
      <c r="I782" s="142" t="n"/>
      <c r="J782" s="144" t="n"/>
      <c r="K782" s="124" t="n"/>
      <c r="L782" s="12" t="n"/>
      <c r="M782" s="158">
        <f>IF(J782="", "", K782)</f>
        <v/>
      </c>
      <c r="N782" s="17" t="n"/>
      <c r="O782" s="18" t="n"/>
      <c r="AC782" s="14" t="n"/>
      <c r="AD782" s="14">
        <f>IF(M782="", "", IF(C782="Long", IF(M782&gt;0, M782/F782, ((G782*(I782-E782))/F782)), IF(M782&gt;0, M782/F782, ((G782*(E782-I782))/F782))))</f>
        <v/>
      </c>
    </row>
    <row customHeight="1" ht="17.25" r="783" spans="1:105">
      <c r="A783" s="161" t="n"/>
      <c r="B783" s="141" t="n"/>
      <c r="C783" s="15" t="n"/>
      <c r="D783" s="15" t="n"/>
      <c r="E783" s="142" t="n"/>
      <c r="F783" s="16" t="n"/>
      <c r="G783" s="132" t="n"/>
      <c r="H783" s="142" t="n"/>
      <c r="I783" s="142" t="n"/>
      <c r="J783" s="144" t="n"/>
      <c r="K783" s="124" t="n"/>
      <c r="L783" s="12" t="n"/>
      <c r="M783" s="158">
        <f>IF(J783="", "", K783)</f>
        <v/>
      </c>
      <c r="N783" s="17" t="n"/>
      <c r="O783" s="18" t="n"/>
      <c r="AC783" s="14" t="n"/>
      <c r="AD783" s="14">
        <f>IF(M783="", "", IF(C783="Long", IF(M783&gt;0, M783/F783, ((G783*(I783-E783))/F783)), IF(M783&gt;0, M783/F783, ((G783*(E783-I783))/F783))))</f>
        <v/>
      </c>
    </row>
    <row customHeight="1" ht="17.25" r="784" spans="1:105">
      <c r="A784" s="161" t="n"/>
      <c r="B784" s="141" t="n"/>
      <c r="C784" s="15" t="n"/>
      <c r="D784" s="15" t="n"/>
      <c r="E784" s="142" t="n"/>
      <c r="F784" s="16" t="n"/>
      <c r="G784" s="132" t="n"/>
      <c r="H784" s="142" t="n"/>
      <c r="I784" s="142" t="n"/>
      <c r="J784" s="144" t="n"/>
      <c r="K784" s="124" t="n"/>
      <c r="L784" s="12" t="n"/>
      <c r="M784" s="158">
        <f>IF(J784="", "", K784)</f>
        <v/>
      </c>
      <c r="N784" s="17" t="n"/>
      <c r="O784" s="18" t="n"/>
      <c r="AC784" s="14" t="n"/>
      <c r="AD784" s="14">
        <f>IF(M784="", "", IF(C784="Long", IF(M784&gt;0, M784/F784, ((G784*(I784-E784))/F784)), IF(M784&gt;0, M784/F784, ((G784*(E784-I784))/F784))))</f>
        <v/>
      </c>
    </row>
    <row customHeight="1" ht="17.25" r="785" spans="1:105">
      <c r="A785" s="161" t="n"/>
      <c r="B785" s="141" t="n"/>
      <c r="C785" s="15" t="n"/>
      <c r="D785" s="15" t="n"/>
      <c r="E785" s="142" t="n"/>
      <c r="F785" s="16" t="n"/>
      <c r="G785" s="132" t="n"/>
      <c r="H785" s="142" t="n"/>
      <c r="I785" s="142" t="n"/>
      <c r="J785" s="144" t="n"/>
      <c r="K785" s="124" t="n"/>
      <c r="L785" s="12" t="n"/>
      <c r="M785" s="158">
        <f>IF(J785="", "", K785)</f>
        <v/>
      </c>
      <c r="N785" s="17" t="n"/>
      <c r="O785" s="18" t="n"/>
      <c r="AC785" s="14" t="n"/>
      <c r="AD785" s="14">
        <f>IF(M785="", "", IF(C785="Long", IF(M785&gt;0, M785/F785, ((G785*(I785-E785))/F785)), IF(M785&gt;0, M785/F785, ((G785*(E785-I785))/F785))))</f>
        <v/>
      </c>
    </row>
    <row customHeight="1" ht="17.25" r="786" spans="1:105">
      <c r="A786" s="161" t="n"/>
      <c r="B786" s="141" t="n"/>
      <c r="C786" s="15" t="n"/>
      <c r="D786" s="15" t="n"/>
      <c r="E786" s="142" t="n"/>
      <c r="F786" s="16" t="n"/>
      <c r="G786" s="132" t="n"/>
      <c r="H786" s="142" t="n"/>
      <c r="I786" s="142" t="n"/>
      <c r="J786" s="144" t="n"/>
      <c r="K786" s="124" t="n"/>
      <c r="L786" s="12" t="n"/>
      <c r="M786" s="158">
        <f>IF(J786="", "", K786)</f>
        <v/>
      </c>
      <c r="N786" s="17" t="n"/>
      <c r="O786" s="18" t="n"/>
      <c r="AC786" s="14" t="n"/>
      <c r="AD786" s="14">
        <f>IF(M786="", "", IF(C786="Long", IF(M786&gt;0, M786/F786, ((G786*(I786-E786))/F786)), IF(M786&gt;0, M786/F786, ((G786*(E786-I786))/F786))))</f>
        <v/>
      </c>
    </row>
    <row customHeight="1" ht="17.25" r="787" spans="1:105">
      <c r="A787" s="161" t="n"/>
      <c r="B787" s="141" t="n"/>
      <c r="C787" s="15" t="n"/>
      <c r="D787" s="15" t="n"/>
      <c r="E787" s="142" t="n"/>
      <c r="F787" s="16" t="n"/>
      <c r="G787" s="132" t="n"/>
      <c r="H787" s="142" t="n"/>
      <c r="I787" s="142" t="n"/>
      <c r="J787" s="144" t="n"/>
      <c r="K787" s="124" t="n"/>
      <c r="L787" s="12" t="n"/>
      <c r="M787" s="158">
        <f>IF(J787="", "", K787)</f>
        <v/>
      </c>
      <c r="N787" s="17" t="n"/>
      <c r="O787" s="18" t="n"/>
      <c r="AC787" s="14" t="n"/>
      <c r="AD787" s="14">
        <f>IF(M787="", "", IF(C787="Long", IF(M787&gt;0, M787/F787, ((G787*(I787-E787))/F787)), IF(M787&gt;0, M787/F787, ((G787*(E787-I787))/F787))))</f>
        <v/>
      </c>
    </row>
    <row customHeight="1" ht="17.25" r="788" spans="1:105">
      <c r="A788" s="161" t="n"/>
      <c r="B788" s="141" t="n"/>
      <c r="C788" s="15" t="n"/>
      <c r="D788" s="15" t="n"/>
      <c r="E788" s="142" t="n"/>
      <c r="F788" s="16" t="n"/>
      <c r="G788" s="132" t="n"/>
      <c r="H788" s="142" t="n"/>
      <c r="I788" s="142" t="n"/>
      <c r="J788" s="144" t="n"/>
      <c r="K788" s="124" t="n"/>
      <c r="L788" s="12" t="n"/>
      <c r="M788" s="158">
        <f>IF(J788="", "", K788)</f>
        <v/>
      </c>
      <c r="N788" s="17" t="n"/>
      <c r="O788" s="18" t="n"/>
      <c r="AC788" s="14" t="n"/>
      <c r="AD788" s="14">
        <f>IF(M788="", "", IF(C788="Long", IF(M788&gt;0, M788/F788, ((G788*(I788-E788))/F788)), IF(M788&gt;0, M788/F788, ((G788*(E788-I788))/F788))))</f>
        <v/>
      </c>
    </row>
    <row customHeight="1" ht="17.25" r="789" spans="1:105">
      <c r="A789" s="161" t="n"/>
      <c r="B789" s="141" t="n"/>
      <c r="C789" s="15" t="n"/>
      <c r="D789" s="15" t="n"/>
      <c r="E789" s="142" t="n"/>
      <c r="F789" s="16" t="n"/>
      <c r="G789" s="132" t="n"/>
      <c r="H789" s="142" t="n"/>
      <c r="I789" s="142" t="n"/>
      <c r="J789" s="144" t="n"/>
      <c r="K789" s="124" t="n"/>
      <c r="L789" s="12" t="n"/>
      <c r="M789" s="158">
        <f>IF(J789="", "", K789)</f>
        <v/>
      </c>
      <c r="N789" s="17" t="n"/>
      <c r="O789" s="18" t="n"/>
      <c r="AC789" s="14" t="n"/>
      <c r="AD789" s="14">
        <f>IF(M789="", "", IF(C789="Long", IF(M789&gt;0, M789/F789, ((G789*(I789-E789))/F789)), IF(M789&gt;0, M789/F789, ((G789*(E789-I789))/F789))))</f>
        <v/>
      </c>
    </row>
    <row customHeight="1" ht="17.25" r="790" spans="1:105">
      <c r="A790" s="161" t="n"/>
      <c r="B790" s="141" t="n"/>
      <c r="C790" s="15" t="n"/>
      <c r="D790" s="15" t="n"/>
      <c r="E790" s="142" t="n"/>
      <c r="F790" s="16" t="n"/>
      <c r="G790" s="132" t="n"/>
      <c r="H790" s="142" t="n"/>
      <c r="I790" s="142" t="n"/>
      <c r="J790" s="144" t="n"/>
      <c r="K790" s="124" t="n"/>
      <c r="L790" s="12" t="n"/>
      <c r="M790" s="158">
        <f>IF(J790="", "", K790)</f>
        <v/>
      </c>
      <c r="N790" s="17" t="n"/>
      <c r="O790" s="18" t="n"/>
      <c r="AC790" s="14" t="n"/>
      <c r="AD790" s="14">
        <f>IF(M790="", "", IF(C790="Long", IF(M790&gt;0, M790/F790, ((G790*(I790-E790))/F790)), IF(M790&gt;0, M790/F790, ((G790*(E790-I790))/F790))))</f>
        <v/>
      </c>
    </row>
    <row customHeight="1" ht="17.25" r="791" spans="1:105">
      <c r="A791" s="161" t="n"/>
      <c r="B791" s="141" t="n"/>
      <c r="C791" s="15" t="n"/>
      <c r="D791" s="15" t="n"/>
      <c r="E791" s="142" t="n"/>
      <c r="F791" s="16" t="n"/>
      <c r="G791" s="132" t="n"/>
      <c r="H791" s="142" t="n"/>
      <c r="I791" s="142" t="n"/>
      <c r="J791" s="144" t="n"/>
      <c r="K791" s="124" t="n"/>
      <c r="L791" s="12" t="n"/>
      <c r="M791" s="158">
        <f>IF(J791="", "", K791)</f>
        <v/>
      </c>
      <c r="N791" s="17" t="n"/>
      <c r="O791" s="18" t="n"/>
      <c r="AC791" s="14" t="n"/>
      <c r="AD791" s="14">
        <f>IF(M791="", "", IF(C791="Long", IF(M791&gt;0, M791/F791, ((G791*(I791-E791))/F791)), IF(M791&gt;0, M791/F791, ((G791*(E791-I791))/F791))))</f>
        <v/>
      </c>
    </row>
    <row customHeight="1" ht="17.25" r="792" spans="1:105">
      <c r="A792" s="161" t="n"/>
      <c r="B792" s="141" t="n"/>
      <c r="C792" s="15" t="n"/>
      <c r="D792" s="15" t="n"/>
      <c r="E792" s="142" t="n"/>
      <c r="F792" s="16" t="n"/>
      <c r="G792" s="132" t="n"/>
      <c r="H792" s="142" t="n"/>
      <c r="I792" s="142" t="n"/>
      <c r="J792" s="144" t="n"/>
      <c r="K792" s="124" t="n"/>
      <c r="L792" s="12" t="n"/>
      <c r="M792" s="158">
        <f>IF(J792="", "", K792)</f>
        <v/>
      </c>
      <c r="N792" s="17" t="n"/>
      <c r="O792" s="18" t="n"/>
      <c r="AC792" s="14" t="n"/>
      <c r="AD792" s="14">
        <f>IF(M792="", "", IF(C792="Long", IF(M792&gt;0, M792/F792, ((G792*(I792-E792))/F792)), IF(M792&gt;0, M792/F792, ((G792*(E792-I792))/F792))))</f>
        <v/>
      </c>
    </row>
    <row customHeight="1" ht="17.25" r="793" spans="1:105">
      <c r="A793" s="161" t="n"/>
      <c r="B793" s="141" t="n"/>
      <c r="C793" s="15" t="n"/>
      <c r="D793" s="15" t="n"/>
      <c r="E793" s="142" t="n"/>
      <c r="F793" s="16" t="n"/>
      <c r="G793" s="132" t="n"/>
      <c r="H793" s="142" t="n"/>
      <c r="I793" s="142" t="n"/>
      <c r="J793" s="144" t="n"/>
      <c r="K793" s="124" t="n"/>
      <c r="L793" s="12" t="n"/>
      <c r="M793" s="158">
        <f>IF(J793="", "", K793)</f>
        <v/>
      </c>
      <c r="N793" s="17" t="n"/>
      <c r="O793" s="18" t="n"/>
      <c r="AC793" s="14" t="n"/>
      <c r="AD793" s="14">
        <f>IF(M793="", "", IF(C793="Long", IF(M793&gt;0, M793/F793, ((G793*(I793-E793))/F793)), IF(M793&gt;0, M793/F793, ((G793*(E793-I793))/F793))))</f>
        <v/>
      </c>
    </row>
    <row customHeight="1" ht="17.25" r="794" spans="1:105">
      <c r="A794" s="161" t="n"/>
      <c r="B794" s="141" t="n"/>
      <c r="C794" s="15" t="n"/>
      <c r="D794" s="15" t="n"/>
      <c r="E794" s="142" t="n"/>
      <c r="F794" s="16" t="n"/>
      <c r="G794" s="132" t="n"/>
      <c r="H794" s="142" t="n"/>
      <c r="I794" s="142" t="n"/>
      <c r="J794" s="144" t="n"/>
      <c r="K794" s="124" t="n"/>
      <c r="L794" s="12" t="n"/>
      <c r="M794" s="158">
        <f>IF(J794="", "", K794)</f>
        <v/>
      </c>
      <c r="N794" s="17" t="n"/>
      <c r="O794" s="18" t="n"/>
      <c r="AC794" s="14" t="n"/>
      <c r="AD794" s="14">
        <f>IF(M794="", "", IF(C794="Long", IF(M794&gt;0, M794/F794, ((G794*(I794-E794))/F794)), IF(M794&gt;0, M794/F794, ((G794*(E794-I794))/F794))))</f>
        <v/>
      </c>
    </row>
    <row customHeight="1" ht="17.25" r="795" spans="1:105">
      <c r="A795" s="161" t="n"/>
      <c r="B795" s="141" t="n"/>
      <c r="C795" s="15" t="n"/>
      <c r="D795" s="15" t="n"/>
      <c r="E795" s="142" t="n"/>
      <c r="F795" s="16" t="n"/>
      <c r="G795" s="132" t="n"/>
      <c r="H795" s="142" t="n"/>
      <c r="I795" s="142" t="n"/>
      <c r="J795" s="144" t="n"/>
      <c r="K795" s="124" t="n"/>
      <c r="L795" s="12" t="n"/>
      <c r="M795" s="158">
        <f>IF(J795="", "", K795)</f>
        <v/>
      </c>
      <c r="N795" s="17" t="n"/>
      <c r="O795" s="18" t="n"/>
      <c r="AC795" s="14" t="n"/>
      <c r="AD795" s="14">
        <f>IF(M795="", "", IF(C795="Long", IF(M795&gt;0, M795/F795, ((G795*(I795-E795))/F795)), IF(M795&gt;0, M795/F795, ((G795*(E795-I795))/F795))))</f>
        <v/>
      </c>
    </row>
    <row customHeight="1" ht="17.25" r="796" spans="1:105">
      <c r="A796" s="161" t="n"/>
      <c r="B796" s="141" t="n"/>
      <c r="C796" s="15" t="n"/>
      <c r="D796" s="15" t="n"/>
      <c r="E796" s="142" t="n"/>
      <c r="F796" s="16" t="n"/>
      <c r="G796" s="132" t="n"/>
      <c r="H796" s="142" t="n"/>
      <c r="I796" s="142" t="n"/>
      <c r="J796" s="144" t="n"/>
      <c r="K796" s="124" t="n"/>
      <c r="L796" s="12" t="n"/>
      <c r="M796" s="158">
        <f>IF(J796="", "", K796)</f>
        <v/>
      </c>
      <c r="N796" s="17" t="n"/>
      <c r="O796" s="18" t="n"/>
      <c r="AC796" s="14" t="n"/>
      <c r="AD796" s="14">
        <f>IF(M796="", "", IF(C796="Long", IF(M796&gt;0, M796/F796, ((G796*(I796-E796))/F796)), IF(M796&gt;0, M796/F796, ((G796*(E796-I796))/F796))))</f>
        <v/>
      </c>
    </row>
    <row customHeight="1" ht="17.25" r="797" spans="1:105">
      <c r="A797" s="161" t="n"/>
      <c r="B797" s="141" t="n"/>
      <c r="C797" s="15" t="n"/>
      <c r="D797" s="15" t="n"/>
      <c r="E797" s="142" t="n"/>
      <c r="F797" s="16" t="n"/>
      <c r="G797" s="132" t="n"/>
      <c r="H797" s="142" t="n"/>
      <c r="I797" s="142" t="n"/>
      <c r="J797" s="144" t="n"/>
      <c r="K797" s="124" t="n"/>
      <c r="L797" s="12" t="n"/>
      <c r="M797" s="158">
        <f>IF(J797="", "", K797)</f>
        <v/>
      </c>
      <c r="N797" s="17" t="n"/>
      <c r="O797" s="18" t="n"/>
      <c r="AC797" s="14" t="n"/>
      <c r="AD797" s="14">
        <f>IF(M797="", "", IF(C797="Long", IF(M797&gt;0, M797/F797, ((G797*(I797-E797))/F797)), IF(M797&gt;0, M797/F797, ((G797*(E797-I797))/F797))))</f>
        <v/>
      </c>
    </row>
    <row customHeight="1" ht="17.25" r="798" spans="1:105">
      <c r="A798" s="161" t="n"/>
      <c r="B798" s="141" t="n"/>
      <c r="C798" s="15" t="n"/>
      <c r="D798" s="15" t="n"/>
      <c r="E798" s="142" t="n"/>
      <c r="F798" s="16" t="n"/>
      <c r="G798" s="132" t="n"/>
      <c r="H798" s="142" t="n"/>
      <c r="I798" s="142" t="n"/>
      <c r="J798" s="144" t="n"/>
      <c r="K798" s="124" t="n"/>
      <c r="L798" s="12" t="n"/>
      <c r="M798" s="158">
        <f>IF(J798="", "", K798)</f>
        <v/>
      </c>
      <c r="N798" s="17" t="n"/>
      <c r="O798" s="18" t="n"/>
      <c r="AC798" s="14" t="n"/>
      <c r="AD798" s="14">
        <f>IF(M798="", "", IF(C798="Long", IF(M798&gt;0, M798/F798, ((G798*(I798-E798))/F798)), IF(M798&gt;0, M798/F798, ((G798*(E798-I798))/F798))))</f>
        <v/>
      </c>
    </row>
    <row customHeight="1" ht="17.25" r="799" spans="1:105">
      <c r="A799" s="161" t="n"/>
      <c r="B799" s="141" t="n"/>
      <c r="C799" s="15" t="n"/>
      <c r="D799" s="15" t="n"/>
      <c r="E799" s="142" t="n"/>
      <c r="F799" s="16" t="n"/>
      <c r="G799" s="132" t="n"/>
      <c r="H799" s="142" t="n"/>
      <c r="I799" s="142" t="n"/>
      <c r="J799" s="144" t="n"/>
      <c r="K799" s="124" t="n"/>
      <c r="L799" s="12" t="n"/>
      <c r="M799" s="158">
        <f>IF(J799="", "", K799)</f>
        <v/>
      </c>
      <c r="N799" s="17" t="n"/>
      <c r="O799" s="18" t="n"/>
      <c r="AC799" s="14" t="n"/>
      <c r="AD799" s="14">
        <f>IF(M799="", "", IF(C799="Long", IF(M799&gt;0, M799/F799, ((G799*(I799-E799))/F799)), IF(M799&gt;0, M799/F799, ((G799*(E799-I799))/F799))))</f>
        <v/>
      </c>
    </row>
    <row customHeight="1" ht="17.25" r="800" spans="1:105">
      <c r="A800" s="161" t="n"/>
      <c r="B800" s="141" t="n"/>
      <c r="C800" s="15" t="n"/>
      <c r="D800" s="15" t="n"/>
      <c r="E800" s="142" t="n"/>
      <c r="F800" s="16" t="n"/>
      <c r="G800" s="132" t="n"/>
      <c r="H800" s="142" t="n"/>
      <c r="I800" s="142" t="n"/>
      <c r="J800" s="144" t="n"/>
      <c r="K800" s="124" t="n"/>
      <c r="L800" s="12" t="n"/>
      <c r="M800" s="158">
        <f>IF(J800="", "", K800)</f>
        <v/>
      </c>
      <c r="N800" s="17" t="n"/>
      <c r="O800" s="18" t="n"/>
      <c r="AC800" s="14" t="n"/>
      <c r="AD800" s="14">
        <f>IF(M800="", "", IF(C800="Long", IF(M800&gt;0, M800/F800, ((G800*(I800-E800))/F800)), IF(M800&gt;0, M800/F800, ((G800*(E800-I800))/F800))))</f>
        <v/>
      </c>
    </row>
    <row customHeight="1" ht="17.25" r="801" spans="1:105">
      <c r="A801" s="161" t="n"/>
      <c r="B801" s="141" t="n"/>
      <c r="C801" s="15" t="n"/>
      <c r="D801" s="15" t="n"/>
      <c r="E801" s="142" t="n"/>
      <c r="F801" s="16" t="n"/>
      <c r="G801" s="132" t="n"/>
      <c r="H801" s="142" t="n"/>
      <c r="I801" s="142" t="n"/>
      <c r="J801" s="144" t="n"/>
      <c r="K801" s="124" t="n"/>
      <c r="L801" s="12" t="n"/>
      <c r="M801" s="158">
        <f>IF(J801="", "", K801)</f>
        <v/>
      </c>
      <c r="N801" s="17" t="n"/>
      <c r="O801" s="18" t="n"/>
      <c r="AC801" s="14" t="n"/>
      <c r="AD801" s="14">
        <f>IF(M801="", "", IF(C801="Long", IF(M801&gt;0, M801/F801, ((G801*(I801-E801))/F801)), IF(M801&gt;0, M801/F801, ((G801*(E801-I801))/F801))))</f>
        <v/>
      </c>
    </row>
    <row customHeight="1" ht="17.25" r="802" spans="1:105">
      <c r="A802" s="161" t="n"/>
      <c r="B802" s="141" t="n"/>
      <c r="C802" s="15" t="n"/>
      <c r="D802" s="15" t="n"/>
      <c r="E802" s="142" t="n"/>
      <c r="F802" s="16" t="n"/>
      <c r="G802" s="132" t="n"/>
      <c r="H802" s="142" t="n"/>
      <c r="I802" s="142" t="n"/>
      <c r="J802" s="144" t="n"/>
      <c r="K802" s="124" t="n"/>
      <c r="L802" s="12" t="n"/>
      <c r="M802" s="158">
        <f>IF(J802="", "", K802)</f>
        <v/>
      </c>
      <c r="N802" s="17" t="n"/>
      <c r="O802" s="18" t="n"/>
      <c r="AC802" s="14" t="n"/>
      <c r="AD802" s="14">
        <f>IF(M802="", "", IF(C802="Long", IF(M802&gt;0, M802/F802, ((G802*(I802-E802))/F802)), IF(M802&gt;0, M802/F802, ((G802*(E802-I802))/F802))))</f>
        <v/>
      </c>
    </row>
    <row customHeight="1" ht="17.25" r="803" spans="1:105">
      <c r="A803" s="161" t="n"/>
      <c r="B803" s="141" t="n"/>
      <c r="C803" s="15" t="n"/>
      <c r="D803" s="15" t="n"/>
      <c r="E803" s="142" t="n"/>
      <c r="F803" s="16" t="n"/>
      <c r="G803" s="132" t="n"/>
      <c r="H803" s="142" t="n"/>
      <c r="I803" s="142" t="n"/>
      <c r="J803" s="144" t="n"/>
      <c r="K803" s="124" t="n"/>
      <c r="L803" s="12" t="n"/>
      <c r="M803" s="158">
        <f>IF(J803="", "", K803)</f>
        <v/>
      </c>
      <c r="N803" s="17" t="n"/>
      <c r="O803" s="18" t="n"/>
      <c r="AC803" s="14" t="n"/>
      <c r="AD803" s="14">
        <f>IF(M803="", "", IF(C803="Long", IF(M803&gt;0, M803/F803, ((G803*(I803-E803))/F803)), IF(M803&gt;0, M803/F803, ((G803*(E803-I803))/F803))))</f>
        <v/>
      </c>
    </row>
    <row customHeight="1" ht="17.25" r="804" spans="1:105">
      <c r="A804" s="161" t="n"/>
      <c r="B804" s="141" t="n"/>
      <c r="C804" s="15" t="n"/>
      <c r="D804" s="15" t="n"/>
      <c r="E804" s="142" t="n"/>
      <c r="F804" s="16" t="n"/>
      <c r="G804" s="132" t="n"/>
      <c r="H804" s="142" t="n"/>
      <c r="I804" s="142" t="n"/>
      <c r="J804" s="144" t="n"/>
      <c r="K804" s="124" t="n"/>
      <c r="L804" s="12" t="n"/>
      <c r="M804" s="158">
        <f>IF(J804="", "", K804)</f>
        <v/>
      </c>
      <c r="N804" s="17" t="n"/>
      <c r="O804" s="18" t="n"/>
      <c r="AC804" s="14" t="n"/>
      <c r="AD804" s="14">
        <f>IF(M804="", "", IF(C804="Long", IF(M804&gt;0, M804/F804, ((G804*(I804-E804))/F804)), IF(M804&gt;0, M804/F804, ((G804*(E804-I804))/F804))))</f>
        <v/>
      </c>
    </row>
    <row customHeight="1" ht="17.25" r="805" spans="1:105">
      <c r="A805" s="161" t="n"/>
      <c r="B805" s="141" t="n"/>
      <c r="C805" s="15" t="n"/>
      <c r="D805" s="15" t="n"/>
      <c r="E805" s="142" t="n"/>
      <c r="F805" s="16" t="n"/>
      <c r="G805" s="132" t="n"/>
      <c r="H805" s="142" t="n"/>
      <c r="I805" s="142" t="n"/>
      <c r="J805" s="144" t="n"/>
      <c r="K805" s="124" t="n"/>
      <c r="L805" s="12" t="n"/>
      <c r="M805" s="158">
        <f>IF(J805="", "", K805)</f>
        <v/>
      </c>
      <c r="N805" s="17" t="n"/>
      <c r="O805" s="18" t="n"/>
      <c r="AC805" s="14" t="n"/>
      <c r="AD805" s="14">
        <f>IF(M805="", "", IF(C805="Long", IF(M805&gt;0, M805/F805, ((G805*(I805-E805))/F805)), IF(M805&gt;0, M805/F805, ((G805*(E805-I805))/F805))))</f>
        <v/>
      </c>
    </row>
    <row customHeight="1" ht="17.25" r="806" spans="1:105">
      <c r="A806" s="161" t="n"/>
      <c r="B806" s="141" t="n"/>
      <c r="C806" s="15" t="n"/>
      <c r="D806" s="15" t="n"/>
      <c r="E806" s="142" t="n"/>
      <c r="F806" s="16" t="n"/>
      <c r="G806" s="132" t="n"/>
      <c r="H806" s="142" t="n"/>
      <c r="I806" s="142" t="n"/>
      <c r="J806" s="144" t="n"/>
      <c r="K806" s="124" t="n"/>
      <c r="L806" s="12" t="n"/>
      <c r="M806" s="158">
        <f>IF(J806="", "", K806)</f>
        <v/>
      </c>
      <c r="N806" s="17" t="n"/>
      <c r="O806" s="18" t="n"/>
      <c r="AC806" s="14" t="n"/>
      <c r="AD806" s="14">
        <f>IF(M806="", "", IF(C806="Long", IF(M806&gt;0, M806/F806, ((G806*(I806-E806))/F806)), IF(M806&gt;0, M806/F806, ((G806*(E806-I806))/F806))))</f>
        <v/>
      </c>
    </row>
    <row customHeight="1" ht="17.25" r="807" spans="1:105">
      <c r="A807" s="161" t="n"/>
      <c r="B807" s="141" t="n"/>
      <c r="C807" s="15" t="n"/>
      <c r="D807" s="15" t="n"/>
      <c r="E807" s="142" t="n"/>
      <c r="F807" s="16" t="n"/>
      <c r="G807" s="132" t="n"/>
      <c r="H807" s="142" t="n"/>
      <c r="I807" s="142" t="n"/>
      <c r="J807" s="144" t="n"/>
      <c r="K807" s="124" t="n"/>
      <c r="L807" s="12" t="n"/>
      <c r="M807" s="158">
        <f>IF(J807="", "", K807)</f>
        <v/>
      </c>
      <c r="N807" s="17" t="n"/>
      <c r="O807" s="18" t="n"/>
      <c r="AC807" s="14" t="n"/>
      <c r="AD807" s="14">
        <f>IF(M807="", "", IF(C807="Long", IF(M807&gt;0, M807/F807, ((G807*(I807-E807))/F807)), IF(M807&gt;0, M807/F807, ((G807*(E807-I807))/F807))))</f>
        <v/>
      </c>
    </row>
    <row customHeight="1" ht="17.25" r="808" spans="1:105">
      <c r="A808" s="161" t="n"/>
      <c r="B808" s="141" t="n"/>
      <c r="C808" s="15" t="n"/>
      <c r="D808" s="15" t="n"/>
      <c r="E808" s="142" t="n"/>
      <c r="F808" s="16" t="n"/>
      <c r="G808" s="132" t="n"/>
      <c r="H808" s="142" t="n"/>
      <c r="I808" s="142" t="n"/>
      <c r="J808" s="144" t="n"/>
      <c r="K808" s="124" t="n"/>
      <c r="L808" s="12" t="n"/>
      <c r="M808" s="158">
        <f>IF(J808="", "", K808)</f>
        <v/>
      </c>
      <c r="N808" s="17" t="n"/>
      <c r="O808" s="18" t="n"/>
      <c r="AC808" s="14" t="n"/>
      <c r="AD808" s="14">
        <f>IF(M808="", "", IF(C808="Long", IF(M808&gt;0, M808/F808, ((G808*(I808-E808))/F808)), IF(M808&gt;0, M808/F808, ((G808*(E808-I808))/F808))))</f>
        <v/>
      </c>
    </row>
    <row customHeight="1" ht="17.25" r="809" spans="1:105">
      <c r="A809" s="161" t="n"/>
      <c r="B809" s="141" t="n"/>
      <c r="C809" s="15" t="n"/>
      <c r="D809" s="15" t="n"/>
      <c r="E809" s="142" t="n"/>
      <c r="F809" s="16" t="n"/>
      <c r="G809" s="132" t="n"/>
      <c r="H809" s="142" t="n"/>
      <c r="I809" s="142" t="n"/>
      <c r="J809" s="144" t="n"/>
      <c r="K809" s="124" t="n"/>
      <c r="L809" s="12" t="n"/>
      <c r="M809" s="158">
        <f>IF(J809="", "", K809)</f>
        <v/>
      </c>
      <c r="N809" s="17" t="n"/>
      <c r="O809" s="18" t="n"/>
      <c r="AC809" s="14" t="n"/>
      <c r="AD809" s="14">
        <f>IF(M809="", "", IF(C809="Long", IF(M809&gt;0, M809/F809, ((G809*(I809-E809))/F809)), IF(M809&gt;0, M809/F809, ((G809*(E809-I809))/F809))))</f>
        <v/>
      </c>
    </row>
    <row customHeight="1" ht="17.25" r="810" spans="1:105">
      <c r="A810" s="161" t="n"/>
      <c r="B810" s="141" t="n"/>
      <c r="C810" s="15" t="n"/>
      <c r="D810" s="15" t="n"/>
      <c r="E810" s="142" t="n"/>
      <c r="F810" s="16" t="n"/>
      <c r="G810" s="132" t="n"/>
      <c r="H810" s="142" t="n"/>
      <c r="I810" s="142" t="n"/>
      <c r="J810" s="144" t="n"/>
      <c r="K810" s="124" t="n"/>
      <c r="L810" s="12" t="n"/>
      <c r="M810" s="158">
        <f>IF(J810="", "", K810)</f>
        <v/>
      </c>
      <c r="N810" s="17" t="n"/>
      <c r="O810" s="18" t="n"/>
      <c r="AC810" s="14" t="n"/>
      <c r="AD810" s="14">
        <f>IF(M810="", "", IF(C810="Long", IF(M810&gt;0, M810/F810, ((G810*(I810-E810))/F810)), IF(M810&gt;0, M810/F810, ((G810*(E810-I810))/F810))))</f>
        <v/>
      </c>
    </row>
    <row customHeight="1" ht="17.25" r="811" spans="1:105">
      <c r="A811" s="161" t="n"/>
      <c r="B811" s="141" t="n"/>
      <c r="C811" s="15" t="n"/>
      <c r="D811" s="15" t="n"/>
      <c r="E811" s="142" t="n"/>
      <c r="F811" s="16" t="n"/>
      <c r="G811" s="132" t="n"/>
      <c r="H811" s="142" t="n"/>
      <c r="I811" s="142" t="n"/>
      <c r="J811" s="144" t="n"/>
      <c r="K811" s="124" t="n"/>
      <c r="L811" s="12" t="n"/>
      <c r="M811" s="158">
        <f>IF(J811="", "", K811)</f>
        <v/>
      </c>
      <c r="N811" s="17" t="n"/>
      <c r="O811" s="18" t="n"/>
      <c r="AC811" s="14" t="n"/>
      <c r="AD811" s="14">
        <f>IF(M811="", "", IF(C811="Long", IF(M811&gt;0, M811/F811, ((G811*(I811-E811))/F811)), IF(M811&gt;0, M811/F811, ((G811*(E811-I811))/F811))))</f>
        <v/>
      </c>
    </row>
    <row customHeight="1" ht="17.25" r="812" spans="1:105">
      <c r="A812" s="161" t="n"/>
      <c r="B812" s="141" t="n"/>
      <c r="C812" s="15" t="n"/>
      <c r="D812" s="15" t="n"/>
      <c r="E812" s="142" t="n"/>
      <c r="F812" s="16" t="n"/>
      <c r="G812" s="132" t="n"/>
      <c r="H812" s="142" t="n"/>
      <c r="I812" s="142" t="n"/>
      <c r="J812" s="144" t="n"/>
      <c r="K812" s="124" t="n"/>
      <c r="L812" s="12" t="n"/>
      <c r="M812" s="158">
        <f>IF(J812="", "", K812)</f>
        <v/>
      </c>
      <c r="N812" s="17" t="n"/>
      <c r="O812" s="18" t="n"/>
      <c r="AC812" s="14" t="n"/>
      <c r="AD812" s="14">
        <f>IF(M812="", "", IF(C812="Long", IF(M812&gt;0, M812/F812, ((G812*(I812-E812))/F812)), IF(M812&gt;0, M812/F812, ((G812*(E812-I812))/F812))))</f>
        <v/>
      </c>
    </row>
    <row customHeight="1" ht="17.25" r="813" spans="1:105">
      <c r="A813" s="161" t="n"/>
      <c r="B813" s="141" t="n"/>
      <c r="C813" s="15" t="n"/>
      <c r="D813" s="15" t="n"/>
      <c r="E813" s="142" t="n"/>
      <c r="F813" s="16" t="n"/>
      <c r="G813" s="132" t="n"/>
      <c r="H813" s="142" t="n"/>
      <c r="I813" s="142" t="n"/>
      <c r="J813" s="144" t="n"/>
      <c r="K813" s="124" t="n"/>
      <c r="L813" s="12" t="n"/>
      <c r="M813" s="158">
        <f>IF(J813="", "", K813)</f>
        <v/>
      </c>
      <c r="N813" s="17" t="n"/>
      <c r="O813" s="18" t="n"/>
      <c r="AC813" s="14" t="n"/>
      <c r="AD813" s="14">
        <f>IF(M813="", "", IF(C813="Long", IF(M813&gt;0, M813/F813, ((G813*(I813-E813))/F813)), IF(M813&gt;0, M813/F813, ((G813*(E813-I813))/F813))))</f>
        <v/>
      </c>
    </row>
    <row customHeight="1" ht="17.25" r="814" spans="1:105">
      <c r="A814" s="161" t="n"/>
      <c r="B814" s="141" t="n"/>
      <c r="C814" s="15" t="n"/>
      <c r="D814" s="15" t="n"/>
      <c r="E814" s="142" t="n"/>
      <c r="F814" s="16" t="n"/>
      <c r="G814" s="132" t="n"/>
      <c r="H814" s="142" t="n"/>
      <c r="I814" s="142" t="n"/>
      <c r="J814" s="144" t="n"/>
      <c r="K814" s="124" t="n"/>
      <c r="L814" s="12" t="n"/>
      <c r="M814" s="158">
        <f>IF(J814="", "", K814)</f>
        <v/>
      </c>
      <c r="N814" s="17" t="n"/>
      <c r="O814" s="18" t="n"/>
      <c r="AC814" s="14" t="n"/>
      <c r="AD814" s="14">
        <f>IF(M814="", "", IF(C814="Long", IF(M814&gt;0, M814/F814, ((G814*(I814-E814))/F814)), IF(M814&gt;0, M814/F814, ((G814*(E814-I814))/F814))))</f>
        <v/>
      </c>
    </row>
    <row customHeight="1" ht="17.25" r="815" spans="1:105">
      <c r="A815" s="161" t="n"/>
      <c r="B815" s="141" t="n"/>
      <c r="C815" s="15" t="n"/>
      <c r="D815" s="15" t="n"/>
      <c r="E815" s="142" t="n"/>
      <c r="F815" s="16" t="n"/>
      <c r="G815" s="132" t="n"/>
      <c r="H815" s="142" t="n"/>
      <c r="I815" s="142" t="n"/>
      <c r="J815" s="144" t="n"/>
      <c r="K815" s="124" t="n"/>
      <c r="L815" s="12" t="n"/>
      <c r="M815" s="158">
        <f>IF(J815="", "", K815)</f>
        <v/>
      </c>
      <c r="N815" s="17" t="n"/>
      <c r="O815" s="18" t="n"/>
      <c r="AC815" s="14" t="n"/>
      <c r="AD815" s="14">
        <f>IF(M815="", "", IF(C815="Long", IF(M815&gt;0, M815/F815, ((G815*(I815-E815))/F815)), IF(M815&gt;0, M815/F815, ((G815*(E815-I815))/F815))))</f>
        <v/>
      </c>
    </row>
    <row customHeight="1" ht="17.25" r="816" spans="1:105">
      <c r="A816" s="161" t="n"/>
      <c r="B816" s="141" t="n"/>
      <c r="C816" s="15" t="n"/>
      <c r="D816" s="15" t="n"/>
      <c r="E816" s="142" t="n"/>
      <c r="F816" s="16" t="n"/>
      <c r="G816" s="132" t="n"/>
      <c r="H816" s="142" t="n"/>
      <c r="I816" s="142" t="n"/>
      <c r="J816" s="144" t="n"/>
      <c r="K816" s="124" t="n"/>
      <c r="L816" s="12" t="n"/>
      <c r="M816" s="158">
        <f>IF(J816="", "", K816)</f>
        <v/>
      </c>
      <c r="N816" s="17" t="n"/>
      <c r="O816" s="18" t="n"/>
      <c r="AC816" s="14" t="n"/>
      <c r="AD816" s="14">
        <f>IF(M816="", "", IF(C816="Long", IF(M816&gt;0, M816/F816, ((G816*(I816-E816))/F816)), IF(M816&gt;0, M816/F816, ((G816*(E816-I816))/F816))))</f>
        <v/>
      </c>
    </row>
    <row customHeight="1" ht="17.25" r="817" spans="1:105">
      <c r="A817" s="161" t="n"/>
      <c r="B817" s="141" t="n"/>
      <c r="C817" s="15" t="n"/>
      <c r="D817" s="15" t="n"/>
      <c r="E817" s="142" t="n"/>
      <c r="F817" s="16" t="n"/>
      <c r="G817" s="132" t="n"/>
      <c r="H817" s="142" t="n"/>
      <c r="I817" s="142" t="n"/>
      <c r="J817" s="144" t="n"/>
      <c r="K817" s="124" t="n"/>
      <c r="L817" s="12" t="n"/>
      <c r="M817" s="158">
        <f>IF(J817="", "", K817)</f>
        <v/>
      </c>
      <c r="N817" s="17" t="n"/>
      <c r="O817" s="18" t="n"/>
      <c r="AC817" s="14" t="n"/>
      <c r="AD817" s="14">
        <f>IF(M817="", "", IF(C817="Long", IF(M817&gt;0, M817/F817, ((G817*(I817-E817))/F817)), IF(M817&gt;0, M817/F817, ((G817*(E817-I817))/F817))))</f>
        <v/>
      </c>
    </row>
    <row customHeight="1" ht="17.25" r="818" spans="1:105">
      <c r="A818" s="161" t="n"/>
      <c r="B818" s="141" t="n"/>
      <c r="C818" s="15" t="n"/>
      <c r="D818" s="15" t="n"/>
      <c r="E818" s="142" t="n"/>
      <c r="F818" s="16" t="n"/>
      <c r="G818" s="132" t="n"/>
      <c r="H818" s="142" t="n"/>
      <c r="I818" s="142" t="n"/>
      <c r="J818" s="144" t="n"/>
      <c r="K818" s="124" t="n"/>
      <c r="L818" s="12" t="n"/>
      <c r="M818" s="158">
        <f>IF(J818="", "", K818)</f>
        <v/>
      </c>
      <c r="N818" s="17" t="n"/>
      <c r="O818" s="18" t="n"/>
      <c r="AC818" s="14" t="n"/>
      <c r="AD818" s="14">
        <f>IF(M818="", "", IF(C818="Long", IF(M818&gt;0, M818/F818, ((G818*(I818-E818))/F818)), IF(M818&gt;0, M818/F818, ((G818*(E818-I818))/F818))))</f>
        <v/>
      </c>
    </row>
    <row customHeight="1" ht="17.25" r="819" spans="1:105">
      <c r="A819" s="161" t="n"/>
      <c r="B819" s="141" t="n"/>
      <c r="C819" s="15" t="n"/>
      <c r="D819" s="15" t="n"/>
      <c r="E819" s="142" t="n"/>
      <c r="F819" s="16" t="n"/>
      <c r="G819" s="132" t="n"/>
      <c r="H819" s="142" t="n"/>
      <c r="I819" s="142" t="n"/>
      <c r="J819" s="144" t="n"/>
      <c r="K819" s="124" t="n"/>
      <c r="L819" s="12" t="n"/>
      <c r="M819" s="158">
        <f>IF(J819="", "", K819)</f>
        <v/>
      </c>
      <c r="N819" s="17" t="n"/>
      <c r="O819" s="18" t="n"/>
      <c r="AC819" s="14" t="n"/>
      <c r="AD819" s="14">
        <f>IF(M819="", "", IF(C819="Long", IF(M819&gt;0, M819/F819, ((G819*(I819-E819))/F819)), IF(M819&gt;0, M819/F819, ((G819*(E819-I819))/F819))))</f>
        <v/>
      </c>
    </row>
    <row customHeight="1" ht="17.25" r="820" spans="1:105">
      <c r="A820" s="161" t="n"/>
      <c r="B820" s="141" t="n"/>
      <c r="C820" s="15" t="n"/>
      <c r="D820" s="15" t="n"/>
      <c r="E820" s="142" t="n"/>
      <c r="F820" s="16" t="n"/>
      <c r="G820" s="132" t="n"/>
      <c r="H820" s="142" t="n"/>
      <c r="I820" s="142" t="n"/>
      <c r="J820" s="144" t="n"/>
      <c r="K820" s="124" t="n"/>
      <c r="L820" s="12" t="n"/>
      <c r="M820" s="158">
        <f>IF(J820="", "", K820)</f>
        <v/>
      </c>
      <c r="N820" s="17" t="n"/>
      <c r="O820" s="18" t="n"/>
      <c r="AC820" s="14" t="n"/>
      <c r="AD820" s="14">
        <f>IF(M820="", "", IF(C820="Long", IF(M820&gt;0, M820/F820, ((G820*(I820-E820))/F820)), IF(M820&gt;0, M820/F820, ((G820*(E820-I820))/F820))))</f>
        <v/>
      </c>
    </row>
    <row customHeight="1" ht="17.25" r="821" spans="1:105">
      <c r="A821" s="161" t="n"/>
      <c r="B821" s="141" t="n"/>
      <c r="C821" s="15" t="n"/>
      <c r="D821" s="15" t="n"/>
      <c r="E821" s="142" t="n"/>
      <c r="F821" s="16" t="n"/>
      <c r="G821" s="132" t="n"/>
      <c r="H821" s="142" t="n"/>
      <c r="I821" s="142" t="n"/>
      <c r="J821" s="144" t="n"/>
      <c r="K821" s="124" t="n"/>
      <c r="L821" s="12" t="n"/>
      <c r="M821" s="158">
        <f>IF(J821="", "", K821)</f>
        <v/>
      </c>
      <c r="N821" s="17" t="n"/>
      <c r="O821" s="18" t="n"/>
      <c r="AC821" s="14" t="n"/>
      <c r="AD821" s="14">
        <f>IF(M821="", "", IF(C821="Long", IF(M821&gt;0, M821/F821, ((G821*(I821-E821))/F821)), IF(M821&gt;0, M821/F821, ((G821*(E821-I821))/F821))))</f>
        <v/>
      </c>
    </row>
    <row customHeight="1" ht="17.25" r="822" spans="1:105">
      <c r="A822" s="161" t="n"/>
      <c r="B822" s="141" t="n"/>
      <c r="C822" s="15" t="n"/>
      <c r="D822" s="15" t="n"/>
      <c r="E822" s="142" t="n"/>
      <c r="F822" s="16" t="n"/>
      <c r="G822" s="132" t="n"/>
      <c r="H822" s="142" t="n"/>
      <c r="I822" s="142" t="n"/>
      <c r="J822" s="144" t="n"/>
      <c r="K822" s="124" t="n"/>
      <c r="L822" s="12" t="n"/>
      <c r="M822" s="158">
        <f>IF(J822="", "", K822)</f>
        <v/>
      </c>
      <c r="N822" s="17" t="n"/>
      <c r="O822" s="18" t="n"/>
      <c r="AC822" s="14" t="n"/>
      <c r="AD822" s="14">
        <f>IF(M822="", "", IF(C822="Long", IF(M822&gt;0, M822/F822, ((G822*(I822-E822))/F822)), IF(M822&gt;0, M822/F822, ((G822*(E822-I822))/F822))))</f>
        <v/>
      </c>
    </row>
    <row customHeight="1" ht="17.25" r="823" spans="1:105">
      <c r="A823" s="161" t="n"/>
      <c r="B823" s="141" t="n"/>
      <c r="C823" s="15" t="n"/>
      <c r="D823" s="15" t="n"/>
      <c r="E823" s="142" t="n"/>
      <c r="F823" s="16" t="n"/>
      <c r="G823" s="132" t="n"/>
      <c r="H823" s="142" t="n"/>
      <c r="I823" s="142" t="n"/>
      <c r="J823" s="144" t="n"/>
      <c r="K823" s="124" t="n"/>
      <c r="L823" s="12" t="n"/>
      <c r="M823" s="158">
        <f>IF(J823="", "", K823)</f>
        <v/>
      </c>
      <c r="N823" s="17" t="n"/>
      <c r="O823" s="18" t="n"/>
      <c r="AC823" s="14" t="n"/>
      <c r="AD823" s="14">
        <f>IF(M823="", "", IF(C823="Long", IF(M823&gt;0, M823/F823, ((G823*(I823-E823))/F823)), IF(M823&gt;0, M823/F823, ((G823*(E823-I823))/F823))))</f>
        <v/>
      </c>
    </row>
    <row customHeight="1" ht="17.25" r="824" spans="1:105">
      <c r="A824" s="161" t="n"/>
      <c r="B824" s="141" t="n"/>
      <c r="C824" s="15" t="n"/>
      <c r="D824" s="15" t="n"/>
      <c r="E824" s="142" t="n"/>
      <c r="F824" s="16" t="n"/>
      <c r="G824" s="132" t="n"/>
      <c r="H824" s="142" t="n"/>
      <c r="I824" s="142" t="n"/>
      <c r="J824" s="144" t="n"/>
      <c r="K824" s="124" t="n"/>
      <c r="L824" s="12" t="n"/>
      <c r="M824" s="158">
        <f>IF(J824="", "", K824)</f>
        <v/>
      </c>
      <c r="N824" s="17" t="n"/>
      <c r="O824" s="18" t="n"/>
      <c r="AC824" s="14" t="n"/>
      <c r="AD824" s="14">
        <f>IF(M824="", "", IF(C824="Long", IF(M824&gt;0, M824/F824, ((G824*(I824-E824))/F824)), IF(M824&gt;0, M824/F824, ((G824*(E824-I824))/F824))))</f>
        <v/>
      </c>
    </row>
    <row customHeight="1" ht="17.25" r="825" spans="1:105">
      <c r="A825" s="161" t="n"/>
      <c r="B825" s="141" t="n"/>
      <c r="C825" s="15" t="n"/>
      <c r="D825" s="15" t="n"/>
      <c r="E825" s="142" t="n"/>
      <c r="F825" s="16" t="n"/>
      <c r="G825" s="132" t="n"/>
      <c r="H825" s="142" t="n"/>
      <c r="I825" s="142" t="n"/>
      <c r="J825" s="144" t="n"/>
      <c r="K825" s="124" t="n"/>
      <c r="L825" s="12" t="n"/>
      <c r="M825" s="158">
        <f>IF(J825="", "", K825)</f>
        <v/>
      </c>
      <c r="N825" s="17" t="n"/>
      <c r="O825" s="18" t="n"/>
      <c r="AC825" s="14" t="n"/>
      <c r="AD825" s="14">
        <f>IF(M825="", "", IF(C825="Long", IF(M825&gt;0, M825/F825, ((G825*(I825-E825))/F825)), IF(M825&gt;0, M825/F825, ((G825*(E825-I825))/F825))))</f>
        <v/>
      </c>
    </row>
    <row customHeight="1" ht="17.25" r="826" spans="1:105">
      <c r="A826" s="161" t="n"/>
      <c r="B826" s="141" t="n"/>
      <c r="C826" s="15" t="n"/>
      <c r="D826" s="15" t="n"/>
      <c r="E826" s="142" t="n"/>
      <c r="F826" s="16" t="n"/>
      <c r="G826" s="132" t="n"/>
      <c r="H826" s="142" t="n"/>
      <c r="I826" s="142" t="n"/>
      <c r="J826" s="144" t="n"/>
      <c r="K826" s="124" t="n"/>
      <c r="L826" s="12" t="n"/>
      <c r="M826" s="158">
        <f>IF(J826="", "", K826)</f>
        <v/>
      </c>
      <c r="N826" s="17" t="n"/>
      <c r="O826" s="18" t="n"/>
      <c r="AC826" s="14" t="n"/>
      <c r="AD826" s="14">
        <f>IF(M826="", "", IF(C826="Long", IF(M826&gt;0, M826/F826, ((G826*(I826-E826))/F826)), IF(M826&gt;0, M826/F826, ((G826*(E826-I826))/F826))))</f>
        <v/>
      </c>
    </row>
    <row customHeight="1" ht="17.25" r="827" spans="1:105">
      <c r="A827" s="161" t="n"/>
      <c r="B827" s="141" t="n"/>
      <c r="C827" s="15" t="n"/>
      <c r="D827" s="15" t="n"/>
      <c r="E827" s="142" t="n"/>
      <c r="F827" s="16" t="n"/>
      <c r="G827" s="132" t="n"/>
      <c r="H827" s="142" t="n"/>
      <c r="I827" s="142" t="n"/>
      <c r="J827" s="144" t="n"/>
      <c r="K827" s="124" t="n"/>
      <c r="L827" s="12" t="n"/>
      <c r="M827" s="158">
        <f>IF(J827="", "", K827)</f>
        <v/>
      </c>
      <c r="N827" s="17" t="n"/>
      <c r="O827" s="18" t="n"/>
      <c r="AC827" s="14" t="n"/>
      <c r="AD827" s="14">
        <f>IF(M827="", "", IF(C827="Long", IF(M827&gt;0, M827/F827, ((G827*(I827-E827))/F827)), IF(M827&gt;0, M827/F827, ((G827*(E827-I827))/F827))))</f>
        <v/>
      </c>
    </row>
    <row customHeight="1" ht="17.25" r="828" spans="1:105">
      <c r="A828" s="161" t="n"/>
      <c r="B828" s="141" t="n"/>
      <c r="C828" s="15" t="n"/>
      <c r="D828" s="15" t="n"/>
      <c r="E828" s="142" t="n"/>
      <c r="F828" s="16" t="n"/>
      <c r="G828" s="132" t="n"/>
      <c r="H828" s="142" t="n"/>
      <c r="I828" s="142" t="n"/>
      <c r="J828" s="144" t="n"/>
      <c r="K828" s="124" t="n"/>
      <c r="L828" s="12" t="n"/>
      <c r="M828" s="158">
        <f>IF(J828="", "", K828)</f>
        <v/>
      </c>
      <c r="N828" s="17" t="n"/>
      <c r="O828" s="18" t="n"/>
      <c r="AC828" s="14" t="n"/>
      <c r="AD828" s="14">
        <f>IF(M828="", "", IF(C828="Long", IF(M828&gt;0, M828/F828, ((G828*(I828-E828))/F828)), IF(M828&gt;0, M828/F828, ((G828*(E828-I828))/F828))))</f>
        <v/>
      </c>
    </row>
    <row customHeight="1" ht="17.25" r="829" spans="1:105">
      <c r="A829" s="161" t="n"/>
      <c r="B829" s="141" t="n"/>
      <c r="C829" s="15" t="n"/>
      <c r="D829" s="15" t="n"/>
      <c r="E829" s="142" t="n"/>
      <c r="F829" s="16" t="n"/>
      <c r="G829" s="132" t="n"/>
      <c r="H829" s="142" t="n"/>
      <c r="I829" s="142" t="n"/>
      <c r="J829" s="144" t="n"/>
      <c r="K829" s="124" t="n"/>
      <c r="L829" s="12" t="n"/>
      <c r="M829" s="158">
        <f>IF(J829="", "", K829)</f>
        <v/>
      </c>
      <c r="N829" s="17" t="n"/>
      <c r="O829" s="18" t="n"/>
      <c r="AC829" s="14" t="n"/>
      <c r="AD829" s="14">
        <f>IF(M829="", "", IF(C829="Long", IF(M829&gt;0, M829/F829, ((G829*(I829-E829))/F829)), IF(M829&gt;0, M829/F829, ((G829*(E829-I829))/F829))))</f>
        <v/>
      </c>
    </row>
    <row customHeight="1" ht="17.25" r="830" spans="1:105">
      <c r="A830" s="161" t="n"/>
      <c r="B830" s="141" t="n"/>
      <c r="C830" s="15" t="n"/>
      <c r="D830" s="15" t="n"/>
      <c r="E830" s="142" t="n"/>
      <c r="F830" s="16" t="n"/>
      <c r="G830" s="132" t="n"/>
      <c r="H830" s="142" t="n"/>
      <c r="I830" s="142" t="n"/>
      <c r="J830" s="144" t="n"/>
      <c r="K830" s="124" t="n"/>
      <c r="L830" s="12" t="n"/>
      <c r="M830" s="158">
        <f>IF(J830="", "", K830)</f>
        <v/>
      </c>
      <c r="N830" s="17" t="n"/>
      <c r="O830" s="18" t="n"/>
      <c r="AC830" s="14" t="n"/>
      <c r="AD830" s="14">
        <f>IF(M830="", "", IF(C830="Long", IF(M830&gt;0, M830/F830, ((G830*(I830-E830))/F830)), IF(M830&gt;0, M830/F830, ((G830*(E830-I830))/F830))))</f>
        <v/>
      </c>
    </row>
    <row customHeight="1" ht="17.25" r="831" spans="1:105">
      <c r="A831" s="161" t="n"/>
      <c r="B831" s="141" t="n"/>
      <c r="C831" s="15" t="n"/>
      <c r="D831" s="15" t="n"/>
      <c r="E831" s="142" t="n"/>
      <c r="F831" s="16" t="n"/>
      <c r="G831" s="132" t="n"/>
      <c r="H831" s="142" t="n"/>
      <c r="I831" s="142" t="n"/>
      <c r="J831" s="144" t="n"/>
      <c r="K831" s="124" t="n"/>
      <c r="L831" s="12" t="n"/>
      <c r="M831" s="158">
        <f>IF(J831="", "", K831)</f>
        <v/>
      </c>
      <c r="N831" s="17" t="n"/>
      <c r="O831" s="18" t="n"/>
      <c r="AC831" s="14" t="n"/>
      <c r="AD831" s="14">
        <f>IF(M831="", "", IF(C831="Long", IF(M831&gt;0, M831/F831, ((G831*(I831-E831))/F831)), IF(M831&gt;0, M831/F831, ((G831*(E831-I831))/F831))))</f>
        <v/>
      </c>
    </row>
    <row customHeight="1" ht="17.25" r="832" spans="1:105">
      <c r="A832" s="161" t="n"/>
      <c r="B832" s="141" t="n"/>
      <c r="C832" s="15" t="n"/>
      <c r="D832" s="15" t="n"/>
      <c r="E832" s="142" t="n"/>
      <c r="F832" s="16" t="n"/>
      <c r="G832" s="132" t="n"/>
      <c r="H832" s="142" t="n"/>
      <c r="I832" s="142" t="n"/>
      <c r="J832" s="144" t="n"/>
      <c r="K832" s="124" t="n"/>
      <c r="L832" s="12" t="n"/>
      <c r="M832" s="158">
        <f>IF(J832="", "", K832)</f>
        <v/>
      </c>
      <c r="N832" s="17" t="n"/>
      <c r="O832" s="18" t="n"/>
      <c r="AC832" s="14" t="n"/>
      <c r="AD832" s="14">
        <f>IF(M832="", "", IF(C832="Long", IF(M832&gt;0, M832/F832, ((G832*(I832-E832))/F832)), IF(M832&gt;0, M832/F832, ((G832*(E832-I832))/F832))))</f>
        <v/>
      </c>
    </row>
    <row customHeight="1" ht="17.25" r="833" spans="1:105">
      <c r="A833" s="161" t="n"/>
      <c r="B833" s="141" t="n"/>
      <c r="C833" s="15" t="n"/>
      <c r="D833" s="15" t="n"/>
      <c r="E833" s="142" t="n"/>
      <c r="F833" s="16" t="n"/>
      <c r="G833" s="132" t="n"/>
      <c r="H833" s="142" t="n"/>
      <c r="I833" s="142" t="n"/>
      <c r="J833" s="144" t="n"/>
      <c r="K833" s="124" t="n"/>
      <c r="L833" s="12" t="n"/>
      <c r="M833" s="158">
        <f>IF(J833="", "", K833)</f>
        <v/>
      </c>
      <c r="N833" s="17" t="n"/>
      <c r="O833" s="18" t="n"/>
      <c r="AC833" s="14" t="n"/>
      <c r="AD833" s="14">
        <f>IF(M833="", "", IF(C833="Long", IF(M833&gt;0, M833/F833, ((G833*(I833-E833))/F833)), IF(M833&gt;0, M833/F833, ((G833*(E833-I833))/F833))))</f>
        <v/>
      </c>
    </row>
    <row customHeight="1" ht="17.25" r="834" spans="1:105">
      <c r="A834" s="161" t="n"/>
      <c r="B834" s="141" t="n"/>
      <c r="C834" s="15" t="n"/>
      <c r="D834" s="15" t="n"/>
      <c r="E834" s="142" t="n"/>
      <c r="F834" s="16" t="n"/>
      <c r="G834" s="132" t="n"/>
      <c r="H834" s="142" t="n"/>
      <c r="I834" s="142" t="n"/>
      <c r="J834" s="144" t="n"/>
      <c r="K834" s="124" t="n"/>
      <c r="L834" s="12" t="n"/>
      <c r="M834" s="158">
        <f>IF(J834="", "", K834)</f>
        <v/>
      </c>
      <c r="N834" s="17" t="n"/>
      <c r="O834" s="18" t="n"/>
      <c r="AC834" s="14" t="n"/>
      <c r="AD834" s="14">
        <f>IF(M834="", "", IF(C834="Long", IF(M834&gt;0, M834/F834, ((G834*(I834-E834))/F834)), IF(M834&gt;0, M834/F834, ((G834*(E834-I834))/F834))))</f>
        <v/>
      </c>
    </row>
    <row customHeight="1" ht="17.25" r="835" spans="1:105">
      <c r="A835" s="161" t="n"/>
      <c r="B835" s="141" t="n"/>
      <c r="C835" s="15" t="n"/>
      <c r="D835" s="15" t="n"/>
      <c r="E835" s="142" t="n"/>
      <c r="F835" s="16" t="n"/>
      <c r="G835" s="132" t="n"/>
      <c r="H835" s="142" t="n"/>
      <c r="I835" s="142" t="n"/>
      <c r="J835" s="144" t="n"/>
      <c r="K835" s="124" t="n"/>
      <c r="L835" s="12" t="n"/>
      <c r="M835" s="158">
        <f>IF(J835="", "", K835)</f>
        <v/>
      </c>
      <c r="N835" s="17" t="n"/>
      <c r="O835" s="18" t="n"/>
      <c r="AC835" s="14" t="n"/>
      <c r="AD835" s="14">
        <f>IF(M835="", "", IF(C835="Long", IF(M835&gt;0, M835/F835, ((G835*(I835-E835))/F835)), IF(M835&gt;0, M835/F835, ((G835*(E835-I835))/F835))))</f>
        <v/>
      </c>
    </row>
    <row customHeight="1" ht="17.25" r="836" spans="1:105">
      <c r="A836" s="161" t="n"/>
      <c r="B836" s="141" t="n"/>
      <c r="C836" s="15" t="n"/>
      <c r="D836" s="15" t="n"/>
      <c r="E836" s="142" t="n"/>
      <c r="F836" s="16" t="n"/>
      <c r="G836" s="132" t="n"/>
      <c r="H836" s="142" t="n"/>
      <c r="I836" s="142" t="n"/>
      <c r="J836" s="144" t="n"/>
      <c r="K836" s="124" t="n"/>
      <c r="L836" s="12" t="n"/>
      <c r="M836" s="158">
        <f>IF(J836="", "", K836)</f>
        <v/>
      </c>
      <c r="N836" s="17" t="n"/>
      <c r="O836" s="18" t="n"/>
      <c r="AC836" s="14" t="n"/>
      <c r="AD836" s="14">
        <f>IF(M836="", "", IF(C836="Long", IF(M836&gt;0, M836/F836, ((G836*(I836-E836))/F836)), IF(M836&gt;0, M836/F836, ((G836*(E836-I836))/F836))))</f>
        <v/>
      </c>
    </row>
    <row customHeight="1" ht="17.25" r="837" spans="1:105">
      <c r="A837" s="161" t="n"/>
      <c r="B837" s="141" t="n"/>
      <c r="C837" s="15" t="n"/>
      <c r="D837" s="15" t="n"/>
      <c r="E837" s="142" t="n"/>
      <c r="F837" s="16" t="n"/>
      <c r="G837" s="132" t="n"/>
      <c r="H837" s="142" t="n"/>
      <c r="I837" s="142" t="n"/>
      <c r="J837" s="144" t="n"/>
      <c r="K837" s="124" t="n"/>
      <c r="L837" s="12" t="n"/>
      <c r="M837" s="158">
        <f>IF(J837="", "", K837)</f>
        <v/>
      </c>
      <c r="N837" s="17" t="n"/>
      <c r="O837" s="18" t="n"/>
      <c r="AC837" s="14" t="n"/>
      <c r="AD837" s="14">
        <f>IF(M837="", "", IF(C837="Long", IF(M837&gt;0, M837/F837, ((G837*(I837-E837))/F837)), IF(M837&gt;0, M837/F837, ((G837*(E837-I837))/F837))))</f>
        <v/>
      </c>
    </row>
    <row customHeight="1" ht="17.25" r="838" spans="1:105">
      <c r="A838" s="161" t="n"/>
      <c r="B838" s="141" t="n"/>
      <c r="C838" s="15" t="n"/>
      <c r="D838" s="15" t="n"/>
      <c r="E838" s="142" t="n"/>
      <c r="F838" s="16" t="n"/>
      <c r="G838" s="132" t="n"/>
      <c r="H838" s="142" t="n"/>
      <c r="I838" s="142" t="n"/>
      <c r="J838" s="144" t="n"/>
      <c r="K838" s="124" t="n"/>
      <c r="L838" s="12" t="n"/>
      <c r="M838" s="158">
        <f>IF(J838="", "", K838)</f>
        <v/>
      </c>
      <c r="N838" s="17" t="n"/>
      <c r="O838" s="18" t="n"/>
      <c r="AC838" s="14" t="n"/>
      <c r="AD838" s="14">
        <f>IF(M838="", "", IF(C838="Long", IF(M838&gt;0, M838/F838, ((G838*(I838-E838))/F838)), IF(M838&gt;0, M838/F838, ((G838*(E838-I838))/F838))))</f>
        <v/>
      </c>
    </row>
    <row customHeight="1" ht="17.25" r="839" spans="1:105">
      <c r="A839" s="161" t="n"/>
      <c r="B839" s="141" t="n"/>
      <c r="C839" s="15" t="n"/>
      <c r="D839" s="15" t="n"/>
      <c r="E839" s="142" t="n"/>
      <c r="F839" s="16" t="n"/>
      <c r="G839" s="132" t="n"/>
      <c r="H839" s="142" t="n"/>
      <c r="I839" s="142" t="n"/>
      <c r="J839" s="144" t="n"/>
      <c r="K839" s="124" t="n"/>
      <c r="L839" s="12" t="n"/>
      <c r="M839" s="158">
        <f>IF(J839="", "", K839)</f>
        <v/>
      </c>
      <c r="N839" s="17" t="n"/>
      <c r="O839" s="18" t="n"/>
      <c r="AC839" s="14" t="n"/>
      <c r="AD839" s="14">
        <f>IF(M839="", "", IF(C839="Long", IF(M839&gt;0, M839/F839, ((G839*(I839-E839))/F839)), IF(M839&gt;0, M839/F839, ((G839*(E839-I839))/F839))))</f>
        <v/>
      </c>
    </row>
    <row customHeight="1" ht="17.25" r="840" spans="1:105">
      <c r="A840" s="161" t="n"/>
      <c r="B840" s="141" t="n"/>
      <c r="C840" s="15" t="n"/>
      <c r="D840" s="15" t="n"/>
      <c r="E840" s="142" t="n"/>
      <c r="F840" s="16" t="n"/>
      <c r="G840" s="132" t="n"/>
      <c r="H840" s="142" t="n"/>
      <c r="I840" s="142" t="n"/>
      <c r="J840" s="144" t="n"/>
      <c r="K840" s="124" t="n"/>
      <c r="L840" s="12" t="n"/>
      <c r="M840" s="158">
        <f>IF(J840="", "", K840)</f>
        <v/>
      </c>
      <c r="N840" s="17" t="n"/>
      <c r="O840" s="18" t="n"/>
      <c r="AC840" s="14" t="n"/>
      <c r="AD840" s="14">
        <f>IF(M840="", "", IF(C840="Long", IF(M840&gt;0, M840/F840, ((G840*(I840-E840))/F840)), IF(M840&gt;0, M840/F840, ((G840*(E840-I840))/F840))))</f>
        <v/>
      </c>
    </row>
    <row customHeight="1" ht="17.25" r="841" spans="1:105">
      <c r="A841" s="161" t="n"/>
      <c r="B841" s="141" t="n"/>
      <c r="C841" s="15" t="n"/>
      <c r="D841" s="15" t="n"/>
      <c r="E841" s="142" t="n"/>
      <c r="F841" s="16" t="n"/>
      <c r="G841" s="132" t="n"/>
      <c r="H841" s="142" t="n"/>
      <c r="I841" s="142" t="n"/>
      <c r="J841" s="144" t="n"/>
      <c r="K841" s="124" t="n"/>
      <c r="L841" s="12" t="n"/>
      <c r="M841" s="158">
        <f>IF(J841="", "", K841)</f>
        <v/>
      </c>
      <c r="N841" s="17" t="n"/>
      <c r="O841" s="18" t="n"/>
      <c r="AC841" s="14" t="n"/>
      <c r="AD841" s="14">
        <f>IF(M841="", "", IF(C841="Long", IF(M841&gt;0, M841/F841, ((G841*(I841-E841))/F841)), IF(M841&gt;0, M841/F841, ((G841*(E841-I841))/F841))))</f>
        <v/>
      </c>
    </row>
    <row customHeight="1" ht="17.25" r="842" spans="1:105">
      <c r="A842" s="161" t="n"/>
      <c r="B842" s="141" t="n"/>
      <c r="C842" s="15" t="n"/>
      <c r="D842" s="15" t="n"/>
      <c r="E842" s="142" t="n"/>
      <c r="F842" s="16" t="n"/>
      <c r="G842" s="132" t="n"/>
      <c r="H842" s="142" t="n"/>
      <c r="I842" s="142" t="n"/>
      <c r="J842" s="144" t="n"/>
      <c r="K842" s="124" t="n"/>
      <c r="L842" s="12" t="n"/>
      <c r="M842" s="158">
        <f>IF(J842="", "", K842)</f>
        <v/>
      </c>
      <c r="N842" s="17" t="n"/>
      <c r="O842" s="18" t="n"/>
      <c r="AC842" s="14" t="n"/>
      <c r="AD842" s="14">
        <f>IF(M842="", "", IF(C842="Long", IF(M842&gt;0, M842/F842, ((G842*(I842-E842))/F842)), IF(M842&gt;0, M842/F842, ((G842*(E842-I842))/F842))))</f>
        <v/>
      </c>
    </row>
    <row customHeight="1" ht="17.25" r="843" spans="1:105">
      <c r="A843" s="161" t="n"/>
      <c r="B843" s="141" t="n"/>
      <c r="C843" s="15" t="n"/>
      <c r="D843" s="15" t="n"/>
      <c r="E843" s="142" t="n"/>
      <c r="F843" s="16" t="n"/>
      <c r="G843" s="132" t="n"/>
      <c r="H843" s="142" t="n"/>
      <c r="I843" s="142" t="n"/>
      <c r="J843" s="144" t="n"/>
      <c r="K843" s="124" t="n"/>
      <c r="L843" s="12" t="n"/>
      <c r="M843" s="158">
        <f>IF(J843="", "", K843)</f>
        <v/>
      </c>
      <c r="N843" s="17" t="n"/>
      <c r="O843" s="18" t="n"/>
      <c r="AC843" s="14" t="n"/>
      <c r="AD843" s="14">
        <f>IF(M843="", "", IF(C843="Long", IF(M843&gt;0, M843/F843, ((G843*(I843-E843))/F843)), IF(M843&gt;0, M843/F843, ((G843*(E843-I843))/F843))))</f>
        <v/>
      </c>
    </row>
    <row customHeight="1" ht="17.25" r="844" spans="1:105">
      <c r="A844" s="161" t="n"/>
      <c r="B844" s="141" t="n"/>
      <c r="C844" s="15" t="n"/>
      <c r="D844" s="15" t="n"/>
      <c r="E844" s="142" t="n"/>
      <c r="F844" s="16" t="n"/>
      <c r="G844" s="132" t="n"/>
      <c r="H844" s="142" t="n"/>
      <c r="I844" s="142" t="n"/>
      <c r="J844" s="144" t="n"/>
      <c r="K844" s="124" t="n"/>
      <c r="L844" s="12" t="n"/>
      <c r="M844" s="158">
        <f>IF(J844="", "", K844)</f>
        <v/>
      </c>
      <c r="N844" s="17" t="n"/>
      <c r="O844" s="18" t="n"/>
      <c r="AC844" s="14" t="n"/>
      <c r="AD844" s="14">
        <f>IF(M844="", "", IF(C844="Long", IF(M844&gt;0, M844/F844, ((G844*(I844-E844))/F844)), IF(M844&gt;0, M844/F844, ((G844*(E844-I844))/F844))))</f>
        <v/>
      </c>
    </row>
    <row customHeight="1" ht="17.25" r="845" spans="1:105">
      <c r="A845" s="161" t="n"/>
      <c r="B845" s="141" t="n"/>
      <c r="C845" s="15" t="n"/>
      <c r="D845" s="15" t="n"/>
      <c r="E845" s="142" t="n"/>
      <c r="F845" s="16" t="n"/>
      <c r="G845" s="132" t="n"/>
      <c r="H845" s="142" t="n"/>
      <c r="I845" s="142" t="n"/>
      <c r="J845" s="144" t="n"/>
      <c r="K845" s="124" t="n"/>
      <c r="L845" s="12" t="n"/>
      <c r="M845" s="158">
        <f>IF(J845="", "", K845)</f>
        <v/>
      </c>
      <c r="N845" s="17" t="n"/>
      <c r="O845" s="18" t="n"/>
      <c r="AC845" s="14" t="n"/>
      <c r="AD845" s="14">
        <f>IF(M845="", "", IF(C845="Long", IF(M845&gt;0, M845/F845, ((G845*(I845-E845))/F845)), IF(M845&gt;0, M845/F845, ((G845*(E845-I845))/F845))))</f>
        <v/>
      </c>
    </row>
    <row customHeight="1" ht="17.25" r="846" spans="1:105">
      <c r="A846" s="161" t="n"/>
      <c r="B846" s="141" t="n"/>
      <c r="C846" s="15" t="n"/>
      <c r="D846" s="15" t="n"/>
      <c r="E846" s="142" t="n"/>
      <c r="F846" s="16" t="n"/>
      <c r="G846" s="132" t="n"/>
      <c r="H846" s="142" t="n"/>
      <c r="I846" s="142" t="n"/>
      <c r="J846" s="144" t="n"/>
      <c r="K846" s="124" t="n"/>
      <c r="L846" s="12" t="n"/>
      <c r="M846" s="158">
        <f>IF(J846="", "", K846)</f>
        <v/>
      </c>
      <c r="N846" s="17" t="n"/>
      <c r="O846" s="18" t="n"/>
      <c r="AC846" s="14" t="n"/>
      <c r="AD846" s="14">
        <f>IF(M846="", "", IF(C846="Long", IF(M846&gt;0, M846/F846, ((G846*(I846-E846))/F846)), IF(M846&gt;0, M846/F846, ((G846*(E846-I846))/F846))))</f>
        <v/>
      </c>
    </row>
    <row customHeight="1" ht="17.25" r="847" spans="1:105">
      <c r="A847" s="161" t="n"/>
      <c r="B847" s="141" t="n"/>
      <c r="C847" s="15" t="n"/>
      <c r="D847" s="15" t="n"/>
      <c r="E847" s="142" t="n"/>
      <c r="F847" s="16" t="n"/>
      <c r="G847" s="132" t="n"/>
      <c r="H847" s="142" t="n"/>
      <c r="I847" s="142" t="n"/>
      <c r="J847" s="144" t="n"/>
      <c r="K847" s="124" t="n"/>
      <c r="L847" s="12" t="n"/>
      <c r="M847" s="158">
        <f>IF(J847="", "", K847)</f>
        <v/>
      </c>
      <c r="N847" s="17" t="n"/>
      <c r="O847" s="18" t="n"/>
      <c r="AC847" s="14" t="n"/>
      <c r="AD847" s="14">
        <f>IF(M847="", "", IF(C847="Long", IF(M847&gt;0, M847/F847, ((G847*(I847-E847))/F847)), IF(M847&gt;0, M847/F847, ((G847*(E847-I847))/F847))))</f>
        <v/>
      </c>
    </row>
    <row customHeight="1" ht="17.25" r="848" spans="1:105">
      <c r="A848" s="161" t="n"/>
      <c r="B848" s="141" t="n"/>
      <c r="C848" s="15" t="n"/>
      <c r="D848" s="15" t="n"/>
      <c r="E848" s="142" t="n"/>
      <c r="F848" s="16" t="n"/>
      <c r="G848" s="132" t="n"/>
      <c r="H848" s="142" t="n"/>
      <c r="I848" s="142" t="n"/>
      <c r="J848" s="144" t="n"/>
      <c r="K848" s="124" t="n"/>
      <c r="L848" s="12" t="n"/>
      <c r="M848" s="158">
        <f>IF(J848="", "", K848)</f>
        <v/>
      </c>
      <c r="N848" s="17" t="n"/>
      <c r="O848" s="18" t="n"/>
      <c r="AC848" s="14" t="n"/>
      <c r="AD848" s="14">
        <f>IF(M848="", "", IF(C848="Long", IF(M848&gt;0, M848/F848, ((G848*(I848-E848))/F848)), IF(M848&gt;0, M848/F848, ((G848*(E848-I848))/F848))))</f>
        <v/>
      </c>
    </row>
    <row customHeight="1" ht="17.25" r="849" spans="1:105">
      <c r="A849" s="161" t="n"/>
      <c r="B849" s="141" t="n"/>
      <c r="C849" s="15" t="n"/>
      <c r="D849" s="15" t="n"/>
      <c r="E849" s="142" t="n"/>
      <c r="F849" s="16" t="n"/>
      <c r="G849" s="132" t="n"/>
      <c r="H849" s="142" t="n"/>
      <c r="I849" s="142" t="n"/>
      <c r="J849" s="144" t="n"/>
      <c r="K849" s="124" t="n"/>
      <c r="L849" s="12" t="n"/>
      <c r="M849" s="158">
        <f>IF(J849="", "", K849)</f>
        <v/>
      </c>
      <c r="N849" s="17" t="n"/>
      <c r="O849" s="18" t="n"/>
      <c r="AC849" s="14" t="n"/>
      <c r="AD849" s="14">
        <f>IF(M849="", "", IF(C849="Long", IF(M849&gt;0, M849/F849, ((G849*(I849-E849))/F849)), IF(M849&gt;0, M849/F849, ((G849*(E849-I849))/F849))))</f>
        <v/>
      </c>
    </row>
    <row customHeight="1" ht="17.25" r="850" spans="1:105">
      <c r="A850" s="161" t="n"/>
      <c r="B850" s="141" t="n"/>
      <c r="C850" s="15" t="n"/>
      <c r="D850" s="15" t="n"/>
      <c r="E850" s="142" t="n"/>
      <c r="F850" s="16" t="n"/>
      <c r="G850" s="132" t="n"/>
      <c r="H850" s="142" t="n"/>
      <c r="I850" s="142" t="n"/>
      <c r="J850" s="144" t="n"/>
      <c r="K850" s="124" t="n"/>
      <c r="L850" s="12" t="n"/>
      <c r="M850" s="158">
        <f>IF(J850="", "", K850)</f>
        <v/>
      </c>
      <c r="N850" s="17" t="n"/>
      <c r="O850" s="18" t="n"/>
      <c r="AC850" s="14" t="n"/>
      <c r="AD850" s="14">
        <f>IF(M850="", "", IF(C850="Long", IF(M850&gt;0, M850/F850, ((G850*(I850-E850))/F850)), IF(M850&gt;0, M850/F850, ((G850*(E850-I850))/F850))))</f>
        <v/>
      </c>
    </row>
    <row customHeight="1" ht="17.25" r="851" spans="1:105">
      <c r="A851" s="161" t="n"/>
      <c r="B851" s="141" t="n"/>
      <c r="C851" s="15" t="n"/>
      <c r="D851" s="15" t="n"/>
      <c r="E851" s="142" t="n"/>
      <c r="F851" s="16" t="n"/>
      <c r="G851" s="132" t="n"/>
      <c r="H851" s="142" t="n"/>
      <c r="I851" s="142" t="n"/>
      <c r="J851" s="144" t="n"/>
      <c r="K851" s="124" t="n"/>
      <c r="L851" s="12" t="n"/>
      <c r="M851" s="158">
        <f>IF(J851="", "", K851)</f>
        <v/>
      </c>
      <c r="N851" s="17" t="n"/>
      <c r="O851" s="18" t="n"/>
      <c r="AC851" s="14" t="n"/>
      <c r="AD851" s="14">
        <f>IF(M851="", "", IF(C851="Long", IF(M851&gt;0, M851/F851, ((G851*(I851-E851))/F851)), IF(M851&gt;0, M851/F851, ((G851*(E851-I851))/F851))))</f>
        <v/>
      </c>
    </row>
    <row customHeight="1" ht="17.25" r="852" spans="1:105">
      <c r="A852" s="161" t="n"/>
      <c r="B852" s="141" t="n"/>
      <c r="C852" s="15" t="n"/>
      <c r="D852" s="15" t="n"/>
      <c r="E852" s="142" t="n"/>
      <c r="F852" s="16" t="n"/>
      <c r="G852" s="132" t="n"/>
      <c r="H852" s="142" t="n"/>
      <c r="I852" s="142" t="n"/>
      <c r="J852" s="144" t="n"/>
      <c r="K852" s="124" t="n"/>
      <c r="L852" s="12" t="n"/>
      <c r="M852" s="158">
        <f>IF(J852="", "", K852)</f>
        <v/>
      </c>
      <c r="N852" s="17" t="n"/>
      <c r="O852" s="18" t="n"/>
      <c r="AC852" s="14" t="n"/>
      <c r="AD852" s="14">
        <f>IF(M852="", "", IF(C852="Long", IF(M852&gt;0, M852/F852, ((G852*(I852-E852))/F852)), IF(M852&gt;0, M852/F852, ((G852*(E852-I852))/F852))))</f>
        <v/>
      </c>
    </row>
    <row customHeight="1" ht="17.25" r="853" spans="1:105">
      <c r="A853" s="161" t="n"/>
      <c r="B853" s="141" t="n"/>
      <c r="C853" s="15" t="n"/>
      <c r="D853" s="15" t="n"/>
      <c r="E853" s="142" t="n"/>
      <c r="F853" s="16" t="n"/>
      <c r="G853" s="132" t="n"/>
      <c r="H853" s="142" t="n"/>
      <c r="I853" s="142" t="n"/>
      <c r="J853" s="144" t="n"/>
      <c r="K853" s="124" t="n"/>
      <c r="L853" s="12" t="n"/>
      <c r="M853" s="158">
        <f>IF(J853="", "", K853)</f>
        <v/>
      </c>
      <c r="N853" s="17" t="n"/>
      <c r="O853" s="18" t="n"/>
      <c r="AC853" s="14" t="n"/>
      <c r="AD853" s="14">
        <f>IF(M853="", "", IF(C853="Long", IF(M853&gt;0, M853/F853, ((G853*(I853-E853))/F853)), IF(M853&gt;0, M853/F853, ((G853*(E853-I853))/F853))))</f>
        <v/>
      </c>
    </row>
    <row customHeight="1" ht="17.25" r="854" spans="1:105">
      <c r="A854" s="161" t="n"/>
      <c r="B854" s="141" t="n"/>
      <c r="C854" s="15" t="n"/>
      <c r="D854" s="15" t="n"/>
      <c r="E854" s="142" t="n"/>
      <c r="F854" s="16" t="n"/>
      <c r="G854" s="132" t="n"/>
      <c r="H854" s="142" t="n"/>
      <c r="I854" s="142" t="n"/>
      <c r="J854" s="144" t="n"/>
      <c r="K854" s="124" t="n"/>
      <c r="L854" s="12" t="n"/>
      <c r="M854" s="158">
        <f>IF(J854="", "", K854)</f>
        <v/>
      </c>
      <c r="N854" s="17" t="n"/>
      <c r="O854" s="18" t="n"/>
      <c r="AC854" s="14" t="n"/>
      <c r="AD854" s="14">
        <f>IF(M854="", "", IF(C854="Long", IF(M854&gt;0, M854/F854, ((G854*(I854-E854))/F854)), IF(M854&gt;0, M854/F854, ((G854*(E854-I854))/F854))))</f>
        <v/>
      </c>
    </row>
    <row customHeight="1" ht="17.25" r="855" spans="1:105">
      <c r="A855" s="161" t="n"/>
      <c r="B855" s="141" t="n"/>
      <c r="C855" s="15" t="n"/>
      <c r="D855" s="15" t="n"/>
      <c r="E855" s="142" t="n"/>
      <c r="F855" s="16" t="n"/>
      <c r="G855" s="132" t="n"/>
      <c r="H855" s="142" t="n"/>
      <c r="I855" s="142" t="n"/>
      <c r="J855" s="144" t="n"/>
      <c r="K855" s="124" t="n"/>
      <c r="L855" s="12" t="n"/>
      <c r="M855" s="158">
        <f>IF(J855="", "", K855)</f>
        <v/>
      </c>
      <c r="N855" s="17" t="n"/>
      <c r="O855" s="18" t="n"/>
      <c r="AC855" s="14" t="n"/>
      <c r="AD855" s="14">
        <f>IF(M855="", "", IF(C855="Long", IF(M855&gt;0, M855/F855, ((G855*(I855-E855))/F855)), IF(M855&gt;0, M855/F855, ((G855*(E855-I855))/F855))))</f>
        <v/>
      </c>
    </row>
    <row customHeight="1" ht="17.25" r="856" spans="1:105">
      <c r="A856" s="161" t="n"/>
      <c r="B856" s="141" t="n"/>
      <c r="C856" s="15" t="n"/>
      <c r="D856" s="15" t="n"/>
      <c r="E856" s="142" t="n"/>
      <c r="F856" s="16" t="n"/>
      <c r="G856" s="132" t="n"/>
      <c r="H856" s="142" t="n"/>
      <c r="I856" s="142" t="n"/>
      <c r="J856" s="144" t="n"/>
      <c r="K856" s="124" t="n"/>
      <c r="L856" s="12" t="n"/>
      <c r="M856" s="158">
        <f>IF(J856="", "", K856)</f>
        <v/>
      </c>
      <c r="N856" s="17" t="n"/>
      <c r="O856" s="18" t="n"/>
      <c r="AC856" s="14" t="n"/>
      <c r="AD856" s="14">
        <f>IF(M856="", "", IF(C856="Long", IF(M856&gt;0, M856/F856, ((G856*(I856-E856))/F856)), IF(M856&gt;0, M856/F856, ((G856*(E856-I856))/F856))))</f>
        <v/>
      </c>
    </row>
    <row customHeight="1" ht="17.25" r="857" spans="1:105">
      <c r="A857" s="161" t="n"/>
      <c r="B857" s="141" t="n"/>
      <c r="C857" s="15" t="n"/>
      <c r="D857" s="15" t="n"/>
      <c r="E857" s="142" t="n"/>
      <c r="F857" s="16" t="n"/>
      <c r="G857" s="132" t="n"/>
      <c r="H857" s="142" t="n"/>
      <c r="I857" s="142" t="n"/>
      <c r="J857" s="144" t="n"/>
      <c r="K857" s="124" t="n"/>
      <c r="L857" s="12" t="n"/>
      <c r="M857" s="158">
        <f>IF(J857="", "", K857)</f>
        <v/>
      </c>
      <c r="N857" s="17" t="n"/>
      <c r="O857" s="18" t="n"/>
      <c r="AC857" s="14" t="n"/>
      <c r="AD857" s="14">
        <f>IF(M857="", "", IF(C857="Long", IF(M857&gt;0, M857/F857, ((G857*(I857-E857))/F857)), IF(M857&gt;0, M857/F857, ((G857*(E857-I857))/F857))))</f>
        <v/>
      </c>
    </row>
    <row customHeight="1" ht="17.25" r="858" spans="1:105">
      <c r="A858" s="161" t="n"/>
      <c r="B858" s="141" t="n"/>
      <c r="C858" s="15" t="n"/>
      <c r="D858" s="15" t="n"/>
      <c r="E858" s="142" t="n"/>
      <c r="F858" s="16" t="n"/>
      <c r="G858" s="132" t="n"/>
      <c r="H858" s="142" t="n"/>
      <c r="I858" s="142" t="n"/>
      <c r="J858" s="144" t="n"/>
      <c r="K858" s="124" t="n"/>
      <c r="L858" s="12" t="n"/>
      <c r="M858" s="158">
        <f>IF(J858="", "", K858)</f>
        <v/>
      </c>
      <c r="N858" s="17" t="n"/>
      <c r="O858" s="18" t="n"/>
      <c r="AC858" s="14" t="n"/>
      <c r="AD858" s="14">
        <f>IF(M858="", "", IF(C858="Long", IF(M858&gt;0, M858/F858, ((G858*(I858-E858))/F858)), IF(M858&gt;0, M858/F858, ((G858*(E858-I858))/F858))))</f>
        <v/>
      </c>
    </row>
    <row customHeight="1" ht="17.25" r="859" spans="1:105">
      <c r="A859" s="161" t="n"/>
      <c r="B859" s="141" t="n"/>
      <c r="C859" s="15" t="n"/>
      <c r="D859" s="15" t="n"/>
      <c r="E859" s="142" t="n"/>
      <c r="F859" s="16" t="n"/>
      <c r="G859" s="132" t="n"/>
      <c r="H859" s="142" t="n"/>
      <c r="I859" s="142" t="n"/>
      <c r="J859" s="144" t="n"/>
      <c r="K859" s="124" t="n"/>
      <c r="L859" s="12" t="n"/>
      <c r="M859" s="158">
        <f>IF(J859="", "", K859)</f>
        <v/>
      </c>
      <c r="N859" s="17" t="n"/>
      <c r="O859" s="18" t="n"/>
      <c r="AC859" s="14" t="n"/>
      <c r="AD859" s="14">
        <f>IF(M859="", "", IF(C859="Long", IF(M859&gt;0, M859/F859, ((G859*(I859-E859))/F859)), IF(M859&gt;0, M859/F859, ((G859*(E859-I859))/F859))))</f>
        <v/>
      </c>
    </row>
    <row customHeight="1" ht="17.25" r="860" spans="1:105">
      <c r="A860" s="161" t="n"/>
      <c r="B860" s="141" t="n"/>
      <c r="C860" s="15" t="n"/>
      <c r="D860" s="15" t="n"/>
      <c r="E860" s="142" t="n"/>
      <c r="F860" s="16" t="n"/>
      <c r="G860" s="132" t="n"/>
      <c r="H860" s="142" t="n"/>
      <c r="I860" s="142" t="n"/>
      <c r="J860" s="144" t="n"/>
      <c r="K860" s="124" t="n"/>
      <c r="L860" s="12" t="n"/>
      <c r="M860" s="158">
        <f>IF(J860="", "", K860)</f>
        <v/>
      </c>
      <c r="N860" s="17" t="n"/>
      <c r="O860" s="18" t="n"/>
      <c r="AC860" s="14" t="n"/>
      <c r="AD860" s="14">
        <f>IF(M860="", "", IF(C860="Long", IF(M860&gt;0, M860/F860, ((G860*(I860-E860))/F860)), IF(M860&gt;0, M860/F860, ((G860*(E860-I860))/F860))))</f>
        <v/>
      </c>
    </row>
    <row customHeight="1" ht="17.25" r="861" spans="1:105">
      <c r="A861" s="161" t="n"/>
      <c r="B861" s="141" t="n"/>
      <c r="C861" s="15" t="n"/>
      <c r="D861" s="15" t="n"/>
      <c r="E861" s="142" t="n"/>
      <c r="F861" s="16" t="n"/>
      <c r="G861" s="132" t="n"/>
      <c r="H861" s="142" t="n"/>
      <c r="I861" s="142" t="n"/>
      <c r="J861" s="144" t="n"/>
      <c r="K861" s="124" t="n"/>
      <c r="L861" s="12" t="n"/>
      <c r="M861" s="158">
        <f>IF(J861="", "", K861)</f>
        <v/>
      </c>
      <c r="N861" s="17" t="n"/>
      <c r="O861" s="18" t="n"/>
      <c r="AC861" s="14" t="n"/>
      <c r="AD861" s="14">
        <f>IF(M861="", "", IF(C861="Long", IF(M861&gt;0, M861/F861, ((G861*(I861-E861))/F861)), IF(M861&gt;0, M861/F861, ((G861*(E861-I861))/F861))))</f>
        <v/>
      </c>
    </row>
    <row customHeight="1" ht="17.25" r="862" spans="1:105">
      <c r="A862" s="161" t="n"/>
      <c r="B862" s="141" t="n"/>
      <c r="C862" s="15" t="n"/>
      <c r="D862" s="15" t="n"/>
      <c r="E862" s="142" t="n"/>
      <c r="F862" s="16" t="n"/>
      <c r="G862" s="132" t="n"/>
      <c r="H862" s="142" t="n"/>
      <c r="I862" s="142" t="n"/>
      <c r="J862" s="144" t="n"/>
      <c r="K862" s="124" t="n"/>
      <c r="L862" s="12" t="n"/>
      <c r="M862" s="158">
        <f>IF(J862="", "", K862)</f>
        <v/>
      </c>
      <c r="N862" s="17" t="n"/>
      <c r="O862" s="18" t="n"/>
      <c r="AC862" s="14" t="n"/>
      <c r="AD862" s="14">
        <f>IF(M862="", "", IF(C862="Long", IF(M862&gt;0, M862/F862, ((G862*(I862-E862))/F862)), IF(M862&gt;0, M862/F862, ((G862*(E862-I862))/F862))))</f>
        <v/>
      </c>
    </row>
    <row customHeight="1" ht="17.25" r="863" spans="1:105">
      <c r="A863" s="161" t="n"/>
      <c r="B863" s="141" t="n"/>
      <c r="C863" s="15" t="n"/>
      <c r="D863" s="15" t="n"/>
      <c r="E863" s="142" t="n"/>
      <c r="F863" s="16" t="n"/>
      <c r="G863" s="132" t="n"/>
      <c r="H863" s="142" t="n"/>
      <c r="I863" s="142" t="n"/>
      <c r="J863" s="144" t="n"/>
      <c r="K863" s="124" t="n"/>
      <c r="L863" s="12" t="n"/>
      <c r="M863" s="158">
        <f>IF(J863="", "", K863)</f>
        <v/>
      </c>
      <c r="N863" s="17" t="n"/>
      <c r="O863" s="18" t="n"/>
      <c r="AC863" s="14" t="n"/>
      <c r="AD863" s="14">
        <f>IF(M863="", "", IF(C863="Long", IF(M863&gt;0, M863/F863, ((G863*(I863-E863))/F863)), IF(M863&gt;0, M863/F863, ((G863*(E863-I863))/F863))))</f>
        <v/>
      </c>
    </row>
    <row customHeight="1" ht="17.25" r="864" spans="1:105">
      <c r="A864" s="161" t="n"/>
      <c r="B864" s="141" t="n"/>
      <c r="C864" s="15" t="n"/>
      <c r="D864" s="15" t="n"/>
      <c r="E864" s="142" t="n"/>
      <c r="F864" s="16" t="n"/>
      <c r="G864" s="132" t="n"/>
      <c r="H864" s="142" t="n"/>
      <c r="I864" s="142" t="n"/>
      <c r="J864" s="144" t="n"/>
      <c r="K864" s="124" t="n"/>
      <c r="L864" s="12" t="n"/>
      <c r="M864" s="158">
        <f>IF(J864="", "", K864)</f>
        <v/>
      </c>
      <c r="N864" s="17" t="n"/>
      <c r="O864" s="18" t="n"/>
      <c r="AC864" s="14" t="n"/>
      <c r="AD864" s="14">
        <f>IF(M864="", "", IF(C864="Long", IF(M864&gt;0, M864/F864, ((G864*(I864-E864))/F864)), IF(M864&gt;0, M864/F864, ((G864*(E864-I864))/F864))))</f>
        <v/>
      </c>
    </row>
    <row customHeight="1" ht="17.25" r="865" spans="1:105">
      <c r="A865" s="161" t="n"/>
      <c r="B865" s="141" t="n"/>
      <c r="C865" s="15" t="n"/>
      <c r="D865" s="15" t="n"/>
      <c r="E865" s="142" t="n"/>
      <c r="F865" s="16" t="n"/>
      <c r="G865" s="132" t="n"/>
      <c r="H865" s="142" t="n"/>
      <c r="I865" s="142" t="n"/>
      <c r="J865" s="144" t="n"/>
      <c r="K865" s="124" t="n"/>
      <c r="L865" s="12" t="n"/>
      <c r="M865" s="158">
        <f>IF(J865="", "", K865)</f>
        <v/>
      </c>
      <c r="N865" s="17" t="n"/>
      <c r="O865" s="18" t="n"/>
      <c r="AC865" s="14" t="n"/>
      <c r="AD865" s="14">
        <f>IF(M865="", "", IF(C865="Long", IF(M865&gt;0, M865/F865, ((G865*(I865-E865))/F865)), IF(M865&gt;0, M865/F865, ((G865*(E865-I865))/F865))))</f>
        <v/>
      </c>
    </row>
    <row customHeight="1" ht="17.25" r="866" spans="1:105">
      <c r="A866" s="161" t="n"/>
      <c r="B866" s="141" t="n"/>
      <c r="C866" s="15" t="n"/>
      <c r="D866" s="15" t="n"/>
      <c r="E866" s="142" t="n"/>
      <c r="F866" s="16" t="n"/>
      <c r="G866" s="132" t="n"/>
      <c r="H866" s="142" t="n"/>
      <c r="I866" s="142" t="n"/>
      <c r="J866" s="144" t="n"/>
      <c r="K866" s="124" t="n"/>
      <c r="L866" s="12" t="n"/>
      <c r="M866" s="158">
        <f>IF(J866="", "", K866)</f>
        <v/>
      </c>
      <c r="N866" s="17" t="n"/>
      <c r="O866" s="18" t="n"/>
      <c r="AC866" s="14" t="n"/>
      <c r="AD866" s="14">
        <f>IF(M866="", "", IF(C866="Long", IF(M866&gt;0, M866/F866, ((G866*(I866-E866))/F866)), IF(M866&gt;0, M866/F866, ((G866*(E866-I866))/F866))))</f>
        <v/>
      </c>
    </row>
    <row customHeight="1" ht="17.25" r="867" spans="1:105">
      <c r="A867" s="161" t="n"/>
      <c r="B867" s="141" t="n"/>
      <c r="C867" s="15" t="n"/>
      <c r="D867" s="15" t="n"/>
      <c r="E867" s="142" t="n"/>
      <c r="F867" s="16" t="n"/>
      <c r="G867" s="132" t="n"/>
      <c r="H867" s="142" t="n"/>
      <c r="I867" s="142" t="n"/>
      <c r="J867" s="144" t="n"/>
      <c r="K867" s="124" t="n"/>
      <c r="L867" s="12" t="n"/>
      <c r="M867" s="158">
        <f>IF(J867="", "", K867)</f>
        <v/>
      </c>
      <c r="N867" s="17" t="n"/>
      <c r="O867" s="18" t="n"/>
      <c r="AC867" s="14" t="n"/>
      <c r="AD867" s="14">
        <f>IF(M867="", "", IF(C867="Long", IF(M867&gt;0, M867/F867, ((G867*(I867-E867))/F867)), IF(M867&gt;0, M867/F867, ((G867*(E867-I867))/F867))))</f>
        <v/>
      </c>
    </row>
    <row customHeight="1" ht="17.25" r="868" spans="1:105">
      <c r="A868" s="161" t="n"/>
      <c r="B868" s="141" t="n"/>
      <c r="C868" s="15" t="n"/>
      <c r="D868" s="15" t="n"/>
      <c r="E868" s="142" t="n"/>
      <c r="F868" s="16" t="n"/>
      <c r="G868" s="132" t="n"/>
      <c r="H868" s="142" t="n"/>
      <c r="I868" s="142" t="n"/>
      <c r="J868" s="144" t="n"/>
      <c r="K868" s="124" t="n"/>
      <c r="L868" s="12" t="n"/>
      <c r="M868" s="158">
        <f>IF(J868="", "", K868)</f>
        <v/>
      </c>
      <c r="N868" s="17" t="n"/>
      <c r="O868" s="18" t="n"/>
      <c r="AC868" s="14" t="n"/>
      <c r="AD868" s="14">
        <f>IF(M868="", "", IF(C868="Long", IF(M868&gt;0, M868/F868, ((G868*(I868-E868))/F868)), IF(M868&gt;0, M868/F868, ((G868*(E868-I868))/F868))))</f>
        <v/>
      </c>
    </row>
    <row customHeight="1" ht="17.25" r="869" spans="1:105">
      <c r="A869" s="161" t="n"/>
      <c r="B869" s="141" t="n"/>
      <c r="C869" s="15" t="n"/>
      <c r="D869" s="15" t="n"/>
      <c r="E869" s="142" t="n"/>
      <c r="F869" s="16" t="n"/>
      <c r="G869" s="132" t="n"/>
      <c r="H869" s="142" t="n"/>
      <c r="I869" s="142" t="n"/>
      <c r="J869" s="144" t="n"/>
      <c r="K869" s="124" t="n"/>
      <c r="L869" s="12" t="n"/>
      <c r="M869" s="158">
        <f>IF(J869="", "", K869)</f>
        <v/>
      </c>
      <c r="N869" s="17" t="n"/>
      <c r="O869" s="18" t="n"/>
      <c r="AC869" s="14" t="n"/>
      <c r="AD869" s="14">
        <f>IF(M869="", "", IF(C869="Long", IF(M869&gt;0, M869/F869, ((G869*(I869-E869))/F869)), IF(M869&gt;0, M869/F869, ((G869*(E869-I869))/F869))))</f>
        <v/>
      </c>
    </row>
    <row customHeight="1" ht="17.25" r="870" spans="1:105">
      <c r="A870" s="161" t="n"/>
      <c r="B870" s="141" t="n"/>
      <c r="C870" s="15" t="n"/>
      <c r="D870" s="15" t="n"/>
      <c r="E870" s="142" t="n"/>
      <c r="F870" s="16" t="n"/>
      <c r="G870" s="132" t="n"/>
      <c r="H870" s="142" t="n"/>
      <c r="I870" s="142" t="n"/>
      <c r="J870" s="144" t="n"/>
      <c r="K870" s="124" t="n"/>
      <c r="L870" s="12" t="n"/>
      <c r="M870" s="158">
        <f>IF(J870="", "", K870)</f>
        <v/>
      </c>
      <c r="N870" s="17" t="n"/>
      <c r="O870" s="18" t="n"/>
      <c r="AC870" s="14" t="n"/>
      <c r="AD870" s="14">
        <f>IF(M870="", "", IF(C870="Long", IF(M870&gt;0, M870/F870, ((G870*(I870-E870))/F870)), IF(M870&gt;0, M870/F870, ((G870*(E870-I870))/F870))))</f>
        <v/>
      </c>
    </row>
    <row customHeight="1" ht="17.25" r="871" spans="1:105">
      <c r="A871" s="161" t="n"/>
      <c r="B871" s="141" t="n"/>
      <c r="C871" s="15" t="n"/>
      <c r="D871" s="15" t="n"/>
      <c r="E871" s="142" t="n"/>
      <c r="F871" s="16" t="n"/>
      <c r="G871" s="132" t="n"/>
      <c r="H871" s="142" t="n"/>
      <c r="I871" s="142" t="n"/>
      <c r="J871" s="144" t="n"/>
      <c r="K871" s="124" t="n"/>
      <c r="L871" s="12" t="n"/>
      <c r="M871" s="158">
        <f>IF(J871="", "", K871)</f>
        <v/>
      </c>
      <c r="N871" s="17" t="n"/>
      <c r="O871" s="18" t="n"/>
      <c r="AC871" s="14" t="n"/>
      <c r="AD871" s="14">
        <f>IF(M871="", "", IF(C871="Long", IF(M871&gt;0, M871/F871, ((G871*(I871-E871))/F871)), IF(M871&gt;0, M871/F871, ((G871*(E871-I871))/F871))))</f>
        <v/>
      </c>
    </row>
    <row customHeight="1" ht="17.25" r="872" spans="1:105">
      <c r="A872" s="161" t="n"/>
      <c r="B872" s="141" t="n"/>
      <c r="C872" s="15" t="n"/>
      <c r="D872" s="15" t="n"/>
      <c r="E872" s="142" t="n"/>
      <c r="F872" s="16" t="n"/>
      <c r="G872" s="132" t="n"/>
      <c r="H872" s="142" t="n"/>
      <c r="I872" s="142" t="n"/>
      <c r="J872" s="144" t="n"/>
      <c r="K872" s="124" t="n"/>
      <c r="L872" s="12" t="n"/>
      <c r="M872" s="158">
        <f>IF(J872="", "", K872)</f>
        <v/>
      </c>
      <c r="N872" s="17" t="n"/>
      <c r="O872" s="18" t="n"/>
      <c r="AC872" s="14" t="n"/>
      <c r="AD872" s="14">
        <f>IF(M872="", "", IF(C872="Long", IF(M872&gt;0, M872/F872, ((G872*(I872-E872))/F872)), IF(M872&gt;0, M872/F872, ((G872*(E872-I872))/F872))))</f>
        <v/>
      </c>
    </row>
    <row customHeight="1" ht="17.25" r="873" spans="1:105">
      <c r="A873" s="161" t="n"/>
      <c r="B873" s="141" t="n"/>
      <c r="C873" s="15" t="n"/>
      <c r="D873" s="15" t="n"/>
      <c r="E873" s="142" t="n"/>
      <c r="F873" s="16" t="n"/>
      <c r="G873" s="132" t="n"/>
      <c r="H873" s="142" t="n"/>
      <c r="I873" s="142" t="n"/>
      <c r="J873" s="144" t="n"/>
      <c r="K873" s="124" t="n"/>
      <c r="L873" s="12" t="n"/>
      <c r="M873" s="158">
        <f>IF(J873="", "", K873)</f>
        <v/>
      </c>
      <c r="N873" s="17" t="n"/>
      <c r="O873" s="18" t="n"/>
      <c r="AC873" s="14" t="n"/>
      <c r="AD873" s="14">
        <f>IF(M873="", "", IF(C873="Long", IF(M873&gt;0, M873/F873, ((G873*(I873-E873))/F873)), IF(M873&gt;0, M873/F873, ((G873*(E873-I873))/F873))))</f>
        <v/>
      </c>
    </row>
    <row customHeight="1" ht="17.25" r="874" spans="1:105">
      <c r="A874" s="161" t="n"/>
      <c r="B874" s="141" t="n"/>
      <c r="C874" s="15" t="n"/>
      <c r="D874" s="15" t="n"/>
      <c r="E874" s="142" t="n"/>
      <c r="F874" s="16" t="n"/>
      <c r="G874" s="132" t="n"/>
      <c r="H874" s="142" t="n"/>
      <c r="I874" s="142" t="n"/>
      <c r="J874" s="144" t="n"/>
      <c r="K874" s="124" t="n"/>
      <c r="L874" s="12" t="n"/>
      <c r="M874" s="158">
        <f>IF(J874="", "", K874)</f>
        <v/>
      </c>
      <c r="N874" s="17" t="n"/>
      <c r="O874" s="18" t="n"/>
      <c r="AC874" s="14" t="n"/>
      <c r="AD874" s="14">
        <f>IF(M874="", "", IF(C874="Long", IF(M874&gt;0, M874/F874, ((G874*(I874-E874))/F874)), IF(M874&gt;0, M874/F874, ((G874*(E874-I874))/F874))))</f>
        <v/>
      </c>
    </row>
    <row customHeight="1" ht="17.25" r="875" spans="1:105">
      <c r="A875" s="161" t="n"/>
      <c r="B875" s="141" t="n"/>
      <c r="C875" s="15" t="n"/>
      <c r="D875" s="15" t="n"/>
      <c r="E875" s="142" t="n"/>
      <c r="F875" s="16" t="n"/>
      <c r="G875" s="132" t="n"/>
      <c r="H875" s="142" t="n"/>
      <c r="I875" s="142" t="n"/>
      <c r="J875" s="144" t="n"/>
      <c r="K875" s="124" t="n"/>
      <c r="L875" s="12" t="n"/>
      <c r="M875" s="158">
        <f>IF(J875="", "", K875)</f>
        <v/>
      </c>
      <c r="N875" s="17" t="n"/>
      <c r="O875" s="18" t="n"/>
      <c r="AC875" s="14" t="n"/>
      <c r="AD875" s="14">
        <f>IF(M875="", "", IF(C875="Long", IF(M875&gt;0, M875/F875, ((G875*(I875-E875))/F875)), IF(M875&gt;0, M875/F875, ((G875*(E875-I875))/F875))))</f>
        <v/>
      </c>
    </row>
    <row customHeight="1" ht="17.25" r="876" spans="1:105">
      <c r="A876" s="161" t="n"/>
      <c r="B876" s="141" t="n"/>
      <c r="C876" s="15" t="n"/>
      <c r="D876" s="15" t="n"/>
      <c r="E876" s="142" t="n"/>
      <c r="F876" s="16" t="n"/>
      <c r="G876" s="132" t="n"/>
      <c r="H876" s="142" t="n"/>
      <c r="I876" s="142" t="n"/>
      <c r="J876" s="144" t="n"/>
      <c r="K876" s="124" t="n"/>
      <c r="L876" s="12" t="n"/>
      <c r="M876" s="158">
        <f>IF(J876="", "", K876)</f>
        <v/>
      </c>
      <c r="N876" s="17" t="n"/>
      <c r="O876" s="18" t="n"/>
      <c r="AC876" s="14" t="n"/>
      <c r="AD876" s="14">
        <f>IF(M876="", "", IF(C876="Long", IF(M876&gt;0, M876/F876, ((G876*(I876-E876))/F876)), IF(M876&gt;0, M876/F876, ((G876*(E876-I876))/F876))))</f>
        <v/>
      </c>
    </row>
    <row customHeight="1" ht="17.25" r="877" spans="1:105">
      <c r="A877" s="161" t="n"/>
      <c r="B877" s="141" t="n"/>
      <c r="C877" s="15" t="n"/>
      <c r="D877" s="15" t="n"/>
      <c r="E877" s="142" t="n"/>
      <c r="F877" s="16" t="n"/>
      <c r="G877" s="132" t="n"/>
      <c r="H877" s="142" t="n"/>
      <c r="I877" s="142" t="n"/>
      <c r="J877" s="144" t="n"/>
      <c r="K877" s="124" t="n"/>
      <c r="L877" s="12" t="n"/>
      <c r="M877" s="158">
        <f>IF(J877="", "", K877)</f>
        <v/>
      </c>
      <c r="N877" s="17" t="n"/>
      <c r="O877" s="18" t="n"/>
      <c r="AC877" s="14" t="n"/>
      <c r="AD877" s="14">
        <f>IF(M877="", "", IF(C877="Long", IF(M877&gt;0, M877/F877, ((G877*(I877-E877))/F877)), IF(M877&gt;0, M877/F877, ((G877*(E877-I877))/F877))))</f>
        <v/>
      </c>
    </row>
    <row customHeight="1" ht="17.25" r="878" spans="1:105">
      <c r="A878" s="161" t="n"/>
      <c r="B878" s="141" t="n"/>
      <c r="C878" s="15" t="n"/>
      <c r="D878" s="15" t="n"/>
      <c r="E878" s="142" t="n"/>
      <c r="F878" s="16" t="n"/>
      <c r="G878" s="132" t="n"/>
      <c r="H878" s="142" t="n"/>
      <c r="I878" s="142" t="n"/>
      <c r="J878" s="144" t="n"/>
      <c r="K878" s="124" t="n"/>
      <c r="L878" s="12" t="n"/>
      <c r="M878" s="158">
        <f>IF(J878="", "", K878)</f>
        <v/>
      </c>
      <c r="N878" s="17" t="n"/>
      <c r="O878" s="18" t="n"/>
      <c r="AC878" s="14" t="n"/>
      <c r="AD878" s="14">
        <f>IF(M878="", "", IF(C878="Long", IF(M878&gt;0, M878/F878, ((G878*(I878-E878))/F878)), IF(M878&gt;0, M878/F878, ((G878*(E878-I878))/F878))))</f>
        <v/>
      </c>
    </row>
    <row customHeight="1" ht="17.25" r="879" spans="1:105">
      <c r="A879" s="161" t="n"/>
      <c r="B879" s="141" t="n"/>
      <c r="C879" s="15" t="n"/>
      <c r="D879" s="15" t="n"/>
      <c r="E879" s="142" t="n"/>
      <c r="F879" s="16" t="n"/>
      <c r="G879" s="132" t="n"/>
      <c r="H879" s="142" t="n"/>
      <c r="I879" s="142" t="n"/>
      <c r="J879" s="144" t="n"/>
      <c r="K879" s="124" t="n"/>
      <c r="L879" s="12" t="n"/>
      <c r="M879" s="158">
        <f>IF(J879="", "", K879)</f>
        <v/>
      </c>
      <c r="N879" s="17" t="n"/>
      <c r="O879" s="18" t="n"/>
      <c r="AC879" s="14" t="n"/>
      <c r="AD879" s="14">
        <f>IF(M879="", "", IF(C879="Long", IF(M879&gt;0, M879/F879, ((G879*(I879-E879))/F879)), IF(M879&gt;0, M879/F879, ((G879*(E879-I879))/F879))))</f>
        <v/>
      </c>
    </row>
    <row customHeight="1" ht="17.25" r="880" spans="1:105">
      <c r="A880" s="161" t="n"/>
      <c r="B880" s="141" t="n"/>
      <c r="C880" s="15" t="n"/>
      <c r="D880" s="15" t="n"/>
      <c r="E880" s="142" t="n"/>
      <c r="F880" s="16" t="n"/>
      <c r="G880" s="132" t="n"/>
      <c r="H880" s="142" t="n"/>
      <c r="I880" s="142" t="n"/>
      <c r="J880" s="144" t="n"/>
      <c r="K880" s="124" t="n"/>
      <c r="L880" s="12" t="n"/>
      <c r="M880" s="158">
        <f>IF(J880="", "", K880)</f>
        <v/>
      </c>
      <c r="N880" s="17" t="n"/>
      <c r="O880" s="18" t="n"/>
      <c r="AC880" s="14" t="n"/>
      <c r="AD880" s="14">
        <f>IF(M880="", "", IF(C880="Long", IF(M880&gt;0, M880/F880, ((G880*(I880-E880))/F880)), IF(M880&gt;0, M880/F880, ((G880*(E880-I880))/F880))))</f>
        <v/>
      </c>
    </row>
    <row customHeight="1" ht="17.25" r="881" spans="1:105">
      <c r="A881" s="161" t="n"/>
      <c r="B881" s="141" t="n"/>
      <c r="C881" s="15" t="n"/>
      <c r="D881" s="15" t="n"/>
      <c r="E881" s="142" t="n"/>
      <c r="F881" s="16" t="n"/>
      <c r="G881" s="132" t="n"/>
      <c r="H881" s="142" t="n"/>
      <c r="I881" s="142" t="n"/>
      <c r="J881" s="144" t="n"/>
      <c r="K881" s="124" t="n"/>
      <c r="L881" s="12" t="n"/>
      <c r="M881" s="158">
        <f>IF(J881="", "", K881)</f>
        <v/>
      </c>
      <c r="N881" s="17" t="n"/>
      <c r="O881" s="18" t="n"/>
      <c r="AC881" s="14" t="n"/>
      <c r="AD881" s="14">
        <f>IF(M881="", "", IF(C881="Long", IF(M881&gt;0, M881/F881, ((G881*(I881-E881))/F881)), IF(M881&gt;0, M881/F881, ((G881*(E881-I881))/F881))))</f>
        <v/>
      </c>
    </row>
    <row customHeight="1" ht="17.25" r="882" spans="1:105">
      <c r="A882" s="161" t="n"/>
      <c r="B882" s="141" t="n"/>
      <c r="C882" s="15" t="n"/>
      <c r="D882" s="15" t="n"/>
      <c r="E882" s="142" t="n"/>
      <c r="F882" s="16" t="n"/>
      <c r="G882" s="132" t="n"/>
      <c r="H882" s="142" t="n"/>
      <c r="I882" s="142" t="n"/>
      <c r="J882" s="144" t="n"/>
      <c r="K882" s="124" t="n"/>
      <c r="L882" s="12" t="n"/>
      <c r="M882" s="158">
        <f>IF(J882="", "", K882)</f>
        <v/>
      </c>
      <c r="N882" s="17" t="n"/>
      <c r="O882" s="18" t="n"/>
      <c r="AC882" s="14" t="n"/>
      <c r="AD882" s="14">
        <f>IF(M882="", "", IF(C882="Long", IF(M882&gt;0, M882/F882, ((G882*(I882-E882))/F882)), IF(M882&gt;0, M882/F882, ((G882*(E882-I882))/F882))))</f>
        <v/>
      </c>
    </row>
    <row customHeight="1" ht="17.25" r="883" spans="1:105">
      <c r="A883" s="161" t="n"/>
      <c r="B883" s="141" t="n"/>
      <c r="C883" s="15" t="n"/>
      <c r="D883" s="15" t="n"/>
      <c r="E883" s="142" t="n"/>
      <c r="F883" s="16" t="n"/>
      <c r="G883" s="132" t="n"/>
      <c r="H883" s="142" t="n"/>
      <c r="I883" s="142" t="n"/>
      <c r="J883" s="144" t="n"/>
      <c r="K883" s="124" t="n"/>
      <c r="L883" s="12" t="n"/>
      <c r="M883" s="158">
        <f>IF(J883="", "", K883)</f>
        <v/>
      </c>
      <c r="N883" s="17" t="n"/>
      <c r="O883" s="18" t="n"/>
      <c r="AC883" s="14" t="n"/>
      <c r="AD883" s="14">
        <f>IF(M883="", "", IF(C883="Long", IF(M883&gt;0, M883/F883, ((G883*(I883-E883))/F883)), IF(M883&gt;0, M883/F883, ((G883*(E883-I883))/F883))))</f>
        <v/>
      </c>
    </row>
    <row customHeight="1" ht="17.25" r="884" spans="1:105">
      <c r="A884" s="161" t="n"/>
      <c r="B884" s="141" t="n"/>
      <c r="C884" s="15" t="n"/>
      <c r="D884" s="15" t="n"/>
      <c r="E884" s="142" t="n"/>
      <c r="F884" s="16" t="n"/>
      <c r="G884" s="132" t="n"/>
      <c r="H884" s="142" t="n"/>
      <c r="I884" s="142" t="n"/>
      <c r="J884" s="144" t="n"/>
      <c r="K884" s="124" t="n"/>
      <c r="L884" s="12" t="n"/>
      <c r="M884" s="158">
        <f>IF(J884="", "", K884)</f>
        <v/>
      </c>
      <c r="N884" s="17" t="n"/>
      <c r="O884" s="18" t="n"/>
      <c r="AC884" s="14" t="n"/>
      <c r="AD884" s="14">
        <f>IF(M884="", "", IF(C884="Long", IF(M884&gt;0, M884/F884, ((G884*(I884-E884))/F884)), IF(M884&gt;0, M884/F884, ((G884*(E884-I884))/F884))))</f>
        <v/>
      </c>
    </row>
    <row customHeight="1" ht="17.25" r="885" spans="1:105">
      <c r="A885" s="161" t="n"/>
      <c r="B885" s="141" t="n"/>
      <c r="C885" s="15" t="n"/>
      <c r="D885" s="15" t="n"/>
      <c r="E885" s="142" t="n"/>
      <c r="F885" s="16" t="n"/>
      <c r="G885" s="132" t="n"/>
      <c r="H885" s="142" t="n"/>
      <c r="I885" s="142" t="n"/>
      <c r="J885" s="144" t="n"/>
      <c r="K885" s="124" t="n"/>
      <c r="L885" s="12" t="n"/>
      <c r="M885" s="158">
        <f>IF(J885="", "", K885)</f>
        <v/>
      </c>
      <c r="N885" s="17" t="n"/>
      <c r="O885" s="18" t="n"/>
      <c r="AC885" s="14" t="n"/>
      <c r="AD885" s="14">
        <f>IF(M885="", "", IF(C885="Long", IF(M885&gt;0, M885/F885, ((G885*(I885-E885))/F885)), IF(M885&gt;0, M885/F885, ((G885*(E885-I885))/F885))))</f>
        <v/>
      </c>
    </row>
    <row customHeight="1" ht="17.25" r="886" spans="1:105">
      <c r="A886" s="161" t="n"/>
      <c r="B886" s="141" t="n"/>
      <c r="C886" s="15" t="n"/>
      <c r="D886" s="15" t="n"/>
      <c r="E886" s="142" t="n"/>
      <c r="F886" s="16" t="n"/>
      <c r="G886" s="132" t="n"/>
      <c r="H886" s="142" t="n"/>
      <c r="I886" s="142" t="n"/>
      <c r="J886" s="144" t="n"/>
      <c r="K886" s="124" t="n"/>
      <c r="L886" s="12" t="n"/>
      <c r="M886" s="158">
        <f>IF(J886="", "", K886)</f>
        <v/>
      </c>
      <c r="N886" s="17" t="n"/>
      <c r="O886" s="18" t="n"/>
      <c r="AC886" s="14" t="n"/>
      <c r="AD886" s="14">
        <f>IF(M886="", "", IF(C886="Long", IF(M886&gt;0, M886/F886, ((G886*(I886-E886))/F886)), IF(M886&gt;0, M886/F886, ((G886*(E886-I886))/F886))))</f>
        <v/>
      </c>
    </row>
    <row customHeight="1" ht="17.25" r="887" spans="1:105">
      <c r="A887" s="161" t="n"/>
      <c r="B887" s="141" t="n"/>
      <c r="C887" s="15" t="n"/>
      <c r="D887" s="15" t="n"/>
      <c r="E887" s="142" t="n"/>
      <c r="F887" s="16" t="n"/>
      <c r="G887" s="132" t="n"/>
      <c r="H887" s="142" t="n"/>
      <c r="I887" s="142" t="n"/>
      <c r="J887" s="144" t="n"/>
      <c r="K887" s="124" t="n"/>
      <c r="L887" s="12" t="n"/>
      <c r="M887" s="158">
        <f>IF(J887="", "", K887)</f>
        <v/>
      </c>
      <c r="N887" s="17" t="n"/>
      <c r="O887" s="18" t="n"/>
      <c r="AC887" s="14" t="n"/>
      <c r="AD887" s="14">
        <f>IF(M887="", "", IF(C887="Long", IF(M887&gt;0, M887/F887, ((G887*(I887-E887))/F887)), IF(M887&gt;0, M887/F887, ((G887*(E887-I887))/F887))))</f>
        <v/>
      </c>
    </row>
    <row customHeight="1" ht="17.25" r="888" spans="1:105">
      <c r="A888" s="161" t="n"/>
      <c r="B888" s="141" t="n"/>
      <c r="C888" s="15" t="n"/>
      <c r="D888" s="15" t="n"/>
      <c r="E888" s="142" t="n"/>
      <c r="F888" s="16" t="n"/>
      <c r="G888" s="132" t="n"/>
      <c r="H888" s="142" t="n"/>
      <c r="I888" s="142" t="n"/>
      <c r="J888" s="144" t="n"/>
      <c r="K888" s="124" t="n"/>
      <c r="L888" s="12" t="n"/>
      <c r="M888" s="158">
        <f>IF(J888="", "", K888)</f>
        <v/>
      </c>
      <c r="N888" s="17" t="n"/>
      <c r="O888" s="18" t="n"/>
      <c r="AC888" s="14" t="n"/>
      <c r="AD888" s="14">
        <f>IF(M888="", "", IF(C888="Long", IF(M888&gt;0, M888/F888, ((G888*(I888-E888))/F888)), IF(M888&gt;0, M888/F888, ((G888*(E888-I888))/F888))))</f>
        <v/>
      </c>
    </row>
    <row customHeight="1" ht="17.25" r="889" spans="1:105">
      <c r="A889" s="161" t="n"/>
      <c r="B889" s="141" t="n"/>
      <c r="C889" s="15" t="n"/>
      <c r="D889" s="15" t="n"/>
      <c r="E889" s="142" t="n"/>
      <c r="F889" s="16" t="n"/>
      <c r="G889" s="132" t="n"/>
      <c r="H889" s="142" t="n"/>
      <c r="I889" s="142" t="n"/>
      <c r="J889" s="144" t="n"/>
      <c r="K889" s="124" t="n"/>
      <c r="L889" s="12" t="n"/>
      <c r="M889" s="158">
        <f>IF(J889="", "", K889)</f>
        <v/>
      </c>
      <c r="N889" s="17" t="n"/>
      <c r="O889" s="18" t="n"/>
      <c r="AC889" s="14" t="n"/>
      <c r="AD889" s="14">
        <f>IF(M889="", "", IF(C889="Long", IF(M889&gt;0, M889/F889, ((G889*(I889-E889))/F889)), IF(M889&gt;0, M889/F889, ((G889*(E889-I889))/F889))))</f>
        <v/>
      </c>
    </row>
    <row customHeight="1" ht="17.25" r="890" spans="1:105">
      <c r="A890" s="161" t="n"/>
      <c r="B890" s="141" t="n"/>
      <c r="C890" s="15" t="n"/>
      <c r="D890" s="15" t="n"/>
      <c r="E890" s="142" t="n"/>
      <c r="F890" s="16" t="n"/>
      <c r="G890" s="132" t="n"/>
      <c r="H890" s="142" t="n"/>
      <c r="I890" s="142" t="n"/>
      <c r="J890" s="144" t="n"/>
      <c r="K890" s="124" t="n"/>
      <c r="L890" s="12" t="n"/>
      <c r="M890" s="158">
        <f>IF(J890="", "", K890)</f>
        <v/>
      </c>
      <c r="N890" s="17" t="n"/>
      <c r="O890" s="18" t="n"/>
      <c r="AC890" s="14" t="n"/>
      <c r="AD890" s="14">
        <f>IF(M890="", "", IF(C890="Long", IF(M890&gt;0, M890/F890, ((G890*(I890-E890))/F890)), IF(M890&gt;0, M890/F890, ((G890*(E890-I890))/F890))))</f>
        <v/>
      </c>
    </row>
    <row customHeight="1" ht="17.25" r="891" spans="1:105">
      <c r="A891" s="161" t="n"/>
      <c r="B891" s="141" t="n"/>
      <c r="C891" s="15" t="n"/>
      <c r="D891" s="15" t="n"/>
      <c r="E891" s="142" t="n"/>
      <c r="F891" s="16" t="n"/>
      <c r="G891" s="132" t="n"/>
      <c r="H891" s="142" t="n"/>
      <c r="I891" s="142" t="n"/>
      <c r="J891" s="144" t="n"/>
      <c r="K891" s="124" t="n"/>
      <c r="L891" s="12" t="n"/>
      <c r="M891" s="158">
        <f>IF(J891="", "", K891)</f>
        <v/>
      </c>
      <c r="N891" s="17" t="n"/>
      <c r="O891" s="18" t="n"/>
      <c r="AC891" s="14" t="n"/>
      <c r="AD891" s="14">
        <f>IF(M891="", "", IF(C891="Long", IF(M891&gt;0, M891/F891, ((G891*(I891-E891))/F891)), IF(M891&gt;0, M891/F891, ((G891*(E891-I891))/F891))))</f>
        <v/>
      </c>
    </row>
    <row customHeight="1" ht="17.25" r="892" spans="1:105">
      <c r="A892" s="161" t="n"/>
      <c r="B892" s="141" t="n"/>
      <c r="C892" s="15" t="n"/>
      <c r="D892" s="15" t="n"/>
      <c r="E892" s="142" t="n"/>
      <c r="F892" s="16" t="n"/>
      <c r="G892" s="132" t="n"/>
      <c r="H892" s="142" t="n"/>
      <c r="I892" s="142" t="n"/>
      <c r="J892" s="144" t="n"/>
      <c r="K892" s="124" t="n"/>
      <c r="L892" s="12" t="n"/>
      <c r="M892" s="158">
        <f>IF(J892="", "", K892)</f>
        <v/>
      </c>
      <c r="N892" s="17" t="n"/>
      <c r="O892" s="18" t="n"/>
      <c r="AC892" s="14" t="n"/>
      <c r="AD892" s="14">
        <f>IF(M892="", "", IF(C892="Long", IF(M892&gt;0, M892/F892, ((G892*(I892-E892))/F892)), IF(M892&gt;0, M892/F892, ((G892*(E892-I892))/F892))))</f>
        <v/>
      </c>
    </row>
    <row customHeight="1" ht="17.25" r="893" spans="1:105">
      <c r="A893" s="161" t="n"/>
      <c r="B893" s="141" t="n"/>
      <c r="C893" s="15" t="n"/>
      <c r="D893" s="15" t="n"/>
      <c r="E893" s="142" t="n"/>
      <c r="F893" s="16" t="n"/>
      <c r="G893" s="132" t="n"/>
      <c r="H893" s="142" t="n"/>
      <c r="I893" s="142" t="n"/>
      <c r="J893" s="144" t="n"/>
      <c r="K893" s="124" t="n"/>
      <c r="L893" s="12" t="n"/>
      <c r="M893" s="158">
        <f>IF(J893="", "", K893)</f>
        <v/>
      </c>
      <c r="N893" s="17" t="n"/>
      <c r="O893" s="18" t="n"/>
      <c r="AC893" s="14" t="n"/>
      <c r="AD893" s="14">
        <f>IF(M893="", "", IF(C893="Long", IF(M893&gt;0, M893/F893, ((G893*(I893-E893))/F893)), IF(M893&gt;0, M893/F893, ((G893*(E893-I893))/F893))))</f>
        <v/>
      </c>
    </row>
    <row customHeight="1" ht="17.25" r="894" spans="1:105">
      <c r="A894" s="161" t="n"/>
      <c r="B894" s="141" t="n"/>
      <c r="C894" s="15" t="n"/>
      <c r="D894" s="15" t="n"/>
      <c r="E894" s="142" t="n"/>
      <c r="F894" s="16" t="n"/>
      <c r="G894" s="132" t="n"/>
      <c r="H894" s="142" t="n"/>
      <c r="I894" s="142" t="n"/>
      <c r="J894" s="144" t="n"/>
      <c r="K894" s="124" t="n"/>
      <c r="L894" s="12" t="n"/>
      <c r="M894" s="158">
        <f>IF(J894="", "", K894)</f>
        <v/>
      </c>
      <c r="N894" s="17" t="n"/>
      <c r="O894" s="18" t="n"/>
      <c r="AC894" s="14" t="n"/>
      <c r="AD894" s="14">
        <f>IF(M894="", "", IF(C894="Long", IF(M894&gt;0, M894/F894, ((G894*(I894-E894))/F894)), IF(M894&gt;0, M894/F894, ((G894*(E894-I894))/F894))))</f>
        <v/>
      </c>
    </row>
    <row customHeight="1" ht="17.25" r="895" spans="1:105">
      <c r="A895" s="161" t="n"/>
      <c r="B895" s="141" t="n"/>
      <c r="C895" s="15" t="n"/>
      <c r="D895" s="15" t="n"/>
      <c r="E895" s="142" t="n"/>
      <c r="F895" s="16" t="n"/>
      <c r="G895" s="132" t="n"/>
      <c r="H895" s="142" t="n"/>
      <c r="I895" s="142" t="n"/>
      <c r="J895" s="144" t="n"/>
      <c r="K895" s="124" t="n"/>
      <c r="L895" s="12" t="n"/>
      <c r="M895" s="158">
        <f>IF(J895="", "", K895)</f>
        <v/>
      </c>
      <c r="N895" s="17" t="n"/>
      <c r="O895" s="18" t="n"/>
      <c r="AC895" s="14" t="n"/>
      <c r="AD895" s="14">
        <f>IF(M895="", "", IF(C895="Long", IF(M895&gt;0, M895/F895, ((G895*(I895-E895))/F895)), IF(M895&gt;0, M895/F895, ((G895*(E895-I895))/F895))))</f>
        <v/>
      </c>
    </row>
    <row customHeight="1" ht="17.25" r="896" spans="1:105">
      <c r="A896" s="161" t="n"/>
      <c r="B896" s="141" t="n"/>
      <c r="C896" s="15" t="n"/>
      <c r="D896" s="15" t="n"/>
      <c r="E896" s="142" t="n"/>
      <c r="F896" s="16" t="n"/>
      <c r="G896" s="132" t="n"/>
      <c r="H896" s="142" t="n"/>
      <c r="I896" s="142" t="n"/>
      <c r="J896" s="144" t="n"/>
      <c r="K896" s="124" t="n"/>
      <c r="L896" s="12" t="n"/>
      <c r="M896" s="158">
        <f>IF(J896="", "", K896)</f>
        <v/>
      </c>
      <c r="N896" s="17" t="n"/>
      <c r="O896" s="18" t="n"/>
      <c r="AC896" s="14" t="n"/>
      <c r="AD896" s="14">
        <f>IF(M896="", "", IF(C896="Long", IF(M896&gt;0, M896/F896, ((G896*(I896-E896))/F896)), IF(M896&gt;0, M896/F896, ((G896*(E896-I896))/F896))))</f>
        <v/>
      </c>
    </row>
    <row customHeight="1" ht="17.25" r="897" spans="1:105">
      <c r="A897" s="161" t="n"/>
      <c r="B897" s="141" t="n"/>
      <c r="C897" s="15" t="n"/>
      <c r="D897" s="15" t="n"/>
      <c r="E897" s="142" t="n"/>
      <c r="F897" s="16" t="n"/>
      <c r="G897" s="132" t="n"/>
      <c r="H897" s="142" t="n"/>
      <c r="I897" s="142" t="n"/>
      <c r="J897" s="144" t="n"/>
      <c r="K897" s="124" t="n"/>
      <c r="L897" s="12" t="n"/>
      <c r="M897" s="158">
        <f>IF(J897="", "", K897)</f>
        <v/>
      </c>
      <c r="N897" s="17" t="n"/>
      <c r="O897" s="18" t="n"/>
      <c r="AC897" s="14" t="n"/>
      <c r="AD897" s="14">
        <f>IF(M897="", "", IF(C897="Long", IF(M897&gt;0, M897/F897, ((G897*(I897-E897))/F897)), IF(M897&gt;0, M897/F897, ((G897*(E897-I897))/F897))))</f>
        <v/>
      </c>
    </row>
    <row customHeight="1" ht="17.25" r="898" spans="1:105">
      <c r="A898" s="161" t="n"/>
      <c r="B898" s="141" t="n"/>
      <c r="C898" s="15" t="n"/>
      <c r="D898" s="15" t="n"/>
      <c r="E898" s="142" t="n"/>
      <c r="F898" s="16" t="n"/>
      <c r="G898" s="132" t="n"/>
      <c r="H898" s="142" t="n"/>
      <c r="I898" s="142" t="n"/>
      <c r="J898" s="144" t="n"/>
      <c r="K898" s="124" t="n"/>
      <c r="L898" s="12" t="n"/>
      <c r="M898" s="158">
        <f>IF(J898="", "", K898)</f>
        <v/>
      </c>
      <c r="N898" s="17" t="n"/>
      <c r="O898" s="18" t="n"/>
      <c r="AC898" s="14" t="n"/>
      <c r="AD898" s="14">
        <f>IF(M898="", "", IF(C898="Long", IF(M898&gt;0, M898/F898, ((G898*(I898-E898))/F898)), IF(M898&gt;0, M898/F898, ((G898*(E898-I898))/F898))))</f>
        <v/>
      </c>
    </row>
    <row customHeight="1" ht="17.25" r="899" spans="1:105">
      <c r="A899" s="161" t="n"/>
      <c r="B899" s="141" t="n"/>
      <c r="C899" s="15" t="n"/>
      <c r="D899" s="15" t="n"/>
      <c r="E899" s="142" t="n"/>
      <c r="F899" s="16" t="n"/>
      <c r="G899" s="132" t="n"/>
      <c r="H899" s="142" t="n"/>
      <c r="I899" s="142" t="n"/>
      <c r="J899" s="144" t="n"/>
      <c r="K899" s="124" t="n"/>
      <c r="L899" s="12" t="n"/>
      <c r="M899" s="158">
        <f>IF(J899="", "", K899)</f>
        <v/>
      </c>
      <c r="N899" s="17" t="n"/>
      <c r="O899" s="18" t="n"/>
      <c r="AC899" s="14" t="n"/>
      <c r="AD899" s="14">
        <f>IF(M899="", "", IF(C899="Long", IF(M899&gt;0, M899/F899, ((G899*(I899-E899))/F899)), IF(M899&gt;0, M899/F899, ((G899*(E899-I899))/F899))))</f>
        <v/>
      </c>
    </row>
    <row customHeight="1" ht="17.25" r="900" spans="1:105">
      <c r="A900" s="161" t="n"/>
      <c r="B900" s="141" t="n"/>
      <c r="C900" s="15" t="n"/>
      <c r="D900" s="15" t="n"/>
      <c r="E900" s="142" t="n"/>
      <c r="F900" s="16" t="n"/>
      <c r="G900" s="132" t="n"/>
      <c r="H900" s="142" t="n"/>
      <c r="I900" s="142" t="n"/>
      <c r="J900" s="144" t="n"/>
      <c r="K900" s="124" t="n"/>
      <c r="L900" s="12" t="n"/>
      <c r="M900" s="158">
        <f>IF(J900="", "", K900)</f>
        <v/>
      </c>
      <c r="N900" s="17" t="n"/>
      <c r="O900" s="18" t="n"/>
      <c r="AC900" s="14" t="n"/>
      <c r="AD900" s="14">
        <f>IF(M900="", "", IF(C900="Long", IF(M900&gt;0, M900/F900, ((G900*(I900-E900))/F900)), IF(M900&gt;0, M900/F900, ((G900*(E900-I900))/F900))))</f>
        <v/>
      </c>
    </row>
    <row customHeight="1" ht="17.25" r="901" spans="1:105">
      <c r="A901" s="161" t="n"/>
      <c r="B901" s="141" t="n"/>
      <c r="C901" s="15" t="n"/>
      <c r="D901" s="15" t="n"/>
      <c r="E901" s="142" t="n"/>
      <c r="F901" s="16" t="n"/>
      <c r="G901" s="132" t="n"/>
      <c r="H901" s="142" t="n"/>
      <c r="I901" s="142" t="n"/>
      <c r="J901" s="144" t="n"/>
      <c r="K901" s="124" t="n"/>
      <c r="L901" s="12" t="n"/>
      <c r="M901" s="158">
        <f>IF(J901="", "", K901)</f>
        <v/>
      </c>
      <c r="N901" s="17" t="n"/>
      <c r="O901" s="18" t="n"/>
      <c r="AC901" s="14" t="n"/>
      <c r="AD901" s="14">
        <f>IF(M901="", "", IF(C901="Long", IF(M901&gt;0, M901/F901, ((G901*(I901-E901))/F901)), IF(M901&gt;0, M901/F901, ((G901*(E901-I901))/F901))))</f>
        <v/>
      </c>
    </row>
    <row customHeight="1" ht="17.25" r="902" spans="1:105">
      <c r="A902" s="161" t="n"/>
      <c r="B902" s="141" t="n"/>
      <c r="C902" s="15" t="n"/>
      <c r="D902" s="15" t="n"/>
      <c r="E902" s="142" t="n"/>
      <c r="F902" s="16" t="n"/>
      <c r="G902" s="132" t="n"/>
      <c r="H902" s="142" t="n"/>
      <c r="I902" s="142" t="n"/>
      <c r="J902" s="144" t="n"/>
      <c r="K902" s="124" t="n"/>
      <c r="L902" s="12" t="n"/>
      <c r="M902" s="158">
        <f>IF(J902="", "", K902)</f>
        <v/>
      </c>
      <c r="N902" s="17" t="n"/>
      <c r="O902" s="18" t="n"/>
      <c r="AC902" s="14" t="n"/>
      <c r="AD902" s="14">
        <f>IF(M902="", "", IF(C902="Long", IF(M902&gt;0, M902/F902, ((G902*(I902-E902))/F902)), IF(M902&gt;0, M902/F902, ((G902*(E902-I902))/F902))))</f>
        <v/>
      </c>
    </row>
    <row customHeight="1" ht="17.25" r="903" spans="1:105">
      <c r="A903" s="161" t="n"/>
      <c r="B903" s="141" t="n"/>
      <c r="C903" s="15" t="n"/>
      <c r="D903" s="15" t="n"/>
      <c r="E903" s="142" t="n"/>
      <c r="F903" s="16" t="n"/>
      <c r="G903" s="132" t="n"/>
      <c r="H903" s="142" t="n"/>
      <c r="I903" s="142" t="n"/>
      <c r="J903" s="144" t="n"/>
      <c r="K903" s="124" t="n"/>
      <c r="L903" s="12" t="n"/>
      <c r="M903" s="158">
        <f>IF(J903="", "", K903)</f>
        <v/>
      </c>
      <c r="N903" s="17" t="n"/>
      <c r="O903" s="18" t="n"/>
      <c r="AC903" s="14" t="n"/>
      <c r="AD903" s="14">
        <f>IF(M903="", "", IF(C903="Long", IF(M903&gt;0, M903/F903, ((G903*(I903-E903))/F903)), IF(M903&gt;0, M903/F903, ((G903*(E903-I903))/F903))))</f>
        <v/>
      </c>
    </row>
    <row customHeight="1" ht="17.25" r="904" spans="1:105">
      <c r="A904" s="161" t="n"/>
      <c r="B904" s="141" t="n"/>
      <c r="C904" s="15" t="n"/>
      <c r="D904" s="15" t="n"/>
      <c r="E904" s="142" t="n"/>
      <c r="F904" s="16" t="n"/>
      <c r="G904" s="132" t="n"/>
      <c r="H904" s="142" t="n"/>
      <c r="I904" s="142" t="n"/>
      <c r="J904" s="144" t="n"/>
      <c r="K904" s="124" t="n"/>
      <c r="L904" s="12" t="n"/>
      <c r="M904" s="158">
        <f>IF(J904="", "", K904)</f>
        <v/>
      </c>
      <c r="N904" s="17" t="n"/>
      <c r="O904" s="18" t="n"/>
      <c r="AC904" s="14" t="n"/>
      <c r="AD904" s="14">
        <f>IF(M904="", "", IF(C904="Long", IF(M904&gt;0, M904/F904, ((G904*(I904-E904))/F904)), IF(M904&gt;0, M904/F904, ((G904*(E904-I904))/F904))))</f>
        <v/>
      </c>
    </row>
    <row customHeight="1" ht="17.25" r="905" spans="1:105">
      <c r="A905" s="161" t="n"/>
      <c r="B905" s="141" t="n"/>
      <c r="C905" s="15" t="n"/>
      <c r="D905" s="15" t="n"/>
      <c r="E905" s="142" t="n"/>
      <c r="F905" s="16" t="n"/>
      <c r="G905" s="132" t="n"/>
      <c r="H905" s="142" t="n"/>
      <c r="I905" s="142" t="n"/>
      <c r="J905" s="144" t="n"/>
      <c r="K905" s="124" t="n"/>
      <c r="L905" s="12" t="n"/>
      <c r="M905" s="158">
        <f>IF(J905="", "", K905)</f>
        <v/>
      </c>
      <c r="N905" s="17" t="n"/>
      <c r="O905" s="18" t="n"/>
      <c r="AC905" s="14" t="n"/>
      <c r="AD905" s="14">
        <f>IF(M905="", "", IF(C905="Long", IF(M905&gt;0, M905/F905, ((G905*(I905-E905))/F905)), IF(M905&gt;0, M905/F905, ((G905*(E905-I905))/F905))))</f>
        <v/>
      </c>
    </row>
    <row customHeight="1" ht="17.25" r="906" spans="1:105">
      <c r="A906" s="161" t="n"/>
      <c r="B906" s="141" t="n"/>
      <c r="C906" s="15" t="n"/>
      <c r="D906" s="15" t="n"/>
      <c r="E906" s="142" t="n"/>
      <c r="F906" s="16" t="n"/>
      <c r="G906" s="132" t="n"/>
      <c r="H906" s="142" t="n"/>
      <c r="I906" s="142" t="n"/>
      <c r="J906" s="144" t="n"/>
      <c r="K906" s="124" t="n"/>
      <c r="L906" s="12" t="n"/>
      <c r="M906" s="158">
        <f>IF(J906="", "", K906)</f>
        <v/>
      </c>
      <c r="N906" s="17" t="n"/>
      <c r="O906" s="18" t="n"/>
      <c r="AC906" s="14" t="n"/>
      <c r="AD906" s="14">
        <f>IF(M906="", "", IF(C906="Long", IF(M906&gt;0, M906/F906, ((G906*(I906-E906))/F906)), IF(M906&gt;0, M906/F906, ((G906*(E906-I906))/F906))))</f>
        <v/>
      </c>
    </row>
    <row customHeight="1" ht="17.25" r="907" spans="1:105">
      <c r="A907" s="161" t="n"/>
      <c r="B907" s="141" t="n"/>
      <c r="C907" s="15" t="n"/>
      <c r="D907" s="15" t="n"/>
      <c r="E907" s="142" t="n"/>
      <c r="F907" s="16" t="n"/>
      <c r="G907" s="132" t="n"/>
      <c r="H907" s="142" t="n"/>
      <c r="I907" s="142" t="n"/>
      <c r="J907" s="144" t="n"/>
      <c r="K907" s="124" t="n"/>
      <c r="L907" s="12" t="n"/>
      <c r="M907" s="158">
        <f>IF(J907="", "", K907)</f>
        <v/>
      </c>
      <c r="N907" s="17" t="n"/>
      <c r="O907" s="18" t="n"/>
      <c r="AC907" s="14" t="n"/>
      <c r="AD907" s="14">
        <f>IF(M907="", "", IF(C907="Long", IF(M907&gt;0, M907/F907, ((G907*(I907-E907))/F907)), IF(M907&gt;0, M907/F907, ((G907*(E907-I907))/F907))))</f>
        <v/>
      </c>
    </row>
    <row customHeight="1" ht="17.25" r="908" spans="1:105">
      <c r="A908" s="161" t="n"/>
      <c r="B908" s="141" t="n"/>
      <c r="C908" s="15" t="n"/>
      <c r="D908" s="15" t="n"/>
      <c r="E908" s="142" t="n"/>
      <c r="F908" s="16" t="n"/>
      <c r="G908" s="132" t="n"/>
      <c r="H908" s="142" t="n"/>
      <c r="I908" s="142" t="n"/>
      <c r="J908" s="144" t="n"/>
      <c r="K908" s="124" t="n"/>
      <c r="L908" s="12" t="n"/>
      <c r="M908" s="158">
        <f>IF(J908="", "", K908)</f>
        <v/>
      </c>
      <c r="N908" s="17" t="n"/>
      <c r="O908" s="18" t="n"/>
      <c r="AC908" s="14" t="n"/>
      <c r="AD908" s="14">
        <f>IF(M908="", "", IF(C908="Long", IF(M908&gt;0, M908/F908, ((G908*(I908-E908))/F908)), IF(M908&gt;0, M908/F908, ((G908*(E908-I908))/F908))))</f>
        <v/>
      </c>
    </row>
    <row customHeight="1" ht="17.25" r="909" spans="1:105">
      <c r="A909" s="161" t="n"/>
      <c r="B909" s="141" t="n"/>
      <c r="C909" s="15" t="n"/>
      <c r="D909" s="15" t="n"/>
      <c r="E909" s="142" t="n"/>
      <c r="F909" s="16" t="n"/>
      <c r="G909" s="132" t="n"/>
      <c r="H909" s="142" t="n"/>
      <c r="I909" s="142" t="n"/>
      <c r="J909" s="144" t="n"/>
      <c r="K909" s="124" t="n"/>
      <c r="L909" s="12" t="n"/>
      <c r="M909" s="158">
        <f>IF(J909="", "", K909)</f>
        <v/>
      </c>
      <c r="N909" s="17" t="n"/>
      <c r="O909" s="18" t="n"/>
      <c r="AC909" s="14" t="n"/>
      <c r="AD909" s="14">
        <f>IF(M909="", "", IF(C909="Long", IF(M909&gt;0, M909/F909, ((G909*(I909-E909))/F909)), IF(M909&gt;0, M909/F909, ((G909*(E909-I909))/F909))))</f>
        <v/>
      </c>
    </row>
    <row customHeight="1" ht="17.25" r="910" spans="1:105">
      <c r="A910" s="161" t="n"/>
      <c r="B910" s="141" t="n"/>
      <c r="C910" s="15" t="n"/>
      <c r="D910" s="15" t="n"/>
      <c r="E910" s="142" t="n"/>
      <c r="F910" s="16" t="n"/>
      <c r="G910" s="132" t="n"/>
      <c r="H910" s="142" t="n"/>
      <c r="I910" s="142" t="n"/>
      <c r="J910" s="144" t="n"/>
      <c r="K910" s="124" t="n"/>
      <c r="L910" s="12" t="n"/>
      <c r="M910" s="158">
        <f>IF(J910="", "", K910)</f>
        <v/>
      </c>
      <c r="N910" s="17" t="n"/>
      <c r="O910" s="18" t="n"/>
      <c r="AC910" s="14" t="n"/>
      <c r="AD910" s="14">
        <f>IF(M910="", "", IF(C910="Long", IF(M910&gt;0, M910/F910, ((G910*(I910-E910))/F910)), IF(M910&gt;0, M910/F910, ((G910*(E910-I910))/F910))))</f>
        <v/>
      </c>
    </row>
    <row customHeight="1" ht="17.25" r="911" spans="1:105">
      <c r="A911" s="161" t="n"/>
      <c r="B911" s="141" t="n"/>
      <c r="C911" s="15" t="n"/>
      <c r="D911" s="15" t="n"/>
      <c r="E911" s="142" t="n"/>
      <c r="F911" s="16" t="n"/>
      <c r="G911" s="132" t="n"/>
      <c r="H911" s="142" t="n"/>
      <c r="I911" s="142" t="n"/>
      <c r="J911" s="144" t="n"/>
      <c r="K911" s="124" t="n"/>
      <c r="L911" s="12" t="n"/>
      <c r="M911" s="158">
        <f>IF(J911="", "", K911)</f>
        <v/>
      </c>
      <c r="N911" s="17" t="n"/>
      <c r="O911" s="18" t="n"/>
      <c r="AC911" s="14" t="n"/>
      <c r="AD911" s="14">
        <f>IF(M911="", "", IF(C911="Long", IF(M911&gt;0, M911/F911, ((G911*(I911-E911))/F911)), IF(M911&gt;0, M911/F911, ((G911*(E911-I911))/F911))))</f>
        <v/>
      </c>
    </row>
    <row customHeight="1" ht="17.25" r="912" spans="1:105">
      <c r="A912" s="161" t="n"/>
      <c r="B912" s="141" t="n"/>
      <c r="C912" s="15" t="n"/>
      <c r="D912" s="15" t="n"/>
      <c r="E912" s="142" t="n"/>
      <c r="F912" s="16" t="n"/>
      <c r="G912" s="132" t="n"/>
      <c r="H912" s="142" t="n"/>
      <c r="I912" s="142" t="n"/>
      <c r="J912" s="144" t="n"/>
      <c r="K912" s="124" t="n"/>
      <c r="L912" s="12" t="n"/>
      <c r="M912" s="158">
        <f>IF(J912="", "", K912)</f>
        <v/>
      </c>
      <c r="N912" s="17" t="n"/>
      <c r="O912" s="18" t="n"/>
      <c r="AC912" s="14" t="n"/>
      <c r="AD912" s="14">
        <f>IF(M912="", "", IF(C912="Long", IF(M912&gt;0, M912/F912, ((G912*(I912-E912))/F912)), IF(M912&gt;0, M912/F912, ((G912*(E912-I912))/F912))))</f>
        <v/>
      </c>
    </row>
    <row customHeight="1" ht="17.25" r="913" spans="1:105">
      <c r="A913" s="161" t="n"/>
      <c r="B913" s="141" t="n"/>
      <c r="C913" s="15" t="n"/>
      <c r="D913" s="15" t="n"/>
      <c r="E913" s="142" t="n"/>
      <c r="F913" s="16" t="n"/>
      <c r="G913" s="132" t="n"/>
      <c r="H913" s="142" t="n"/>
      <c r="I913" s="142" t="n"/>
      <c r="J913" s="144" t="n"/>
      <c r="K913" s="124" t="n"/>
      <c r="L913" s="12" t="n"/>
      <c r="M913" s="158">
        <f>IF(J913="", "", K913)</f>
        <v/>
      </c>
      <c r="N913" s="17" t="n"/>
      <c r="O913" s="18" t="n"/>
      <c r="AC913" s="14" t="n"/>
      <c r="AD913" s="14">
        <f>IF(M913="", "", IF(C913="Long", IF(M913&gt;0, M913/F913, ((G913*(I913-E913))/F913)), IF(M913&gt;0, M913/F913, ((G913*(E913-I913))/F913))))</f>
        <v/>
      </c>
    </row>
    <row customHeight="1" ht="17.25" r="914" spans="1:105">
      <c r="A914" s="161" t="n"/>
      <c r="B914" s="141" t="n"/>
      <c r="C914" s="15" t="n"/>
      <c r="D914" s="15" t="n"/>
      <c r="E914" s="142" t="n"/>
      <c r="F914" s="16" t="n"/>
      <c r="G914" s="132" t="n"/>
      <c r="H914" s="142" t="n"/>
      <c r="I914" s="142" t="n"/>
      <c r="J914" s="144" t="n"/>
      <c r="K914" s="124" t="n"/>
      <c r="L914" s="12" t="n"/>
      <c r="M914" s="158">
        <f>IF(J914="", "", K914)</f>
        <v/>
      </c>
      <c r="N914" s="17" t="n"/>
      <c r="O914" s="18" t="n"/>
      <c r="AC914" s="14" t="n"/>
      <c r="AD914" s="14">
        <f>IF(M914="", "", IF(C914="Long", IF(M914&gt;0, M914/F914, ((G914*(I914-E914))/F914)), IF(M914&gt;0, M914/F914, ((G914*(E914-I914))/F914))))</f>
        <v/>
      </c>
    </row>
    <row customHeight="1" ht="17.25" r="915" spans="1:105">
      <c r="A915" s="161" t="n"/>
      <c r="B915" s="141" t="n"/>
      <c r="C915" s="15" t="n"/>
      <c r="D915" s="15" t="n"/>
      <c r="E915" s="142" t="n"/>
      <c r="F915" s="16" t="n"/>
      <c r="G915" s="132" t="n"/>
      <c r="H915" s="142" t="n"/>
      <c r="I915" s="142" t="n"/>
      <c r="J915" s="144" t="n"/>
      <c r="K915" s="124" t="n"/>
      <c r="L915" s="12" t="n"/>
      <c r="M915" s="158">
        <f>IF(J915="", "", K915)</f>
        <v/>
      </c>
      <c r="N915" s="17" t="n"/>
      <c r="O915" s="18" t="n"/>
      <c r="AC915" s="14" t="n"/>
      <c r="AD915" s="14">
        <f>IF(M915="", "", IF(C915="Long", IF(M915&gt;0, M915/F915, ((G915*(I915-E915))/F915)), IF(M915&gt;0, M915/F915, ((G915*(E915-I915))/F915))))</f>
        <v/>
      </c>
    </row>
    <row customHeight="1" ht="17.25" r="916" spans="1:105">
      <c r="A916" s="161" t="n"/>
      <c r="B916" s="141" t="n"/>
      <c r="C916" s="15" t="n"/>
      <c r="D916" s="15" t="n"/>
      <c r="E916" s="142" t="n"/>
      <c r="F916" s="16" t="n"/>
      <c r="G916" s="132" t="n"/>
      <c r="H916" s="142" t="n"/>
      <c r="I916" s="142" t="n"/>
      <c r="J916" s="144" t="n"/>
      <c r="K916" s="124" t="n"/>
      <c r="L916" s="12" t="n"/>
      <c r="M916" s="158">
        <f>IF(J916="", "", K916)</f>
        <v/>
      </c>
      <c r="N916" s="17" t="n"/>
      <c r="O916" s="18" t="n"/>
      <c r="AC916" s="14" t="n"/>
      <c r="AD916" s="14">
        <f>IF(M916="", "", IF(C916="Long", IF(M916&gt;0, M916/F916, ((G916*(I916-E916))/F916)), IF(M916&gt;0, M916/F916, ((G916*(E916-I916))/F916))))</f>
        <v/>
      </c>
    </row>
    <row customHeight="1" ht="17.25" r="917" spans="1:105">
      <c r="A917" s="161" t="n"/>
      <c r="B917" s="141" t="n"/>
      <c r="C917" s="15" t="n"/>
      <c r="D917" s="15" t="n"/>
      <c r="E917" s="142" t="n"/>
      <c r="F917" s="16" t="n"/>
      <c r="G917" s="132" t="n"/>
      <c r="H917" s="142" t="n"/>
      <c r="I917" s="142" t="n"/>
      <c r="J917" s="144" t="n"/>
      <c r="K917" s="124" t="n"/>
      <c r="L917" s="12" t="n"/>
      <c r="M917" s="158">
        <f>IF(J917="", "", K917)</f>
        <v/>
      </c>
      <c r="N917" s="17" t="n"/>
      <c r="O917" s="18" t="n"/>
      <c r="AC917" s="14" t="n"/>
      <c r="AD917" s="14">
        <f>IF(M917="", "", IF(C917="Long", IF(M917&gt;0, M917/F917, ((G917*(I917-E917))/F917)), IF(M917&gt;0, M917/F917, ((G917*(E917-I917))/F917))))</f>
        <v/>
      </c>
    </row>
    <row customHeight="1" ht="17.25" r="918" spans="1:105">
      <c r="A918" s="161" t="n"/>
      <c r="B918" s="141" t="n"/>
      <c r="C918" s="15" t="n"/>
      <c r="D918" s="15" t="n"/>
      <c r="E918" s="142" t="n"/>
      <c r="F918" s="16" t="n"/>
      <c r="G918" s="132" t="n"/>
      <c r="H918" s="142" t="n"/>
      <c r="I918" s="142" t="n"/>
      <c r="J918" s="144" t="n"/>
      <c r="K918" s="124" t="n"/>
      <c r="L918" s="12" t="n"/>
      <c r="M918" s="158">
        <f>IF(J918="", "", K918)</f>
        <v/>
      </c>
      <c r="N918" s="17" t="n"/>
      <c r="O918" s="18" t="n"/>
      <c r="AC918" s="14" t="n"/>
      <c r="AD918" s="14">
        <f>IF(M918="", "", IF(C918="Long", IF(M918&gt;0, M918/F918, ((G918*(I918-E918))/F918)), IF(M918&gt;0, M918/F918, ((G918*(E918-I918))/F918))))</f>
        <v/>
      </c>
    </row>
    <row customHeight="1" ht="17.25" r="919" spans="1:105">
      <c r="A919" s="161" t="n"/>
      <c r="B919" s="141" t="n"/>
      <c r="C919" s="15" t="n"/>
      <c r="D919" s="15" t="n"/>
      <c r="E919" s="142" t="n"/>
      <c r="F919" s="16" t="n"/>
      <c r="G919" s="132" t="n"/>
      <c r="H919" s="142" t="n"/>
      <c r="I919" s="142" t="n"/>
      <c r="J919" s="144" t="n"/>
      <c r="K919" s="124" t="n"/>
      <c r="L919" s="12" t="n"/>
      <c r="M919" s="158">
        <f>IF(J919="", "", K919)</f>
        <v/>
      </c>
      <c r="N919" s="17" t="n"/>
      <c r="O919" s="18" t="n"/>
      <c r="AC919" s="14" t="n"/>
      <c r="AD919" s="14">
        <f>IF(M919="", "", IF(C919="Long", IF(M919&gt;0, M919/F919, ((G919*(I919-E919))/F919)), IF(M919&gt;0, M919/F919, ((G919*(E919-I919))/F919))))</f>
        <v/>
      </c>
    </row>
    <row customHeight="1" ht="17.25" r="920" spans="1:105">
      <c r="A920" s="161" t="n"/>
      <c r="B920" s="141" t="n"/>
      <c r="C920" s="15" t="n"/>
      <c r="D920" s="15" t="n"/>
      <c r="E920" s="142" t="n"/>
      <c r="F920" s="16" t="n"/>
      <c r="G920" s="132" t="n"/>
      <c r="H920" s="142" t="n"/>
      <c r="I920" s="142" t="n"/>
      <c r="J920" s="144" t="n"/>
      <c r="K920" s="124" t="n"/>
      <c r="L920" s="12" t="n"/>
      <c r="M920" s="158">
        <f>IF(J920="", "", K920)</f>
        <v/>
      </c>
      <c r="N920" s="17" t="n"/>
      <c r="O920" s="18" t="n"/>
      <c r="AC920" s="14" t="n"/>
      <c r="AD920" s="14">
        <f>IF(M920="", "", IF(C920="Long", IF(M920&gt;0, M920/F920, ((G920*(I920-E920))/F920)), IF(M920&gt;0, M920/F920, ((G920*(E920-I920))/F920))))</f>
        <v/>
      </c>
    </row>
    <row customHeight="1" ht="17.25" r="921" spans="1:105">
      <c r="A921" s="161" t="n"/>
      <c r="B921" s="141" t="n"/>
      <c r="C921" s="15" t="n"/>
      <c r="D921" s="15" t="n"/>
      <c r="E921" s="142" t="n"/>
      <c r="F921" s="16" t="n"/>
      <c r="G921" s="132" t="n"/>
      <c r="H921" s="142" t="n"/>
      <c r="I921" s="142" t="n"/>
      <c r="J921" s="144" t="n"/>
      <c r="K921" s="124" t="n"/>
      <c r="L921" s="12" t="n"/>
      <c r="M921" s="158">
        <f>IF(J921="", "", K921)</f>
        <v/>
      </c>
      <c r="N921" s="17" t="n"/>
      <c r="O921" s="18" t="n"/>
      <c r="AC921" s="14" t="n"/>
      <c r="AD921" s="14">
        <f>IF(M921="", "", IF(C921="Long", IF(M921&gt;0, M921/F921, ((G921*(I921-E921))/F921)), IF(M921&gt;0, M921/F921, ((G921*(E921-I921))/F921))))</f>
        <v/>
      </c>
    </row>
    <row customHeight="1" ht="17.25" r="922" spans="1:105">
      <c r="A922" s="161" t="n"/>
      <c r="B922" s="141" t="n"/>
      <c r="C922" s="15" t="n"/>
      <c r="D922" s="15" t="n"/>
      <c r="E922" s="142" t="n"/>
      <c r="F922" s="16" t="n"/>
      <c r="G922" s="132" t="n"/>
      <c r="H922" s="142" t="n"/>
      <c r="I922" s="142" t="n"/>
      <c r="J922" s="144" t="n"/>
      <c r="K922" s="124" t="n"/>
      <c r="L922" s="12" t="n"/>
      <c r="M922" s="158">
        <f>IF(J922="", "", K922)</f>
        <v/>
      </c>
      <c r="N922" s="17" t="n"/>
      <c r="O922" s="18" t="n"/>
      <c r="AC922" s="14" t="n"/>
      <c r="AD922" s="14">
        <f>IF(M922="", "", IF(C922="Long", IF(M922&gt;0, M922/F922, ((G922*(I922-E922))/F922)), IF(M922&gt;0, M922/F922, ((G922*(E922-I922))/F922))))</f>
        <v/>
      </c>
    </row>
    <row customHeight="1" ht="17.25" r="923" spans="1:105">
      <c r="A923" s="161" t="n"/>
      <c r="B923" s="141" t="n"/>
      <c r="C923" s="15" t="n"/>
      <c r="D923" s="15" t="n"/>
      <c r="E923" s="142" t="n"/>
      <c r="F923" s="16" t="n"/>
      <c r="G923" s="132" t="n"/>
      <c r="H923" s="142" t="n"/>
      <c r="I923" s="142" t="n"/>
      <c r="J923" s="144" t="n"/>
      <c r="K923" s="124" t="n"/>
      <c r="L923" s="12" t="n"/>
      <c r="M923" s="158">
        <f>IF(J923="", "", K923)</f>
        <v/>
      </c>
      <c r="N923" s="17" t="n"/>
      <c r="O923" s="18" t="n"/>
      <c r="AC923" s="14" t="n"/>
      <c r="AD923" s="14">
        <f>IF(M923="", "", IF(C923="Long", IF(M923&gt;0, M923/F923, ((G923*(I923-E923))/F923)), IF(M923&gt;0, M923/F923, ((G923*(E923-I923))/F923))))</f>
        <v/>
      </c>
    </row>
    <row customHeight="1" ht="17.25" r="924" spans="1:105">
      <c r="A924" s="161" t="n"/>
      <c r="B924" s="141" t="n"/>
      <c r="C924" s="15" t="n"/>
      <c r="D924" s="15" t="n"/>
      <c r="E924" s="142" t="n"/>
      <c r="F924" s="16" t="n"/>
      <c r="G924" s="132" t="n"/>
      <c r="H924" s="142" t="n"/>
      <c r="I924" s="142" t="n"/>
      <c r="J924" s="144" t="n"/>
      <c r="K924" s="124" t="n"/>
      <c r="L924" s="12" t="n"/>
      <c r="M924" s="158">
        <f>IF(J924="", "", K924)</f>
        <v/>
      </c>
      <c r="N924" s="17" t="n"/>
      <c r="O924" s="18" t="n"/>
      <c r="AC924" s="14" t="n"/>
      <c r="AD924" s="14">
        <f>IF(M924="", "", IF(C924="Long", IF(M924&gt;0, M924/F924, ((G924*(I924-E924))/F924)), IF(M924&gt;0, M924/F924, ((G924*(E924-I924))/F924))))</f>
        <v/>
      </c>
    </row>
    <row customHeight="1" ht="17.25" r="925" spans="1:105">
      <c r="A925" s="161" t="n"/>
      <c r="B925" s="141" t="n"/>
      <c r="C925" s="15" t="n"/>
      <c r="D925" s="15" t="n"/>
      <c r="E925" s="142" t="n"/>
      <c r="F925" s="16" t="n"/>
      <c r="G925" s="132" t="n"/>
      <c r="H925" s="142" t="n"/>
      <c r="I925" s="142" t="n"/>
      <c r="J925" s="144" t="n"/>
      <c r="K925" s="124" t="n"/>
      <c r="L925" s="12" t="n"/>
      <c r="M925" s="158">
        <f>IF(J925="", "", K925)</f>
        <v/>
      </c>
      <c r="N925" s="17" t="n"/>
      <c r="O925" s="18" t="n"/>
      <c r="AC925" s="14" t="n"/>
      <c r="AD925" s="14">
        <f>IF(M925="", "", IF(C925="Long", IF(M925&gt;0, M925/F925, ((G925*(I925-E925))/F925)), IF(M925&gt;0, M925/F925, ((G925*(E925-I925))/F925))))</f>
        <v/>
      </c>
    </row>
    <row customHeight="1" ht="17.25" r="926" spans="1:105">
      <c r="A926" s="161" t="n"/>
      <c r="B926" s="141" t="n"/>
      <c r="C926" s="15" t="n"/>
      <c r="D926" s="15" t="n"/>
      <c r="E926" s="142" t="n"/>
      <c r="F926" s="16" t="n"/>
      <c r="G926" s="132" t="n"/>
      <c r="H926" s="142" t="n"/>
      <c r="I926" s="142" t="n"/>
      <c r="J926" s="144" t="n"/>
      <c r="K926" s="124" t="n"/>
      <c r="L926" s="12" t="n"/>
      <c r="M926" s="158">
        <f>IF(J926="", "", K926)</f>
        <v/>
      </c>
      <c r="N926" s="17" t="n"/>
      <c r="O926" s="18" t="n"/>
      <c r="AC926" s="14" t="n"/>
      <c r="AD926" s="14">
        <f>IF(M926="", "", IF(C926="Long", IF(M926&gt;0, M926/F926, ((G926*(I926-E926))/F926)), IF(M926&gt;0, M926/F926, ((G926*(E926-I926))/F926))))</f>
        <v/>
      </c>
    </row>
    <row customHeight="1" ht="17.25" r="927" spans="1:105">
      <c r="A927" s="161" t="n"/>
      <c r="B927" s="141" t="n"/>
      <c r="C927" s="15" t="n"/>
      <c r="D927" s="15" t="n"/>
      <c r="E927" s="142" t="n"/>
      <c r="F927" s="16" t="n"/>
      <c r="G927" s="132" t="n"/>
      <c r="H927" s="142" t="n"/>
      <c r="I927" s="142" t="n"/>
      <c r="J927" s="144" t="n"/>
      <c r="K927" s="124" t="n"/>
      <c r="L927" s="12" t="n"/>
      <c r="M927" s="158">
        <f>IF(J927="", "", K927)</f>
        <v/>
      </c>
      <c r="N927" s="17" t="n"/>
      <c r="O927" s="18" t="n"/>
      <c r="AC927" s="14" t="n"/>
      <c r="AD927" s="14">
        <f>IF(M927="", "", IF(C927="Long", IF(M927&gt;0, M927/F927, ((G927*(I927-E927))/F927)), IF(M927&gt;0, M927/F927, ((G927*(E927-I927))/F927))))</f>
        <v/>
      </c>
    </row>
    <row customHeight="1" ht="17.25" r="928" spans="1:105">
      <c r="A928" s="161" t="n"/>
      <c r="B928" s="141" t="n"/>
      <c r="C928" s="15" t="n"/>
      <c r="D928" s="15" t="n"/>
      <c r="E928" s="142" t="n"/>
      <c r="F928" s="16" t="n"/>
      <c r="G928" s="132" t="n"/>
      <c r="H928" s="142" t="n"/>
      <c r="I928" s="142" t="n"/>
      <c r="J928" s="144" t="n"/>
      <c r="K928" s="124" t="n"/>
      <c r="L928" s="12" t="n"/>
      <c r="M928" s="158">
        <f>IF(J928="", "", K928)</f>
        <v/>
      </c>
      <c r="N928" s="17" t="n"/>
      <c r="O928" s="18" t="n"/>
      <c r="AC928" s="14" t="n"/>
      <c r="AD928" s="14">
        <f>IF(M928="", "", IF(C928="Long", IF(M928&gt;0, M928/F928, ((G928*(I928-E928))/F928)), IF(M928&gt;0, M928/F928, ((G928*(E928-I928))/F928))))</f>
        <v/>
      </c>
    </row>
    <row customHeight="1" ht="17.25" r="929" spans="1:105">
      <c r="A929" s="161" t="n"/>
      <c r="B929" s="141" t="n"/>
      <c r="C929" s="15" t="n"/>
      <c r="D929" s="15" t="n"/>
      <c r="E929" s="142" t="n"/>
      <c r="F929" s="16" t="n"/>
      <c r="G929" s="132" t="n"/>
      <c r="H929" s="142" t="n"/>
      <c r="I929" s="142" t="n"/>
      <c r="J929" s="144" t="n"/>
      <c r="K929" s="124" t="n"/>
      <c r="L929" s="12" t="n"/>
      <c r="M929" s="158">
        <f>IF(J929="", "", K929)</f>
        <v/>
      </c>
      <c r="N929" s="17" t="n"/>
      <c r="O929" s="18" t="n"/>
      <c r="AC929" s="14" t="n"/>
      <c r="AD929" s="14">
        <f>IF(M929="", "", IF(C929="Long", IF(M929&gt;0, M929/F929, ((G929*(I929-E929))/F929)), IF(M929&gt;0, M929/F929, ((G929*(E929-I929))/F929))))</f>
        <v/>
      </c>
    </row>
    <row customHeight="1" ht="17.25" r="930" spans="1:105">
      <c r="A930" s="161" t="n"/>
      <c r="B930" s="141" t="n"/>
      <c r="C930" s="15" t="n"/>
      <c r="D930" s="15" t="n"/>
      <c r="E930" s="142" t="n"/>
      <c r="F930" s="16" t="n"/>
      <c r="G930" s="132" t="n"/>
      <c r="H930" s="142" t="n"/>
      <c r="I930" s="142" t="n"/>
      <c r="J930" s="144" t="n"/>
      <c r="K930" s="124" t="n"/>
      <c r="L930" s="12" t="n"/>
      <c r="M930" s="158">
        <f>IF(J930="", "", K930)</f>
        <v/>
      </c>
      <c r="N930" s="17" t="n"/>
      <c r="O930" s="18" t="n"/>
      <c r="AC930" s="14" t="n"/>
      <c r="AD930" s="14">
        <f>IF(M930="", "", IF(C930="Long", IF(M930&gt;0, M930/F930, ((G930*(I930-E930))/F930)), IF(M930&gt;0, M930/F930, ((G930*(E930-I930))/F930))))</f>
        <v/>
      </c>
    </row>
    <row customHeight="1" ht="17.25" r="931" spans="1:105">
      <c r="A931" s="161" t="n"/>
      <c r="B931" s="141" t="n"/>
      <c r="C931" s="15" t="n"/>
      <c r="D931" s="15" t="n"/>
      <c r="E931" s="142" t="n"/>
      <c r="F931" s="16" t="n"/>
      <c r="G931" s="132" t="n"/>
      <c r="H931" s="142" t="n"/>
      <c r="I931" s="142" t="n"/>
      <c r="J931" s="144" t="n"/>
      <c r="K931" s="124" t="n"/>
      <c r="L931" s="12" t="n"/>
      <c r="M931" s="158">
        <f>IF(J931="", "", K931)</f>
        <v/>
      </c>
      <c r="N931" s="17" t="n"/>
      <c r="O931" s="18" t="n"/>
      <c r="AC931" s="14" t="n"/>
      <c r="AD931" s="14">
        <f>IF(M931="", "", IF(C931="Long", IF(M931&gt;0, M931/F931, ((G931*(I931-E931))/F931)), IF(M931&gt;0, M931/F931, ((G931*(E931-I931))/F931))))</f>
        <v/>
      </c>
    </row>
    <row customHeight="1" ht="17.25" r="932" spans="1:105">
      <c r="A932" s="161" t="n"/>
      <c r="B932" s="141" t="n"/>
      <c r="C932" s="15" t="n"/>
      <c r="D932" s="15" t="n"/>
      <c r="E932" s="142" t="n"/>
      <c r="F932" s="16" t="n"/>
      <c r="G932" s="132" t="n"/>
      <c r="H932" s="142" t="n"/>
      <c r="I932" s="142" t="n"/>
      <c r="J932" s="144" t="n"/>
      <c r="K932" s="124" t="n"/>
      <c r="L932" s="12" t="n"/>
      <c r="M932" s="158">
        <f>IF(J932="", "", K932)</f>
        <v/>
      </c>
      <c r="N932" s="17" t="n"/>
      <c r="O932" s="18" t="n"/>
      <c r="AC932" s="14" t="n"/>
      <c r="AD932" s="14">
        <f>IF(M932="", "", IF(C932="Long", IF(M932&gt;0, M932/F932, ((G932*(I932-E932))/F932)), IF(M932&gt;0, M932/F932, ((G932*(E932-I932))/F932))))</f>
        <v/>
      </c>
    </row>
    <row customHeight="1" ht="17.25" r="933" spans="1:105">
      <c r="A933" s="161" t="n"/>
      <c r="B933" s="141" t="n"/>
      <c r="C933" s="15" t="n"/>
      <c r="D933" s="15" t="n"/>
      <c r="E933" s="142" t="n"/>
      <c r="F933" s="16" t="n"/>
      <c r="G933" s="132" t="n"/>
      <c r="H933" s="142" t="n"/>
      <c r="I933" s="142" t="n"/>
      <c r="J933" s="144" t="n"/>
      <c r="K933" s="124" t="n"/>
      <c r="L933" s="12" t="n"/>
      <c r="M933" s="158">
        <f>IF(J933="", "", K933)</f>
        <v/>
      </c>
      <c r="N933" s="17" t="n"/>
      <c r="O933" s="18" t="n"/>
      <c r="AC933" s="14" t="n"/>
      <c r="AD933" s="14">
        <f>IF(M933="", "", IF(C933="Long", IF(M933&gt;0, M933/F933, ((G933*(I933-E933))/F933)), IF(M933&gt;0, M933/F933, ((G933*(E933-I933))/F933))))</f>
        <v/>
      </c>
    </row>
    <row customHeight="1" ht="17.25" r="934" spans="1:105">
      <c r="A934" s="161" t="n"/>
      <c r="B934" s="141" t="n"/>
      <c r="C934" s="15" t="n"/>
      <c r="D934" s="15" t="n"/>
      <c r="E934" s="142" t="n"/>
      <c r="F934" s="16" t="n"/>
      <c r="G934" s="132" t="n"/>
      <c r="H934" s="142" t="n"/>
      <c r="I934" s="142" t="n"/>
      <c r="J934" s="144" t="n"/>
      <c r="K934" s="124" t="n"/>
      <c r="L934" s="12" t="n"/>
      <c r="M934" s="158">
        <f>IF(J934="", "", K934)</f>
        <v/>
      </c>
      <c r="N934" s="17" t="n"/>
      <c r="O934" s="18" t="n"/>
      <c r="AC934" s="14" t="n"/>
      <c r="AD934" s="14">
        <f>IF(M934="", "", IF(C934="Long", IF(M934&gt;0, M934/F934, ((G934*(I934-E934))/F934)), IF(M934&gt;0, M934/F934, ((G934*(E934-I934))/F934))))</f>
        <v/>
      </c>
    </row>
    <row customHeight="1" ht="17.25" r="935" spans="1:105">
      <c r="A935" s="161" t="n"/>
      <c r="B935" s="141" t="n"/>
      <c r="C935" s="15" t="n"/>
      <c r="D935" s="15" t="n"/>
      <c r="E935" s="142" t="n"/>
      <c r="F935" s="16" t="n"/>
      <c r="G935" s="132" t="n"/>
      <c r="H935" s="142" t="n"/>
      <c r="I935" s="142" t="n"/>
      <c r="J935" s="144" t="n"/>
      <c r="K935" s="124" t="n"/>
      <c r="L935" s="12" t="n"/>
      <c r="M935" s="158">
        <f>IF(J935="", "", K935)</f>
        <v/>
      </c>
      <c r="N935" s="17" t="n"/>
      <c r="O935" s="18" t="n"/>
      <c r="AC935" s="14" t="n"/>
      <c r="AD935" s="14">
        <f>IF(M935="", "", IF(C935="Long", IF(M935&gt;0, M935/F935, ((G935*(I935-E935))/F935)), IF(M935&gt;0, M935/F935, ((G935*(E935-I935))/F935))))</f>
        <v/>
      </c>
    </row>
    <row customHeight="1" ht="17.25" r="936" spans="1:105">
      <c r="A936" s="161" t="n"/>
      <c r="B936" s="141" t="n"/>
      <c r="C936" s="15" t="n"/>
      <c r="D936" s="15" t="n"/>
      <c r="E936" s="142" t="n"/>
      <c r="F936" s="16" t="n"/>
      <c r="G936" s="132" t="n"/>
      <c r="H936" s="142" t="n"/>
      <c r="I936" s="142" t="n"/>
      <c r="J936" s="144" t="n"/>
      <c r="K936" s="124" t="n"/>
      <c r="L936" s="12" t="n"/>
      <c r="M936" s="158">
        <f>IF(J936="", "", K936)</f>
        <v/>
      </c>
      <c r="N936" s="17" t="n"/>
      <c r="O936" s="18" t="n"/>
      <c r="AC936" s="14" t="n"/>
      <c r="AD936" s="14">
        <f>IF(M936="", "", IF(C936="Long", IF(M936&gt;0, M936/F936, ((G936*(I936-E936))/F936)), IF(M936&gt;0, M936/F936, ((G936*(E936-I936))/F936))))</f>
        <v/>
      </c>
    </row>
    <row customHeight="1" ht="17.25" r="937" spans="1:105">
      <c r="A937" s="161" t="n"/>
      <c r="B937" s="141" t="n"/>
      <c r="C937" s="15" t="n"/>
      <c r="D937" s="15" t="n"/>
      <c r="E937" s="142" t="n"/>
      <c r="F937" s="16" t="n"/>
      <c r="G937" s="132" t="n"/>
      <c r="H937" s="142" t="n"/>
      <c r="I937" s="142" t="n"/>
      <c r="J937" s="144" t="n"/>
      <c r="K937" s="124" t="n"/>
      <c r="L937" s="12" t="n"/>
      <c r="M937" s="158">
        <f>IF(J937="", "", K937)</f>
        <v/>
      </c>
      <c r="N937" s="17" t="n"/>
      <c r="O937" s="18" t="n"/>
      <c r="AC937" s="14" t="n"/>
      <c r="AD937" s="14">
        <f>IF(M937="", "", IF(C937="Long", IF(M937&gt;0, M937/F937, ((G937*(I937-E937))/F937)), IF(M937&gt;0, M937/F937, ((G937*(E937-I937))/F937))))</f>
        <v/>
      </c>
    </row>
    <row customHeight="1" ht="17.25" r="938" spans="1:105">
      <c r="A938" s="161" t="n"/>
      <c r="B938" s="141" t="n"/>
      <c r="C938" s="15" t="n"/>
      <c r="D938" s="15" t="n"/>
      <c r="E938" s="142" t="n"/>
      <c r="F938" s="16" t="n"/>
      <c r="G938" s="132" t="n"/>
      <c r="H938" s="142" t="n"/>
      <c r="I938" s="142" t="n"/>
      <c r="J938" s="144" t="n"/>
      <c r="K938" s="124" t="n"/>
      <c r="L938" s="12" t="n"/>
      <c r="M938" s="158">
        <f>IF(J938="", "", K938)</f>
        <v/>
      </c>
      <c r="N938" s="17" t="n"/>
      <c r="O938" s="18" t="n"/>
      <c r="AC938" s="14" t="n"/>
      <c r="AD938" s="14">
        <f>IF(M938="", "", IF(C938="Long", IF(M938&gt;0, M938/F938, ((G938*(I938-E938))/F938)), IF(M938&gt;0, M938/F938, ((G938*(E938-I938))/F938))))</f>
        <v/>
      </c>
    </row>
    <row customHeight="1" ht="17.25" r="939" spans="1:105">
      <c r="A939" s="161" t="n"/>
      <c r="B939" s="141" t="n"/>
      <c r="C939" s="15" t="n"/>
      <c r="D939" s="15" t="n"/>
      <c r="E939" s="142" t="n"/>
      <c r="F939" s="16" t="n"/>
      <c r="G939" s="132" t="n"/>
      <c r="H939" s="142" t="n"/>
      <c r="I939" s="142" t="n"/>
      <c r="J939" s="144" t="n"/>
      <c r="K939" s="124" t="n"/>
      <c r="L939" s="12" t="n"/>
      <c r="M939" s="158">
        <f>IF(J939="", "", K939)</f>
        <v/>
      </c>
      <c r="N939" s="17" t="n"/>
      <c r="O939" s="18" t="n"/>
      <c r="AC939" s="14" t="n"/>
      <c r="AD939" s="14">
        <f>IF(M939="", "", IF(C939="Long", IF(M939&gt;0, M939/F939, ((G939*(I939-E939))/F939)), IF(M939&gt;0, M939/F939, ((G939*(E939-I939))/F939))))</f>
        <v/>
      </c>
    </row>
    <row customHeight="1" ht="17.25" r="940" spans="1:105">
      <c r="A940" s="161" t="n"/>
      <c r="B940" s="141" t="n"/>
      <c r="C940" s="15" t="n"/>
      <c r="D940" s="15" t="n"/>
      <c r="E940" s="142" t="n"/>
      <c r="F940" s="16" t="n"/>
      <c r="G940" s="132" t="n"/>
      <c r="H940" s="142" t="n"/>
      <c r="I940" s="142" t="n"/>
      <c r="J940" s="144" t="n"/>
      <c r="K940" s="124" t="n"/>
      <c r="L940" s="12" t="n"/>
      <c r="M940" s="158">
        <f>IF(J940="", "", K940)</f>
        <v/>
      </c>
      <c r="N940" s="17" t="n"/>
      <c r="O940" s="18" t="n"/>
      <c r="AC940" s="14" t="n"/>
      <c r="AD940" s="14">
        <f>IF(M940="", "", IF(C940="Long", IF(M940&gt;0, M940/F940, ((G940*(I940-E940))/F940)), IF(M940&gt;0, M940/F940, ((G940*(E940-I940))/F940))))</f>
        <v/>
      </c>
    </row>
    <row customHeight="1" ht="17.25" r="941" spans="1:105">
      <c r="A941" s="161" t="n"/>
      <c r="B941" s="141" t="n"/>
      <c r="C941" s="15" t="n"/>
      <c r="D941" s="15" t="n"/>
      <c r="E941" s="142" t="n"/>
      <c r="F941" s="16" t="n"/>
      <c r="G941" s="132" t="n"/>
      <c r="H941" s="142" t="n"/>
      <c r="I941" s="142" t="n"/>
      <c r="J941" s="144" t="n"/>
      <c r="K941" s="124" t="n"/>
      <c r="L941" s="12" t="n"/>
      <c r="M941" s="158">
        <f>IF(J941="", "", K941)</f>
        <v/>
      </c>
      <c r="N941" s="17" t="n"/>
      <c r="O941" s="18" t="n"/>
      <c r="AC941" s="14" t="n"/>
      <c r="AD941" s="14">
        <f>IF(M941="", "", IF(C941="Long", IF(M941&gt;0, M941/F941, ((G941*(I941-E941))/F941)), IF(M941&gt;0, M941/F941, ((G941*(E941-I941))/F941))))</f>
        <v/>
      </c>
    </row>
    <row customHeight="1" ht="17.25" r="942" spans="1:105">
      <c r="A942" s="161" t="n"/>
      <c r="B942" s="141" t="n"/>
      <c r="C942" s="15" t="n"/>
      <c r="D942" s="15" t="n"/>
      <c r="E942" s="142" t="n"/>
      <c r="F942" s="16" t="n"/>
      <c r="G942" s="132" t="n"/>
      <c r="H942" s="142" t="n"/>
      <c r="I942" s="142" t="n"/>
      <c r="J942" s="144" t="n"/>
      <c r="K942" s="124" t="n"/>
      <c r="L942" s="12" t="n"/>
      <c r="M942" s="158">
        <f>IF(J942="", "", K942)</f>
        <v/>
      </c>
      <c r="N942" s="17" t="n"/>
      <c r="O942" s="18" t="n"/>
      <c r="AC942" s="14" t="n"/>
      <c r="AD942" s="14">
        <f>IF(M942="", "", IF(C942="Long", IF(M942&gt;0, M942/F942, ((G942*(I942-E942))/F942)), IF(M942&gt;0, M942/F942, ((G942*(E942-I942))/F942))))</f>
        <v/>
      </c>
    </row>
    <row customHeight="1" ht="17.25" r="943" spans="1:105">
      <c r="A943" s="161" t="n"/>
      <c r="B943" s="141" t="n"/>
      <c r="C943" s="15" t="n"/>
      <c r="D943" s="15" t="n"/>
      <c r="E943" s="142" t="n"/>
      <c r="F943" s="16" t="n"/>
      <c r="G943" s="132" t="n"/>
      <c r="H943" s="142" t="n"/>
      <c r="I943" s="142" t="n"/>
      <c r="J943" s="144" t="n"/>
      <c r="K943" s="124" t="n"/>
      <c r="L943" s="12" t="n"/>
      <c r="M943" s="158">
        <f>IF(J943="", "", K943)</f>
        <v/>
      </c>
      <c r="N943" s="17" t="n"/>
      <c r="O943" s="18" t="n"/>
      <c r="AC943" s="14" t="n"/>
      <c r="AD943" s="14">
        <f>IF(M943="", "", IF(C943="Long", IF(M943&gt;0, M943/F943, ((G943*(I943-E943))/F943)), IF(M943&gt;0, M943/F943, ((G943*(E943-I943))/F943))))</f>
        <v/>
      </c>
    </row>
    <row customHeight="1" ht="17.25" r="944" spans="1:105">
      <c r="A944" s="161" t="n"/>
      <c r="B944" s="141" t="n"/>
      <c r="C944" s="15" t="n"/>
      <c r="D944" s="15" t="n"/>
      <c r="E944" s="142" t="n"/>
      <c r="F944" s="16" t="n"/>
      <c r="G944" s="132" t="n"/>
      <c r="H944" s="142" t="n"/>
      <c r="I944" s="142" t="n"/>
      <c r="J944" s="144" t="n"/>
      <c r="K944" s="124" t="n"/>
      <c r="L944" s="12" t="n"/>
      <c r="M944" s="158">
        <f>IF(J944="", "", K944)</f>
        <v/>
      </c>
      <c r="N944" s="17" t="n"/>
      <c r="O944" s="18" t="n"/>
      <c r="AC944" s="14" t="n"/>
      <c r="AD944" s="14">
        <f>IF(M944="", "", IF(C944="Long", IF(M944&gt;0, M944/F944, ((G944*(I944-E944))/F944)), IF(M944&gt;0, M944/F944, ((G944*(E944-I944))/F944))))</f>
        <v/>
      </c>
    </row>
    <row customHeight="1" ht="17.25" r="945" spans="1:105">
      <c r="A945" s="161" t="n"/>
      <c r="B945" s="141" t="n"/>
      <c r="C945" s="15" t="n"/>
      <c r="D945" s="15" t="n"/>
      <c r="E945" s="142" t="n"/>
      <c r="F945" s="16" t="n"/>
      <c r="G945" s="132" t="n"/>
      <c r="H945" s="142" t="n"/>
      <c r="I945" s="142" t="n"/>
      <c r="J945" s="144" t="n"/>
      <c r="K945" s="124" t="n"/>
      <c r="L945" s="12" t="n"/>
      <c r="M945" s="158">
        <f>IF(J945="", "", K945)</f>
        <v/>
      </c>
      <c r="N945" s="17" t="n"/>
      <c r="O945" s="18" t="n"/>
      <c r="AC945" s="14" t="n"/>
      <c r="AD945" s="14">
        <f>IF(M945="", "", IF(C945="Long", IF(M945&gt;0, M945/F945, ((G945*(I945-E945))/F945)), IF(M945&gt;0, M945/F945, ((G945*(E945-I945))/F945))))</f>
        <v/>
      </c>
    </row>
    <row customHeight="1" ht="17.25" r="946" spans="1:105">
      <c r="A946" s="161" t="n"/>
      <c r="B946" s="141" t="n"/>
      <c r="C946" s="15" t="n"/>
      <c r="D946" s="15" t="n"/>
      <c r="E946" s="142" t="n"/>
      <c r="F946" s="16" t="n"/>
      <c r="G946" s="132" t="n"/>
      <c r="H946" s="142" t="n"/>
      <c r="I946" s="142" t="n"/>
      <c r="J946" s="144" t="n"/>
      <c r="K946" s="124" t="n"/>
      <c r="L946" s="12" t="n"/>
      <c r="M946" s="158">
        <f>IF(J946="", "", K946)</f>
        <v/>
      </c>
      <c r="N946" s="17" t="n"/>
      <c r="O946" s="18" t="n"/>
      <c r="AC946" s="14" t="n"/>
      <c r="AD946" s="14">
        <f>IF(M946="", "", IF(C946="Long", IF(M946&gt;0, M946/F946, ((G946*(I946-E946))/F946)), IF(M946&gt;0, M946/F946, ((G946*(E946-I946))/F946))))</f>
        <v/>
      </c>
    </row>
    <row customHeight="1" ht="17.25" r="947" spans="1:105">
      <c r="A947" s="161" t="n"/>
      <c r="B947" s="141" t="n"/>
      <c r="C947" s="15" t="n"/>
      <c r="D947" s="15" t="n"/>
      <c r="E947" s="142" t="n"/>
      <c r="F947" s="16" t="n"/>
      <c r="G947" s="132" t="n"/>
      <c r="H947" s="142" t="n"/>
      <c r="I947" s="142" t="n"/>
      <c r="J947" s="144" t="n"/>
      <c r="K947" s="124" t="n"/>
      <c r="L947" s="12" t="n"/>
      <c r="M947" s="158">
        <f>IF(J947="", "", K947)</f>
        <v/>
      </c>
      <c r="N947" s="17" t="n"/>
      <c r="O947" s="18" t="n"/>
      <c r="AC947" s="14" t="n"/>
      <c r="AD947" s="14">
        <f>IF(M947="", "", IF(C947="Long", IF(M947&gt;0, M947/F947, ((G947*(I947-E947))/F947)), IF(M947&gt;0, M947/F947, ((G947*(E947-I947))/F947))))</f>
        <v/>
      </c>
    </row>
    <row customHeight="1" ht="17.25" r="948" spans="1:105">
      <c r="A948" s="161" t="n"/>
      <c r="B948" s="141" t="n"/>
      <c r="C948" s="15" t="n"/>
      <c r="D948" s="15" t="n"/>
      <c r="E948" s="142" t="n"/>
      <c r="F948" s="16" t="n"/>
      <c r="G948" s="132" t="n"/>
      <c r="H948" s="142" t="n"/>
      <c r="I948" s="142" t="n"/>
      <c r="J948" s="144" t="n"/>
      <c r="K948" s="124" t="n"/>
      <c r="L948" s="12" t="n"/>
      <c r="M948" s="158">
        <f>IF(J948="", "", K948)</f>
        <v/>
      </c>
      <c r="N948" s="17" t="n"/>
      <c r="O948" s="18" t="n"/>
      <c r="AC948" s="14" t="n"/>
      <c r="AD948" s="14">
        <f>IF(M948="", "", IF(C948="Long", IF(M948&gt;0, M948/F948, ((G948*(I948-E948))/F948)), IF(M948&gt;0, M948/F948, ((G948*(E948-I948))/F948))))</f>
        <v/>
      </c>
    </row>
    <row customHeight="1" ht="17.25" r="949" spans="1:105">
      <c r="A949" s="161" t="n"/>
      <c r="B949" s="141" t="n"/>
      <c r="C949" s="15" t="n"/>
      <c r="D949" s="15" t="n"/>
      <c r="E949" s="142" t="n"/>
      <c r="F949" s="16" t="n"/>
      <c r="G949" s="132" t="n"/>
      <c r="H949" s="142" t="n"/>
      <c r="I949" s="142" t="n"/>
      <c r="J949" s="144" t="n"/>
      <c r="K949" s="124" t="n"/>
      <c r="L949" s="12" t="n"/>
      <c r="M949" s="158">
        <f>IF(J949="", "", K949)</f>
        <v/>
      </c>
      <c r="N949" s="17" t="n"/>
      <c r="O949" s="18" t="n"/>
      <c r="AC949" s="14" t="n"/>
      <c r="AD949" s="14">
        <f>IF(M949="", "", IF(C949="Long", IF(M949&gt;0, M949/F949, ((G949*(I949-E949))/F949)), IF(M949&gt;0, M949/F949, ((G949*(E949-I949))/F949))))</f>
        <v/>
      </c>
    </row>
    <row customHeight="1" ht="17.25" r="950" spans="1:105">
      <c r="A950" s="161" t="n"/>
      <c r="B950" s="141" t="n"/>
      <c r="C950" s="15" t="n"/>
      <c r="D950" s="15" t="n"/>
      <c r="E950" s="142" t="n"/>
      <c r="F950" s="16" t="n"/>
      <c r="G950" s="132" t="n"/>
      <c r="H950" s="142" t="n"/>
      <c r="I950" s="142" t="n"/>
      <c r="J950" s="144" t="n"/>
      <c r="K950" s="124" t="n"/>
      <c r="L950" s="12" t="n"/>
      <c r="M950" s="158">
        <f>IF(J950="", "", K950)</f>
        <v/>
      </c>
      <c r="N950" s="17" t="n"/>
      <c r="O950" s="18" t="n"/>
      <c r="AC950" s="14" t="n"/>
      <c r="AD950" s="14">
        <f>IF(M950="", "", IF(C950="Long", IF(M950&gt;0, M950/F950, ((G950*(I950-E950))/F950)), IF(M950&gt;0, M950/F950, ((G950*(E950-I950))/F950))))</f>
        <v/>
      </c>
    </row>
    <row customHeight="1" ht="17.25" r="951" spans="1:105">
      <c r="A951" s="161" t="n"/>
      <c r="B951" s="141" t="n"/>
      <c r="C951" s="15" t="n"/>
      <c r="D951" s="15" t="n"/>
      <c r="E951" s="142" t="n"/>
      <c r="F951" s="16" t="n"/>
      <c r="G951" s="132" t="n"/>
      <c r="H951" s="142" t="n"/>
      <c r="I951" s="142" t="n"/>
      <c r="J951" s="144" t="n"/>
      <c r="K951" s="124" t="n"/>
      <c r="L951" s="12" t="n"/>
      <c r="M951" s="158">
        <f>IF(J951="", "", K951)</f>
        <v/>
      </c>
      <c r="N951" s="17" t="n"/>
      <c r="O951" s="18" t="n"/>
      <c r="AC951" s="14" t="n"/>
      <c r="AD951" s="14">
        <f>IF(M951="", "", IF(C951="Long", IF(M951&gt;0, M951/F951, ((G951*(I951-E951))/F951)), IF(M951&gt;0, M951/F951, ((G951*(E951-I951))/F951))))</f>
        <v/>
      </c>
    </row>
    <row customHeight="1" ht="17.25" r="952" spans="1:105">
      <c r="A952" s="161" t="n"/>
      <c r="B952" s="141" t="n"/>
      <c r="C952" s="15" t="n"/>
      <c r="D952" s="15" t="n"/>
      <c r="E952" s="142" t="n"/>
      <c r="F952" s="16" t="n"/>
      <c r="G952" s="132" t="n"/>
      <c r="H952" s="142" t="n"/>
      <c r="I952" s="142" t="n"/>
      <c r="J952" s="144" t="n"/>
      <c r="K952" s="124" t="n"/>
      <c r="L952" s="12" t="n"/>
      <c r="M952" s="158">
        <f>IF(J952="", "", K952)</f>
        <v/>
      </c>
      <c r="N952" s="17" t="n"/>
      <c r="O952" s="18" t="n"/>
      <c r="AC952" s="14" t="n"/>
      <c r="AD952" s="14">
        <f>IF(M952="", "", IF(C952="Long", IF(M952&gt;0, M952/F952, ((G952*(I952-E952))/F952)), IF(M952&gt;0, M952/F952, ((G952*(E952-I952))/F952))))</f>
        <v/>
      </c>
    </row>
    <row customHeight="1" ht="17.25" r="953" spans="1:105">
      <c r="A953" s="161" t="n"/>
      <c r="B953" s="141" t="n"/>
      <c r="C953" s="15" t="n"/>
      <c r="D953" s="15" t="n"/>
      <c r="E953" s="142" t="n"/>
      <c r="F953" s="16" t="n"/>
      <c r="G953" s="132" t="n"/>
      <c r="H953" s="142" t="n"/>
      <c r="I953" s="142" t="n"/>
      <c r="J953" s="144" t="n"/>
      <c r="K953" s="124" t="n"/>
      <c r="L953" s="12" t="n"/>
      <c r="M953" s="158">
        <f>IF(J953="", "", K953)</f>
        <v/>
      </c>
      <c r="N953" s="17" t="n"/>
      <c r="O953" s="18" t="n"/>
      <c r="AC953" s="14" t="n"/>
      <c r="AD953" s="14">
        <f>IF(M953="", "", IF(C953="Long", IF(M953&gt;0, M953/F953, ((G953*(I953-E953))/F953)), IF(M953&gt;0, M953/F953, ((G953*(E953-I953))/F953))))</f>
        <v/>
      </c>
    </row>
    <row customHeight="1" ht="17.25" r="954" spans="1:105">
      <c r="A954" s="161" t="n"/>
      <c r="B954" s="141" t="n"/>
      <c r="C954" s="15" t="n"/>
      <c r="D954" s="15" t="n"/>
      <c r="E954" s="142" t="n"/>
      <c r="F954" s="16" t="n"/>
      <c r="G954" s="132" t="n"/>
      <c r="H954" s="142" t="n"/>
      <c r="I954" s="142" t="n"/>
      <c r="J954" s="144" t="n"/>
      <c r="K954" s="124" t="n"/>
      <c r="L954" s="12" t="n"/>
      <c r="M954" s="158">
        <f>IF(J954="", "", K954)</f>
        <v/>
      </c>
      <c r="N954" s="17" t="n"/>
      <c r="O954" s="18" t="n"/>
      <c r="AC954" s="14" t="n"/>
      <c r="AD954" s="14">
        <f>IF(M954="", "", IF(C954="Long", IF(M954&gt;0, M954/F954, ((G954*(I954-E954))/F954)), IF(M954&gt;0, M954/F954, ((G954*(E954-I954))/F954))))</f>
        <v/>
      </c>
    </row>
    <row customHeight="1" ht="17.25" r="955" spans="1:105">
      <c r="A955" s="161" t="n"/>
      <c r="B955" s="141" t="n"/>
      <c r="C955" s="15" t="n"/>
      <c r="D955" s="15" t="n"/>
      <c r="E955" s="142" t="n"/>
      <c r="F955" s="16" t="n"/>
      <c r="G955" s="132" t="n"/>
      <c r="H955" s="142" t="n"/>
      <c r="I955" s="142" t="n"/>
      <c r="J955" s="144" t="n"/>
      <c r="K955" s="124" t="n"/>
      <c r="L955" s="12" t="n"/>
      <c r="M955" s="158">
        <f>IF(J955="", "", K955)</f>
        <v/>
      </c>
      <c r="N955" s="17" t="n"/>
      <c r="O955" s="18" t="n"/>
      <c r="AC955" s="14" t="n"/>
      <c r="AD955" s="14">
        <f>IF(M955="", "", IF(C955="Long", IF(M955&gt;0, M955/F955, ((G955*(I955-E955))/F955)), IF(M955&gt;0, M955/F955, ((G955*(E955-I955))/F955))))</f>
        <v/>
      </c>
    </row>
    <row customHeight="1" ht="17.25" r="956" spans="1:105">
      <c r="A956" s="161" t="n"/>
      <c r="B956" s="141" t="n"/>
      <c r="C956" s="15" t="n"/>
      <c r="D956" s="15" t="n"/>
      <c r="E956" s="142" t="n"/>
      <c r="F956" s="16" t="n"/>
      <c r="G956" s="132" t="n"/>
      <c r="H956" s="142" t="n"/>
      <c r="I956" s="142" t="n"/>
      <c r="J956" s="144" t="n"/>
      <c r="K956" s="124" t="n"/>
      <c r="L956" s="12" t="n"/>
      <c r="M956" s="158">
        <f>IF(J956="", "", K956)</f>
        <v/>
      </c>
      <c r="N956" s="17" t="n"/>
      <c r="O956" s="18" t="n"/>
      <c r="AC956" s="14" t="n"/>
      <c r="AD956" s="14">
        <f>IF(M956="", "", IF(C956="Long", IF(M956&gt;0, M956/F956, ((G956*(I956-E956))/F956)), IF(M956&gt;0, M956/F956, ((G956*(E956-I956))/F956))))</f>
        <v/>
      </c>
    </row>
    <row customHeight="1" ht="17.25" r="957" spans="1:105">
      <c r="A957" s="161" t="n"/>
      <c r="B957" s="141" t="n"/>
      <c r="C957" s="15" t="n"/>
      <c r="D957" s="15" t="n"/>
      <c r="E957" s="142" t="n"/>
      <c r="F957" s="16" t="n"/>
      <c r="G957" s="132" t="n"/>
      <c r="H957" s="142" t="n"/>
      <c r="I957" s="142" t="n"/>
      <c r="J957" s="144" t="n"/>
      <c r="K957" s="124" t="n"/>
      <c r="L957" s="12" t="n"/>
      <c r="M957" s="158">
        <f>IF(J957="", "", K957)</f>
        <v/>
      </c>
      <c r="N957" s="17" t="n"/>
      <c r="O957" s="18" t="n"/>
      <c r="AC957" s="14" t="n"/>
      <c r="AD957" s="14">
        <f>IF(M957="", "", IF(C957="Long", IF(M957&gt;0, M957/F957, ((G957*(I957-E957))/F957)), IF(M957&gt;0, M957/F957, ((G957*(E957-I957))/F957))))</f>
        <v/>
      </c>
    </row>
    <row customHeight="1" ht="17.25" r="958" spans="1:105">
      <c r="A958" s="161" t="n"/>
      <c r="B958" s="141" t="n"/>
      <c r="C958" s="15" t="n"/>
      <c r="D958" s="15" t="n"/>
      <c r="E958" s="142" t="n"/>
      <c r="F958" s="16" t="n"/>
      <c r="G958" s="132" t="n"/>
      <c r="H958" s="142" t="n"/>
      <c r="I958" s="142" t="n"/>
      <c r="J958" s="144" t="n"/>
      <c r="K958" s="124" t="n"/>
      <c r="L958" s="12" t="n"/>
      <c r="M958" s="158">
        <f>IF(J958="", "", K958)</f>
        <v/>
      </c>
      <c r="N958" s="17" t="n"/>
      <c r="O958" s="18" t="n"/>
      <c r="AC958" s="14" t="n"/>
      <c r="AD958" s="14">
        <f>IF(M958="", "", IF(C958="Long", IF(M958&gt;0, M958/F958, ((G958*(I958-E958))/F958)), IF(M958&gt;0, M958/F958, ((G958*(E958-I958))/F958))))</f>
        <v/>
      </c>
    </row>
    <row customHeight="1" ht="17.25" r="959" spans="1:105">
      <c r="A959" s="161" t="n"/>
      <c r="B959" s="141" t="n"/>
      <c r="C959" s="15" t="n"/>
      <c r="D959" s="15" t="n"/>
      <c r="E959" s="142" t="n"/>
      <c r="F959" s="16" t="n"/>
      <c r="G959" s="132" t="n"/>
      <c r="H959" s="142" t="n"/>
      <c r="I959" s="142" t="n"/>
      <c r="J959" s="144" t="n"/>
      <c r="K959" s="124" t="n"/>
      <c r="L959" s="12" t="n"/>
      <c r="M959" s="158">
        <f>IF(J959="", "", K959)</f>
        <v/>
      </c>
      <c r="N959" s="17" t="n"/>
      <c r="O959" s="18" t="n"/>
      <c r="AC959" s="14" t="n"/>
      <c r="AD959" s="14">
        <f>IF(M959="", "", IF(C959="Long", IF(M959&gt;0, M959/F959, ((G959*(I959-E959))/F959)), IF(M959&gt;0, M959/F959, ((G959*(E959-I959))/F959))))</f>
        <v/>
      </c>
    </row>
    <row customHeight="1" ht="17.25" r="960" spans="1:105">
      <c r="A960" s="161" t="n"/>
      <c r="B960" s="141" t="n"/>
      <c r="C960" s="15" t="n"/>
      <c r="D960" s="15" t="n"/>
      <c r="E960" s="142" t="n"/>
      <c r="F960" s="16" t="n"/>
      <c r="G960" s="132" t="n"/>
      <c r="H960" s="142" t="n"/>
      <c r="I960" s="142" t="n"/>
      <c r="J960" s="144" t="n"/>
      <c r="K960" s="124" t="n"/>
      <c r="L960" s="12" t="n"/>
      <c r="M960" s="158">
        <f>IF(J960="", "", K960)</f>
        <v/>
      </c>
      <c r="N960" s="17" t="n"/>
      <c r="O960" s="18" t="n"/>
      <c r="AC960" s="14" t="n"/>
      <c r="AD960" s="14">
        <f>IF(M960="", "", IF(C960="Long", IF(M960&gt;0, M960/F960, ((G960*(I960-E960))/F960)), IF(M960&gt;0, M960/F960, ((G960*(E960-I960))/F960))))</f>
        <v/>
      </c>
    </row>
    <row customHeight="1" ht="17.25" r="961" spans="1:105">
      <c r="A961" s="161" t="n"/>
      <c r="B961" s="141" t="n"/>
      <c r="C961" s="15" t="n"/>
      <c r="D961" s="15" t="n"/>
      <c r="E961" s="142" t="n"/>
      <c r="F961" s="16" t="n"/>
      <c r="G961" s="132" t="n"/>
      <c r="H961" s="142" t="n"/>
      <c r="I961" s="142" t="n"/>
      <c r="J961" s="144" t="n"/>
      <c r="K961" s="124" t="n"/>
      <c r="L961" s="12" t="n"/>
      <c r="M961" s="158">
        <f>IF(J961="", "", K961)</f>
        <v/>
      </c>
      <c r="N961" s="17" t="n"/>
      <c r="O961" s="18" t="n"/>
      <c r="AC961" s="14" t="n"/>
      <c r="AD961" s="14">
        <f>IF(M961="", "", IF(C961="Long", IF(M961&gt;0, M961/F961, ((G961*(I961-E961))/F961)), IF(M961&gt;0, M961/F961, ((G961*(E961-I961))/F961))))</f>
        <v/>
      </c>
    </row>
    <row customHeight="1" ht="17.25" r="962" spans="1:105">
      <c r="A962" s="161" t="n"/>
      <c r="B962" s="141" t="n"/>
      <c r="C962" s="15" t="n"/>
      <c r="D962" s="15" t="n"/>
      <c r="E962" s="142" t="n"/>
      <c r="F962" s="16" t="n"/>
      <c r="G962" s="132" t="n"/>
      <c r="H962" s="142" t="n"/>
      <c r="I962" s="142" t="n"/>
      <c r="J962" s="144" t="n"/>
      <c r="K962" s="124" t="n"/>
      <c r="L962" s="12" t="n"/>
      <c r="M962" s="158">
        <f>IF(J962="", "", K962)</f>
        <v/>
      </c>
      <c r="N962" s="17" t="n"/>
      <c r="O962" s="18" t="n"/>
      <c r="AC962" s="14" t="n"/>
      <c r="AD962" s="14">
        <f>IF(M962="", "", IF(C962="Long", IF(M962&gt;0, M962/F962, ((G962*(I962-E962))/F962)), IF(M962&gt;0, M962/F962, ((G962*(E962-I962))/F962))))</f>
        <v/>
      </c>
    </row>
    <row customHeight="1" ht="17.25" r="963" spans="1:105">
      <c r="A963" s="161" t="n"/>
      <c r="B963" s="141" t="n"/>
      <c r="C963" s="15" t="n"/>
      <c r="D963" s="15" t="n"/>
      <c r="E963" s="142" t="n"/>
      <c r="F963" s="16" t="n"/>
      <c r="G963" s="132" t="n"/>
      <c r="H963" s="142" t="n"/>
      <c r="I963" s="142" t="n"/>
      <c r="J963" s="144" t="n"/>
      <c r="K963" s="124" t="n"/>
      <c r="L963" s="12" t="n"/>
      <c r="M963" s="158">
        <f>IF(J963="", "", K963)</f>
        <v/>
      </c>
      <c r="N963" s="17" t="n"/>
      <c r="O963" s="18" t="n"/>
      <c r="AC963" s="14" t="n"/>
      <c r="AD963" s="14">
        <f>IF(M963="", "", IF(C963="Long", IF(M963&gt;0, M963/F963, ((G963*(I963-E963))/F963)), IF(M963&gt;0, M963/F963, ((G963*(E963-I963))/F963))))</f>
        <v/>
      </c>
    </row>
    <row customHeight="1" ht="17.25" r="964" spans="1:105">
      <c r="A964" s="161" t="n"/>
      <c r="B964" s="141" t="n"/>
      <c r="C964" s="15" t="n"/>
      <c r="D964" s="15" t="n"/>
      <c r="E964" s="142" t="n"/>
      <c r="F964" s="16" t="n"/>
      <c r="G964" s="132" t="n"/>
      <c r="H964" s="142" t="n"/>
      <c r="I964" s="142" t="n"/>
      <c r="J964" s="144" t="n"/>
      <c r="K964" s="124" t="n"/>
      <c r="L964" s="12" t="n"/>
      <c r="M964" s="158">
        <f>IF(J964="", "", K964)</f>
        <v/>
      </c>
      <c r="N964" s="17" t="n"/>
      <c r="O964" s="18" t="n"/>
      <c r="AC964" s="14" t="n"/>
      <c r="AD964" s="14">
        <f>IF(M964="", "", IF(C964="Long", IF(M964&gt;0, M964/F964, ((G964*(I964-E964))/F964)), IF(M964&gt;0, M964/F964, ((G964*(E964-I964))/F964))))</f>
        <v/>
      </c>
    </row>
    <row customHeight="1" ht="17.25" r="965" spans="1:105">
      <c r="A965" s="161" t="n"/>
      <c r="B965" s="141" t="n"/>
      <c r="C965" s="15" t="n"/>
      <c r="D965" s="15" t="n"/>
      <c r="E965" s="142" t="n"/>
      <c r="F965" s="16" t="n"/>
      <c r="G965" s="132" t="n"/>
      <c r="H965" s="142" t="n"/>
      <c r="I965" s="142" t="n"/>
      <c r="J965" s="144" t="n"/>
      <c r="K965" s="124" t="n"/>
      <c r="L965" s="12" t="n"/>
      <c r="M965" s="158">
        <f>IF(J965="", "", K965)</f>
        <v/>
      </c>
      <c r="N965" s="17" t="n"/>
      <c r="O965" s="18" t="n"/>
      <c r="AC965" s="14" t="n"/>
      <c r="AD965" s="14">
        <f>IF(M965="", "", IF(C965="Long", IF(M965&gt;0, M965/F965, ((G965*(I965-E965))/F965)), IF(M965&gt;0, M965/F965, ((G965*(E965-I965))/F965))))</f>
        <v/>
      </c>
    </row>
    <row customHeight="1" ht="17.25" r="966" spans="1:105">
      <c r="A966" s="161" t="n"/>
      <c r="B966" s="141" t="n"/>
      <c r="C966" s="15" t="n"/>
      <c r="D966" s="15" t="n"/>
      <c r="E966" s="142" t="n"/>
      <c r="F966" s="16" t="n"/>
      <c r="G966" s="132" t="n"/>
      <c r="H966" s="142" t="n"/>
      <c r="I966" s="142" t="n"/>
      <c r="J966" s="144" t="n"/>
      <c r="K966" s="124" t="n"/>
      <c r="L966" s="12" t="n"/>
      <c r="M966" s="158">
        <f>IF(J966="", "", K966)</f>
        <v/>
      </c>
      <c r="N966" s="17" t="n"/>
      <c r="O966" s="18" t="n"/>
      <c r="AC966" s="14" t="n"/>
      <c r="AD966" s="14">
        <f>IF(M966="", "", IF(C966="Long", IF(M966&gt;0, M966/F966, ((G966*(I966-E966))/F966)), IF(M966&gt;0, M966/F966, ((G966*(E966-I966))/F966))))</f>
        <v/>
      </c>
    </row>
    <row customHeight="1" ht="17.25" r="967" spans="1:105">
      <c r="A967" s="161" t="n"/>
      <c r="B967" s="141" t="n"/>
      <c r="C967" s="15" t="n"/>
      <c r="D967" s="15" t="n"/>
      <c r="E967" s="142" t="n"/>
      <c r="F967" s="16" t="n"/>
      <c r="G967" s="132" t="n"/>
      <c r="H967" s="142" t="n"/>
      <c r="I967" s="142" t="n"/>
      <c r="J967" s="144" t="n"/>
      <c r="K967" s="124" t="n"/>
      <c r="L967" s="12" t="n"/>
      <c r="M967" s="158">
        <f>IF(J967="", "", K967)</f>
        <v/>
      </c>
      <c r="N967" s="17" t="n"/>
      <c r="O967" s="18" t="n"/>
      <c r="AC967" s="14" t="n"/>
      <c r="AD967" s="14">
        <f>IF(M967="", "", IF(C967="Long", IF(M967&gt;0, M967/F967, ((G967*(I967-E967))/F967)), IF(M967&gt;0, M967/F967, ((G967*(E967-I967))/F967))))</f>
        <v/>
      </c>
    </row>
    <row customHeight="1" ht="17.25" r="968" spans="1:105">
      <c r="A968" s="161" t="n"/>
      <c r="B968" s="141" t="n"/>
      <c r="C968" s="15" t="n"/>
      <c r="D968" s="15" t="n"/>
      <c r="E968" s="142" t="n"/>
      <c r="F968" s="16" t="n"/>
      <c r="G968" s="132" t="n"/>
      <c r="H968" s="142" t="n"/>
      <c r="I968" s="142" t="n"/>
      <c r="J968" s="144" t="n"/>
      <c r="K968" s="124" t="n"/>
      <c r="L968" s="12" t="n"/>
      <c r="M968" s="158">
        <f>IF(J968="", "", K968)</f>
        <v/>
      </c>
      <c r="N968" s="17" t="n"/>
      <c r="O968" s="18" t="n"/>
      <c r="AC968" s="14" t="n"/>
      <c r="AD968" s="14">
        <f>IF(M968="", "", IF(C968="Long", IF(M968&gt;0, M968/F968, ((G968*(I968-E968))/F968)), IF(M968&gt;0, M968/F968, ((G968*(E968-I968))/F968))))</f>
        <v/>
      </c>
    </row>
    <row customHeight="1" ht="17.25" r="969" spans="1:105">
      <c r="A969" s="161" t="n"/>
      <c r="B969" s="141" t="n"/>
      <c r="C969" s="15" t="n"/>
      <c r="D969" s="15" t="n"/>
      <c r="E969" s="142" t="n"/>
      <c r="F969" s="16" t="n"/>
      <c r="G969" s="132" t="n"/>
      <c r="H969" s="142" t="n"/>
      <c r="I969" s="142" t="n"/>
      <c r="J969" s="144" t="n"/>
      <c r="K969" s="124" t="n"/>
      <c r="L969" s="12" t="n"/>
      <c r="M969" s="158">
        <f>IF(J969="", "", K969)</f>
        <v/>
      </c>
      <c r="N969" s="17" t="n"/>
      <c r="O969" s="18" t="n"/>
      <c r="AC969" s="14" t="n"/>
      <c r="AD969" s="14">
        <f>IF(M969="", "", IF(C969="Long", IF(M969&gt;0, M969/F969, ((G969*(I969-E969))/F969)), IF(M969&gt;0, M969/F969, ((G969*(E969-I969))/F969))))</f>
        <v/>
      </c>
    </row>
    <row customHeight="1" ht="17.25" r="970" spans="1:105">
      <c r="A970" s="161" t="n"/>
      <c r="B970" s="141" t="n"/>
      <c r="C970" s="15" t="n"/>
      <c r="D970" s="15" t="n"/>
      <c r="E970" s="142" t="n"/>
      <c r="F970" s="16" t="n"/>
      <c r="G970" s="132" t="n"/>
      <c r="H970" s="142" t="n"/>
      <c r="I970" s="142" t="n"/>
      <c r="J970" s="144" t="n"/>
      <c r="K970" s="124" t="n"/>
      <c r="L970" s="12" t="n"/>
      <c r="M970" s="158">
        <f>IF(J970="", "", K970)</f>
        <v/>
      </c>
      <c r="N970" s="17" t="n"/>
      <c r="O970" s="18" t="n"/>
      <c r="AC970" s="14" t="n"/>
      <c r="AD970" s="14">
        <f>IF(M970="", "", IF(C970="Long", IF(M970&gt;0, M970/F970, ((G970*(I970-E970))/F970)), IF(M970&gt;0, M970/F970, ((G970*(E970-I970))/F970))))</f>
        <v/>
      </c>
    </row>
    <row customHeight="1" ht="17.25" r="971" spans="1:105">
      <c r="A971" s="161" t="n"/>
      <c r="B971" s="141" t="n"/>
      <c r="C971" s="15" t="n"/>
      <c r="D971" s="15" t="n"/>
      <c r="E971" s="142" t="n"/>
      <c r="F971" s="16" t="n"/>
      <c r="G971" s="132" t="n"/>
      <c r="H971" s="142" t="n"/>
      <c r="I971" s="142" t="n"/>
      <c r="J971" s="144" t="n"/>
      <c r="K971" s="124" t="n"/>
      <c r="L971" s="12" t="n"/>
      <c r="M971" s="158">
        <f>IF(J971="", "", K971)</f>
        <v/>
      </c>
      <c r="N971" s="17" t="n"/>
      <c r="O971" s="18" t="n"/>
      <c r="AC971" s="14" t="n"/>
      <c r="AD971" s="14">
        <f>IF(M971="", "", IF(C971="Long", IF(M971&gt;0, M971/F971, ((G971*(I971-E971))/F971)), IF(M971&gt;0, M971/F971, ((G971*(E971-I971))/F971))))</f>
        <v/>
      </c>
    </row>
    <row customHeight="1" ht="17.25" r="972" spans="1:105">
      <c r="A972" s="161" t="n"/>
      <c r="B972" s="141" t="n"/>
      <c r="C972" s="15" t="n"/>
      <c r="D972" s="15" t="n"/>
      <c r="E972" s="142" t="n"/>
      <c r="F972" s="16" t="n"/>
      <c r="G972" s="132" t="n"/>
      <c r="H972" s="142" t="n"/>
      <c r="I972" s="142" t="n"/>
      <c r="J972" s="144" t="n"/>
      <c r="K972" s="124" t="n"/>
      <c r="L972" s="12" t="n"/>
      <c r="M972" s="158">
        <f>IF(J972="", "", K972)</f>
        <v/>
      </c>
      <c r="N972" s="17" t="n"/>
      <c r="O972" s="18" t="n"/>
      <c r="AC972" s="14" t="n"/>
      <c r="AD972" s="14">
        <f>IF(M972="", "", IF(C972="Long", IF(M972&gt;0, M972/F972, ((G972*(I972-E972))/F972)), IF(M972&gt;0, M972/F972, ((G972*(E972-I972))/F972))))</f>
        <v/>
      </c>
    </row>
    <row customHeight="1" ht="17.25" r="973" spans="1:105">
      <c r="A973" s="161" t="n"/>
      <c r="B973" s="141" t="n"/>
      <c r="C973" s="15" t="n"/>
      <c r="D973" s="15" t="n"/>
      <c r="E973" s="142" t="n"/>
      <c r="F973" s="16" t="n"/>
      <c r="G973" s="132" t="n"/>
      <c r="H973" s="142" t="n"/>
      <c r="I973" s="142" t="n"/>
      <c r="J973" s="144" t="n"/>
      <c r="K973" s="124" t="n"/>
      <c r="L973" s="12" t="n"/>
      <c r="M973" s="158">
        <f>IF(J973="", "", K973)</f>
        <v/>
      </c>
      <c r="N973" s="17" t="n"/>
      <c r="O973" s="18" t="n"/>
      <c r="AC973" s="14" t="n"/>
      <c r="AD973" s="14">
        <f>IF(M973="", "", IF(C973="Long", IF(M973&gt;0, M973/F973, ((G973*(I973-E973))/F973)), IF(M973&gt;0, M973/F973, ((G973*(E973-I973))/F973))))</f>
        <v/>
      </c>
    </row>
    <row customHeight="1" ht="17.25" r="974" spans="1:105">
      <c r="A974" s="161" t="n"/>
      <c r="B974" s="141" t="n"/>
      <c r="C974" s="15" t="n"/>
      <c r="D974" s="15" t="n"/>
      <c r="E974" s="142" t="n"/>
      <c r="F974" s="16" t="n"/>
      <c r="G974" s="132" t="n"/>
      <c r="H974" s="142" t="n"/>
      <c r="I974" s="142" t="n"/>
      <c r="J974" s="144" t="n"/>
      <c r="K974" s="124" t="n"/>
      <c r="L974" s="12" t="n"/>
      <c r="M974" s="158">
        <f>IF(J974="", "", K974)</f>
        <v/>
      </c>
      <c r="N974" s="17" t="n"/>
      <c r="O974" s="18" t="n"/>
      <c r="AC974" s="14" t="n"/>
      <c r="AD974" s="14">
        <f>IF(M974="", "", IF(C974="Long", IF(M974&gt;0, M974/F974, ((G974*(I974-E974))/F974)), IF(M974&gt;0, M974/F974, ((G974*(E974-I974))/F974))))</f>
        <v/>
      </c>
    </row>
    <row customHeight="1" ht="17.25" r="975" spans="1:105">
      <c r="A975" s="161" t="n"/>
      <c r="B975" s="141" t="n"/>
      <c r="C975" s="15" t="n"/>
      <c r="D975" s="15" t="n"/>
      <c r="E975" s="142" t="n"/>
      <c r="F975" s="16" t="n"/>
      <c r="G975" s="132" t="n"/>
      <c r="H975" s="142" t="n"/>
      <c r="I975" s="142" t="n"/>
      <c r="J975" s="144" t="n"/>
      <c r="K975" s="124" t="n"/>
      <c r="L975" s="12" t="n"/>
      <c r="M975" s="158">
        <f>IF(J975="", "", K975)</f>
        <v/>
      </c>
      <c r="N975" s="17" t="n"/>
      <c r="O975" s="18" t="n"/>
      <c r="AC975" s="14" t="n"/>
      <c r="AD975" s="14">
        <f>IF(M975="", "", IF(C975="Long", IF(M975&gt;0, M975/F975, ((G975*(I975-E975))/F975)), IF(M975&gt;0, M975/F975, ((G975*(E975-I975))/F975))))</f>
        <v/>
      </c>
    </row>
    <row customHeight="1" ht="17.25" r="976" spans="1:105">
      <c r="A976" s="161" t="n"/>
      <c r="B976" s="141" t="n"/>
      <c r="C976" s="15" t="n"/>
      <c r="D976" s="15" t="n"/>
      <c r="E976" s="142" t="n"/>
      <c r="F976" s="16" t="n"/>
      <c r="G976" s="132" t="n"/>
      <c r="H976" s="142" t="n"/>
      <c r="I976" s="142" t="n"/>
      <c r="J976" s="144" t="n"/>
      <c r="K976" s="124" t="n"/>
      <c r="L976" s="12" t="n"/>
      <c r="M976" s="158">
        <f>IF(J976="", "", K976)</f>
        <v/>
      </c>
      <c r="N976" s="17" t="n"/>
      <c r="O976" s="18" t="n"/>
      <c r="AC976" s="14" t="n"/>
      <c r="AD976" s="14">
        <f>IF(M976="", "", IF(C976="Long", IF(M976&gt;0, M976/F976, ((G976*(I976-E976))/F976)), IF(M976&gt;0, M976/F976, ((G976*(E976-I976))/F976))))</f>
        <v/>
      </c>
    </row>
    <row customHeight="1" ht="17.25" r="977" spans="1:105">
      <c r="A977" s="161" t="n"/>
      <c r="B977" s="141" t="n"/>
      <c r="C977" s="15" t="n"/>
      <c r="D977" s="15" t="n"/>
      <c r="E977" s="142" t="n"/>
      <c r="F977" s="16" t="n"/>
      <c r="G977" s="132" t="n"/>
      <c r="H977" s="142" t="n"/>
      <c r="I977" s="142" t="n"/>
      <c r="J977" s="144" t="n"/>
      <c r="K977" s="124" t="n"/>
      <c r="L977" s="12" t="n"/>
      <c r="M977" s="158">
        <f>IF(J977="", "", K977)</f>
        <v/>
      </c>
      <c r="N977" s="17" t="n"/>
      <c r="O977" s="18" t="n"/>
      <c r="AC977" s="14" t="n"/>
      <c r="AD977" s="14">
        <f>IF(M977="", "", IF(C977="Long", IF(M977&gt;0, M977/F977, ((G977*(I977-E977))/F977)), IF(M977&gt;0, M977/F977, ((G977*(E977-I977))/F977))))</f>
        <v/>
      </c>
    </row>
    <row customHeight="1" ht="17.25" r="978" spans="1:105">
      <c r="A978" s="161" t="n"/>
      <c r="B978" s="141" t="n"/>
      <c r="C978" s="15" t="n"/>
      <c r="D978" s="15" t="n"/>
      <c r="E978" s="142" t="n"/>
      <c r="F978" s="16" t="n"/>
      <c r="G978" s="132" t="n"/>
      <c r="H978" s="142" t="n"/>
      <c r="I978" s="142" t="n"/>
      <c r="J978" s="144" t="n"/>
      <c r="K978" s="124" t="n"/>
      <c r="L978" s="12" t="n"/>
      <c r="M978" s="158">
        <f>IF(J978="", "", K978)</f>
        <v/>
      </c>
      <c r="N978" s="17" t="n"/>
      <c r="O978" s="18" t="n"/>
      <c r="AC978" s="14" t="n"/>
      <c r="AD978" s="14">
        <f>IF(M978="", "", IF(C978="Long", IF(M978&gt;0, M978/F978, ((G978*(I978-E978))/F978)), IF(M978&gt;0, M978/F978, ((G978*(E978-I978))/F978))))</f>
        <v/>
      </c>
    </row>
    <row customHeight="1" ht="17.25" r="979" spans="1:105">
      <c r="A979" s="161" t="n"/>
      <c r="B979" s="141" t="n"/>
      <c r="C979" s="15" t="n"/>
      <c r="D979" s="15" t="n"/>
      <c r="E979" s="142" t="n"/>
      <c r="F979" s="16" t="n"/>
      <c r="G979" s="132" t="n"/>
      <c r="H979" s="142" t="n"/>
      <c r="I979" s="142" t="n"/>
      <c r="J979" s="144" t="n"/>
      <c r="K979" s="124" t="n"/>
      <c r="L979" s="12" t="n"/>
      <c r="M979" s="158">
        <f>IF(J979="", "", K979)</f>
        <v/>
      </c>
      <c r="N979" s="17" t="n"/>
      <c r="O979" s="18" t="n"/>
      <c r="AC979" s="14" t="n"/>
      <c r="AD979" s="14">
        <f>IF(M979="", "", IF(C979="Long", IF(M979&gt;0, M979/F979, ((G979*(I979-E979))/F979)), IF(M979&gt;0, M979/F979, ((G979*(E979-I979))/F979))))</f>
        <v/>
      </c>
    </row>
    <row customHeight="1" ht="17.25" r="980" spans="1:105">
      <c r="A980" s="161" t="n"/>
      <c r="B980" s="141" t="n"/>
      <c r="C980" s="15" t="n"/>
      <c r="D980" s="15" t="n"/>
      <c r="E980" s="142" t="n"/>
      <c r="F980" s="16" t="n"/>
      <c r="G980" s="132" t="n"/>
      <c r="H980" s="142" t="n"/>
      <c r="I980" s="142" t="n"/>
      <c r="J980" s="144" t="n"/>
      <c r="K980" s="124" t="n"/>
      <c r="L980" s="12" t="n"/>
      <c r="M980" s="158">
        <f>IF(J980="", "", K980)</f>
        <v/>
      </c>
      <c r="N980" s="17" t="n"/>
      <c r="O980" s="18" t="n"/>
      <c r="AC980" s="14" t="n"/>
      <c r="AD980" s="14">
        <f>IF(M980="", "", IF(C980="Long", IF(M980&gt;0, M980/F980, ((G980*(I980-E980))/F980)), IF(M980&gt;0, M980/F980, ((G980*(E980-I980))/F980))))</f>
        <v/>
      </c>
    </row>
    <row customHeight="1" ht="17.25" r="981" spans="1:105">
      <c r="A981" s="161" t="n"/>
      <c r="B981" s="141" t="n"/>
      <c r="C981" s="15" t="n"/>
      <c r="D981" s="15" t="n"/>
      <c r="E981" s="142" t="n"/>
      <c r="F981" s="16" t="n"/>
      <c r="G981" s="132" t="n"/>
      <c r="H981" s="142" t="n"/>
      <c r="I981" s="142" t="n"/>
      <c r="J981" s="144" t="n"/>
      <c r="K981" s="124" t="n"/>
      <c r="L981" s="12" t="n"/>
      <c r="M981" s="158">
        <f>IF(J981="", "", K981)</f>
        <v/>
      </c>
      <c r="N981" s="17" t="n"/>
      <c r="O981" s="18" t="n"/>
      <c r="AC981" s="14" t="n"/>
      <c r="AD981" s="14">
        <f>IF(M981="", "", IF(C981="Long", IF(M981&gt;0, M981/F981, ((G981*(I981-E981))/F981)), IF(M981&gt;0, M981/F981, ((G981*(E981-I981))/F981))))</f>
        <v/>
      </c>
    </row>
    <row customHeight="1" ht="17.25" r="982" spans="1:105">
      <c r="A982" s="161" t="n"/>
      <c r="B982" s="141" t="n"/>
      <c r="C982" s="15" t="n"/>
      <c r="D982" s="15" t="n"/>
      <c r="E982" s="142" t="n"/>
      <c r="F982" s="16" t="n"/>
      <c r="G982" s="132" t="n"/>
      <c r="H982" s="142" t="n"/>
      <c r="I982" s="142" t="n"/>
      <c r="J982" s="144" t="n"/>
      <c r="K982" s="124" t="n"/>
      <c r="L982" s="12" t="n"/>
      <c r="M982" s="158">
        <f>IF(J982="", "", K982)</f>
        <v/>
      </c>
      <c r="N982" s="17" t="n"/>
      <c r="O982" s="18" t="n"/>
      <c r="AC982" s="14" t="n"/>
      <c r="AD982" s="14">
        <f>IF(M982="", "", IF(C982="Long", IF(M982&gt;0, M982/F982, ((G982*(I982-E982))/F982)), IF(M982&gt;0, M982/F982, ((G982*(E982-I982))/F982))))</f>
        <v/>
      </c>
    </row>
    <row customHeight="1" ht="17.25" r="983" spans="1:105">
      <c r="A983" s="161" t="n"/>
      <c r="B983" s="141" t="n"/>
      <c r="C983" s="15" t="n"/>
      <c r="D983" s="15" t="n"/>
      <c r="E983" s="142" t="n"/>
      <c r="F983" s="16" t="n"/>
      <c r="G983" s="132" t="n"/>
      <c r="H983" s="142" t="n"/>
      <c r="I983" s="142" t="n"/>
      <c r="J983" s="144" t="n"/>
      <c r="K983" s="124" t="n"/>
      <c r="L983" s="12" t="n"/>
      <c r="M983" s="158">
        <f>IF(J983="", "", K983)</f>
        <v/>
      </c>
      <c r="N983" s="17" t="n"/>
      <c r="O983" s="18" t="n"/>
      <c r="AC983" s="14" t="n"/>
      <c r="AD983" s="14">
        <f>IF(M983="", "", IF(C983="Long", IF(M983&gt;0, M983/F983, ((G983*(I983-E983))/F983)), IF(M983&gt;0, M983/F983, ((G983*(E983-I983))/F983))))</f>
        <v/>
      </c>
    </row>
    <row customHeight="1" ht="17.25" r="984" spans="1:105">
      <c r="A984" s="161" t="n"/>
      <c r="B984" s="141" t="n"/>
      <c r="C984" s="15" t="n"/>
      <c r="D984" s="15" t="n"/>
      <c r="E984" s="142" t="n"/>
      <c r="F984" s="16" t="n"/>
      <c r="G984" s="132" t="n"/>
      <c r="H984" s="142" t="n"/>
      <c r="I984" s="142" t="n"/>
      <c r="J984" s="144" t="n"/>
      <c r="K984" s="124" t="n"/>
      <c r="L984" s="12" t="n"/>
      <c r="M984" s="158">
        <f>IF(J984="", "", K984)</f>
        <v/>
      </c>
      <c r="N984" s="17" t="n"/>
      <c r="O984" s="18" t="n"/>
      <c r="AC984" s="14" t="n"/>
      <c r="AD984" s="14">
        <f>IF(M984="", "", IF(C984="Long", IF(M984&gt;0, M984/F984, ((G984*(I984-E984))/F984)), IF(M984&gt;0, M984/F984, ((G984*(E984-I984))/F984))))</f>
        <v/>
      </c>
    </row>
    <row customHeight="1" ht="17.25" r="985" spans="1:105">
      <c r="A985" s="161" t="n"/>
      <c r="B985" s="141" t="n"/>
      <c r="C985" s="15" t="n"/>
      <c r="D985" s="15" t="n"/>
      <c r="E985" s="142" t="n"/>
      <c r="F985" s="16" t="n"/>
      <c r="G985" s="132" t="n"/>
      <c r="H985" s="142" t="n"/>
      <c r="I985" s="142" t="n"/>
      <c r="J985" s="144" t="n"/>
      <c r="K985" s="124" t="n"/>
      <c r="L985" s="12" t="n"/>
      <c r="M985" s="158">
        <f>IF(J985="", "", K985)</f>
        <v/>
      </c>
      <c r="N985" s="17" t="n"/>
      <c r="O985" s="18" t="n"/>
      <c r="AC985" s="14" t="n"/>
      <c r="AD985" s="14">
        <f>IF(M985="", "", IF(C985="Long", IF(M985&gt;0, M985/F985, ((G985*(I985-E985))/F985)), IF(M985&gt;0, M985/F985, ((G985*(E985-I985))/F985))))</f>
        <v/>
      </c>
    </row>
    <row customHeight="1" ht="17.25" r="986" spans="1:105">
      <c r="A986" s="161" t="n"/>
      <c r="B986" s="141" t="n"/>
      <c r="C986" s="15" t="n"/>
      <c r="D986" s="15" t="n"/>
      <c r="E986" s="142" t="n"/>
      <c r="F986" s="16" t="n"/>
      <c r="G986" s="132" t="n"/>
      <c r="H986" s="142" t="n"/>
      <c r="I986" s="142" t="n"/>
      <c r="J986" s="144" t="n"/>
      <c r="K986" s="124" t="n"/>
      <c r="L986" s="12" t="n"/>
      <c r="M986" s="158">
        <f>IF(J986="", "", K986)</f>
        <v/>
      </c>
      <c r="N986" s="17" t="n"/>
      <c r="O986" s="18" t="n"/>
      <c r="AC986" s="14" t="n"/>
      <c r="AD986" s="14">
        <f>IF(M986="", "", IF(C986="Long", IF(M986&gt;0, M986/F986, ((G986*(I986-E986))/F986)), IF(M986&gt;0, M986/F986, ((G986*(E986-I986))/F986))))</f>
        <v/>
      </c>
    </row>
    <row customHeight="1" ht="17.25" r="987" spans="1:105">
      <c r="A987" s="161" t="n"/>
      <c r="B987" s="141" t="n"/>
      <c r="C987" s="15" t="n"/>
      <c r="D987" s="15" t="n"/>
      <c r="E987" s="142" t="n"/>
      <c r="F987" s="16" t="n"/>
      <c r="G987" s="132" t="n"/>
      <c r="H987" s="142" t="n"/>
      <c r="I987" s="142" t="n"/>
      <c r="J987" s="144" t="n"/>
      <c r="K987" s="124" t="n"/>
      <c r="L987" s="12" t="n"/>
      <c r="M987" s="158">
        <f>IF(J987="", "", K987)</f>
        <v/>
      </c>
      <c r="N987" s="17" t="n"/>
      <c r="O987" s="18" t="n"/>
      <c r="AC987" s="14" t="n"/>
      <c r="AD987" s="14">
        <f>IF(M987="", "", IF(C987="Long", IF(M987&gt;0, M987/F987, ((G987*(I987-E987))/F987)), IF(M987&gt;0, M987/F987, ((G987*(E987-I987))/F987))))</f>
        <v/>
      </c>
    </row>
    <row customHeight="1" ht="17.25" r="988" spans="1:105">
      <c r="A988" s="161" t="n"/>
      <c r="B988" s="141" t="n"/>
      <c r="C988" s="15" t="n"/>
      <c r="D988" s="15" t="n"/>
      <c r="E988" s="142" t="n"/>
      <c r="F988" s="16" t="n"/>
      <c r="G988" s="132" t="n"/>
      <c r="H988" s="142" t="n"/>
      <c r="I988" s="142" t="n"/>
      <c r="J988" s="144" t="n"/>
      <c r="K988" s="124" t="n"/>
      <c r="L988" s="12" t="n"/>
      <c r="M988" s="158">
        <f>IF(J988="", "", K988)</f>
        <v/>
      </c>
      <c r="N988" s="17" t="n"/>
      <c r="O988" s="18" t="n"/>
      <c r="AC988" s="14" t="n"/>
      <c r="AD988" s="14">
        <f>IF(M988="", "", IF(C988="Long", IF(M988&gt;0, M988/F988, ((G988*(I988-E988))/F988)), IF(M988&gt;0, M988/F988, ((G988*(E988-I988))/F988))))</f>
        <v/>
      </c>
    </row>
    <row customHeight="1" ht="17.25" r="989" spans="1:105">
      <c r="A989" s="161" t="n"/>
      <c r="B989" s="141" t="n"/>
      <c r="C989" s="15" t="n"/>
      <c r="D989" s="15" t="n"/>
      <c r="E989" s="142" t="n"/>
      <c r="F989" s="16" t="n"/>
      <c r="G989" s="132" t="n"/>
      <c r="H989" s="142" t="n"/>
      <c r="I989" s="142" t="n"/>
      <c r="J989" s="144" t="n"/>
      <c r="K989" s="124" t="n"/>
      <c r="L989" s="12" t="n"/>
      <c r="M989" s="158">
        <f>IF(J989="", "", K989)</f>
        <v/>
      </c>
      <c r="N989" s="17" t="n"/>
      <c r="O989" s="18" t="n"/>
      <c r="AC989" s="14" t="n"/>
      <c r="AD989" s="14">
        <f>IF(M989="", "", IF(C989="Long", IF(M989&gt;0, M989/F989, ((G989*(I989-E989))/F989)), IF(M989&gt;0, M989/F989, ((G989*(E989-I989))/F989))))</f>
        <v/>
      </c>
    </row>
    <row customHeight="1" ht="17.25" r="990" spans="1:105">
      <c r="A990" s="161" t="n"/>
      <c r="B990" s="141" t="n"/>
      <c r="C990" s="15" t="n"/>
      <c r="D990" s="15" t="n"/>
      <c r="E990" s="142" t="n"/>
      <c r="F990" s="16" t="n"/>
      <c r="G990" s="132" t="n"/>
      <c r="H990" s="142" t="n"/>
      <c r="I990" s="142" t="n"/>
      <c r="J990" s="144" t="n"/>
      <c r="K990" s="124" t="n"/>
      <c r="L990" s="12" t="n"/>
      <c r="M990" s="158">
        <f>IF(J990="", "", K990)</f>
        <v/>
      </c>
      <c r="N990" s="17" t="n"/>
      <c r="O990" s="18" t="n"/>
      <c r="AC990" s="14" t="n"/>
      <c r="AD990" s="14">
        <f>IF(M990="", "", IF(C990="Long", IF(M990&gt;0, M990/F990, ((G990*(I990-E990))/F990)), IF(M990&gt;0, M990/F990, ((G990*(E990-I990))/F990))))</f>
        <v/>
      </c>
    </row>
    <row customHeight="1" ht="17.25" r="991" spans="1:105">
      <c r="A991" s="161" t="n"/>
      <c r="B991" s="141" t="n"/>
      <c r="C991" s="15" t="n"/>
      <c r="D991" s="15" t="n"/>
      <c r="E991" s="142" t="n"/>
      <c r="F991" s="16" t="n"/>
      <c r="G991" s="132" t="n"/>
      <c r="H991" s="142" t="n"/>
      <c r="I991" s="142" t="n"/>
      <c r="J991" s="144" t="n"/>
      <c r="K991" s="124" t="n"/>
      <c r="L991" s="12" t="n"/>
      <c r="M991" s="158">
        <f>IF(J991="", "", K991)</f>
        <v/>
      </c>
      <c r="N991" s="17" t="n"/>
      <c r="O991" s="18" t="n"/>
      <c r="AC991" s="14" t="n"/>
      <c r="AD991" s="14">
        <f>IF(M991="", "", IF(C991="Long", IF(M991&gt;0, M991/F991, ((G991*(I991-E991))/F991)), IF(M991&gt;0, M991/F991, ((G991*(E991-I991))/F991))))</f>
        <v/>
      </c>
    </row>
    <row customHeight="1" ht="17.25" r="992" spans="1:105">
      <c r="A992" s="161" t="n"/>
      <c r="B992" s="141" t="n"/>
      <c r="C992" s="15" t="n"/>
      <c r="D992" s="15" t="n"/>
      <c r="E992" s="142" t="n"/>
      <c r="F992" s="16" t="n"/>
      <c r="G992" s="132" t="n"/>
      <c r="H992" s="142" t="n"/>
      <c r="I992" s="142" t="n"/>
      <c r="J992" s="144" t="n"/>
      <c r="K992" s="124" t="n"/>
      <c r="L992" s="12" t="n"/>
      <c r="M992" s="158">
        <f>IF(J992="", "", K992)</f>
        <v/>
      </c>
      <c r="N992" s="17" t="n"/>
      <c r="O992" s="18" t="n"/>
      <c r="AC992" s="14" t="n"/>
      <c r="AD992" s="14">
        <f>IF(M992="", "", IF(C992="Long", IF(M992&gt;0, M992/F992, ((G992*(I992-E992))/F992)), IF(M992&gt;0, M992/F992, ((G992*(E992-I992))/F992))))</f>
        <v/>
      </c>
    </row>
    <row customHeight="1" ht="17.25" r="993" spans="1:105">
      <c r="A993" s="161" t="n"/>
      <c r="B993" s="141" t="n"/>
      <c r="C993" s="15" t="n"/>
      <c r="D993" s="15" t="n"/>
      <c r="E993" s="142" t="n"/>
      <c r="F993" s="16" t="n"/>
      <c r="G993" s="132" t="n"/>
      <c r="H993" s="142" t="n"/>
      <c r="I993" s="142" t="n"/>
      <c r="J993" s="144" t="n"/>
      <c r="K993" s="124" t="n"/>
      <c r="L993" s="12" t="n"/>
      <c r="M993" s="158">
        <f>IF(J993="", "", K993)</f>
        <v/>
      </c>
      <c r="N993" s="17" t="n"/>
      <c r="O993" s="18" t="n"/>
      <c r="AC993" s="14" t="n"/>
      <c r="AD993" s="14">
        <f>IF(M993="", "", IF(C993="Long", IF(M993&gt;0, M993/F993, ((G993*(I993-E993))/F993)), IF(M993&gt;0, M993/F993, ((G993*(E993-I993))/F993))))</f>
        <v/>
      </c>
    </row>
    <row customHeight="1" ht="17.25" r="994" spans="1:105">
      <c r="A994" s="161" t="n"/>
      <c r="B994" s="141" t="n"/>
      <c r="C994" s="15" t="n"/>
      <c r="D994" s="15" t="n"/>
      <c r="E994" s="142" t="n"/>
      <c r="F994" s="16" t="n"/>
      <c r="G994" s="132" t="n"/>
      <c r="H994" s="142" t="n"/>
      <c r="I994" s="142" t="n"/>
      <c r="J994" s="144" t="n"/>
      <c r="K994" s="124" t="n"/>
      <c r="L994" s="12" t="n"/>
      <c r="M994" s="158">
        <f>IF(J994="", "", K994)</f>
        <v/>
      </c>
      <c r="N994" s="17" t="n"/>
      <c r="O994" s="18" t="n"/>
      <c r="AC994" s="14" t="n"/>
      <c r="AD994" s="14">
        <f>IF(M994="", "", IF(C994="Long", IF(M994&gt;0, M994/F994, ((G994*(I994-E994))/F994)), IF(M994&gt;0, M994/F994, ((G994*(E994-I994))/F994))))</f>
        <v/>
      </c>
    </row>
    <row customHeight="1" ht="17.25" r="995" spans="1:105">
      <c r="A995" s="161" t="n"/>
      <c r="B995" s="141" t="n"/>
      <c r="C995" s="15" t="n"/>
      <c r="D995" s="15" t="n"/>
      <c r="E995" s="142" t="n"/>
      <c r="F995" s="16" t="n"/>
      <c r="G995" s="132" t="n"/>
      <c r="H995" s="142" t="n"/>
      <c r="I995" s="142" t="n"/>
      <c r="J995" s="144" t="n"/>
      <c r="K995" s="124" t="n"/>
      <c r="L995" s="12" t="n"/>
      <c r="M995" s="158">
        <f>IF(J995="", "", K995)</f>
        <v/>
      </c>
      <c r="N995" s="17" t="n"/>
      <c r="O995" s="18" t="n"/>
      <c r="AC995" s="14" t="n"/>
      <c r="AD995" s="14">
        <f>IF(M995="", "", IF(C995="Long", IF(M995&gt;0, M995/F995, ((G995*(I995-E995))/F995)), IF(M995&gt;0, M995/F995, ((G995*(E995-I995))/F995))))</f>
        <v/>
      </c>
    </row>
    <row customHeight="1" ht="17.25" r="996" spans="1:105">
      <c r="A996" s="161" t="n"/>
      <c r="B996" s="141" t="n"/>
      <c r="C996" s="15" t="n"/>
      <c r="D996" s="15" t="n"/>
      <c r="E996" s="142" t="n"/>
      <c r="F996" s="16" t="n"/>
      <c r="G996" s="132" t="n"/>
      <c r="H996" s="142" t="n"/>
      <c r="I996" s="142" t="n"/>
      <c r="J996" s="144" t="n"/>
      <c r="K996" s="124" t="n"/>
      <c r="L996" s="12" t="n"/>
      <c r="M996" s="158">
        <f>IF(J996="", "", K996)</f>
        <v/>
      </c>
      <c r="N996" s="17" t="n"/>
      <c r="O996" s="18" t="n"/>
      <c r="AC996" s="14" t="n"/>
      <c r="AD996" s="14">
        <f>IF(M996="", "", IF(C996="Long", IF(M996&gt;0, M996/F996, ((G996*(I996-E996))/F996)), IF(M996&gt;0, M996/F996, ((G996*(E996-I996))/F996))))</f>
        <v/>
      </c>
    </row>
    <row customHeight="1" ht="17.25" r="997" spans="1:105">
      <c r="A997" s="161" t="n"/>
      <c r="B997" s="141" t="n"/>
      <c r="C997" s="15" t="n"/>
      <c r="D997" s="15" t="n"/>
      <c r="E997" s="142" t="n"/>
      <c r="F997" s="16" t="n"/>
      <c r="G997" s="132" t="n"/>
      <c r="H997" s="142" t="n"/>
      <c r="I997" s="142" t="n"/>
      <c r="J997" s="144" t="n"/>
      <c r="K997" s="124" t="n"/>
      <c r="L997" s="12" t="n"/>
      <c r="M997" s="158">
        <f>IF(J997="", "", K997)</f>
        <v/>
      </c>
      <c r="N997" s="17" t="n"/>
      <c r="O997" s="18" t="n"/>
      <c r="AC997" s="14" t="n"/>
      <c r="AD997" s="14">
        <f>IF(M997="", "", IF(C997="Long", IF(M997&gt;0, M997/F997, ((G997*(I997-E997))/F997)), IF(M997&gt;0, M997/F997, ((G997*(E997-I997))/F997))))</f>
        <v/>
      </c>
    </row>
    <row customHeight="1" ht="17.25" r="998" spans="1:105">
      <c r="A998" s="161" t="n"/>
      <c r="B998" s="141" t="n"/>
      <c r="C998" s="15" t="n"/>
      <c r="D998" s="15" t="n"/>
      <c r="E998" s="142" t="n"/>
      <c r="F998" s="16" t="n"/>
      <c r="G998" s="132" t="n"/>
      <c r="H998" s="142" t="n"/>
      <c r="I998" s="142" t="n"/>
      <c r="J998" s="144" t="n"/>
      <c r="K998" s="124" t="n"/>
      <c r="L998" s="12" t="n"/>
      <c r="M998" s="158">
        <f>IF(J998="", "", K998)</f>
        <v/>
      </c>
      <c r="N998" s="17" t="n"/>
      <c r="O998" s="18" t="n"/>
      <c r="AC998" s="14" t="n"/>
      <c r="AD998" s="14">
        <f>IF(M998="", "", IF(C998="Long", IF(M998&gt;0, M998/F998, ((G998*(I998-E998))/F998)), IF(M998&gt;0, M998/F998, ((G998*(E998-I998))/F998))))</f>
        <v/>
      </c>
    </row>
    <row customHeight="1" ht="17.25" r="999" spans="1:105">
      <c r="A999" s="161" t="n"/>
      <c r="B999" s="141" t="n"/>
      <c r="C999" s="15" t="n"/>
      <c r="D999" s="15" t="n"/>
      <c r="E999" s="142" t="n"/>
      <c r="F999" s="16" t="n"/>
      <c r="G999" s="132" t="n"/>
      <c r="H999" s="142" t="n"/>
      <c r="I999" s="142" t="n"/>
      <c r="J999" s="144" t="n"/>
      <c r="K999" s="124" t="n"/>
      <c r="L999" s="12" t="n"/>
      <c r="M999" s="158">
        <f>IF(J999="", "", K999)</f>
        <v/>
      </c>
      <c r="N999" s="17" t="n"/>
      <c r="O999" s="18" t="n"/>
      <c r="AC999" s="14" t="n"/>
      <c r="AD999" s="14">
        <f>IF(M999="", "", IF(C999="Long", IF(M999&gt;0, M999/F999, ((G999*(I999-E999))/F999)), IF(M999&gt;0, M999/F999, ((G999*(E999-I999))/F999))))</f>
        <v/>
      </c>
    </row>
    <row customHeight="1" ht="17.25" r="1000" spans="1:105">
      <c r="A1000" s="161" t="n"/>
      <c r="B1000" s="141" t="n"/>
      <c r="C1000" s="15" t="n"/>
      <c r="D1000" s="15" t="n"/>
      <c r="E1000" s="142" t="n"/>
      <c r="F1000" s="16" t="n"/>
      <c r="G1000" s="132" t="n"/>
      <c r="H1000" s="142" t="n"/>
      <c r="I1000" s="142" t="n"/>
      <c r="J1000" s="144" t="n"/>
      <c r="K1000" s="124" t="n"/>
      <c r="L1000" s="12" t="n"/>
      <c r="M1000" s="158">
        <f>IF(J1000="", "", K1000)</f>
        <v/>
      </c>
      <c r="N1000" s="17" t="n"/>
      <c r="O1000" s="18" t="n"/>
      <c r="AC1000" s="14" t="n"/>
      <c r="AD1000" s="14">
        <f>IF(M1000="", "", IF(C1000="Long", IF(M1000&gt;0, M1000/F1000, ((G1000*(I1000-E1000))/F1000)), IF(M1000&gt;0, M1000/F1000, ((G1000*(E1000-I1000))/F1000))))</f>
        <v/>
      </c>
    </row>
    <row customHeight="1" ht="17.25" r="1001" spans="1:105">
      <c r="A1001" s="161" t="n"/>
      <c r="B1001" s="141" t="n"/>
      <c r="C1001" s="15" t="n"/>
      <c r="D1001" s="15" t="n"/>
      <c r="E1001" s="142" t="n"/>
      <c r="F1001" s="16" t="n"/>
      <c r="G1001" s="132" t="n"/>
      <c r="H1001" s="142" t="n"/>
      <c r="I1001" s="142" t="n"/>
      <c r="J1001" s="144" t="n"/>
      <c r="K1001" s="124" t="n"/>
      <c r="L1001" s="12" t="n"/>
      <c r="M1001" s="158">
        <f>IF(J1001="", "", K1001)</f>
        <v/>
      </c>
      <c r="N1001" s="17" t="n"/>
      <c r="O1001" s="18" t="n"/>
      <c r="AC1001" s="14" t="n"/>
      <c r="AD1001" s="14">
        <f>IF(M1001="", "", IF(C1001="Long", IF(M1001&gt;0, M1001/F1001, ((G1001*(I1001-E1001))/F1001)), IF(M1001&gt;0, M1001/F1001, ((G1001*(E1001-I1001))/F1001))))</f>
        <v/>
      </c>
    </row>
    <row customHeight="1" ht="17.25" r="1002" spans="1:105">
      <c r="A1002" s="161" t="n"/>
      <c r="B1002" s="141" t="n"/>
      <c r="C1002" s="15" t="n"/>
      <c r="D1002" s="15" t="n"/>
      <c r="E1002" s="142" t="n"/>
      <c r="F1002" s="16" t="n"/>
      <c r="G1002" s="132" t="n"/>
      <c r="H1002" s="142" t="n"/>
      <c r="I1002" s="142" t="n"/>
      <c r="J1002" s="144" t="n"/>
      <c r="K1002" s="124" t="n"/>
      <c r="L1002" s="12" t="n"/>
      <c r="M1002" s="158">
        <f>IF(J1002="", "", K1002)</f>
        <v/>
      </c>
      <c r="N1002" s="17" t="n"/>
      <c r="O1002" s="18" t="n"/>
      <c r="AC1002" s="14" t="n"/>
      <c r="AD1002" s="14">
        <f>IF(M1002="", "", IF(C1002="Long", IF(M1002&gt;0, M1002/F1002, ((G1002*(I1002-E1002))/F1002)), IF(M1002&gt;0, M1002/F1002, ((G1002*(E1002-I1002))/F1002))))</f>
        <v/>
      </c>
    </row>
    <row customHeight="1" ht="17.25" r="1003" spans="1:105">
      <c r="A1003" s="161" t="n"/>
      <c r="B1003" s="141" t="n"/>
      <c r="C1003" s="15" t="n"/>
      <c r="D1003" s="15" t="n"/>
      <c r="E1003" s="142" t="n"/>
      <c r="F1003" s="16" t="n"/>
      <c r="G1003" s="132" t="n"/>
      <c r="H1003" s="142" t="n"/>
      <c r="I1003" s="142" t="n"/>
      <c r="J1003" s="144" t="n"/>
      <c r="K1003" s="124" t="n"/>
      <c r="L1003" s="12" t="n"/>
      <c r="M1003" s="158">
        <f>IF(J1003="", "", K1003)</f>
        <v/>
      </c>
      <c r="N1003" s="17" t="n"/>
      <c r="O1003" s="18" t="n"/>
      <c r="AC1003" s="14" t="n"/>
      <c r="AD1003" s="14">
        <f>IF(M1003="", "", IF(C1003="Long", IF(M1003&gt;0, M1003/F1003, ((G1003*(I1003-E1003))/F1003)), IF(M1003&gt;0, M1003/F1003, ((G1003*(E1003-I1003))/F1003))))</f>
        <v/>
      </c>
    </row>
    <row customHeight="1" ht="17.25" r="1004" spans="1:105">
      <c r="A1004" s="161" t="n"/>
      <c r="B1004" s="141" t="n"/>
      <c r="C1004" s="15" t="n"/>
      <c r="D1004" s="15" t="n"/>
      <c r="E1004" s="142" t="n"/>
      <c r="F1004" s="16" t="n"/>
      <c r="G1004" s="132" t="n"/>
      <c r="H1004" s="142" t="n"/>
      <c r="I1004" s="142" t="n"/>
      <c r="J1004" s="144" t="n"/>
      <c r="K1004" s="124" t="n"/>
      <c r="L1004" s="12" t="n"/>
      <c r="M1004" s="158">
        <f>IF(J1004="", "", K1004)</f>
        <v/>
      </c>
      <c r="N1004" s="17" t="n"/>
      <c r="O1004" s="18" t="n"/>
      <c r="AC1004" s="14" t="n"/>
      <c r="AD1004" s="14">
        <f>IF(M1004="", "", IF(C1004="Long", IF(M1004&gt;0, M1004/F1004, ((G1004*(I1004-E1004))/F1004)), IF(M1004&gt;0, M1004/F1004, ((G1004*(E1004-I1004))/F1004))))</f>
        <v/>
      </c>
    </row>
    <row customHeight="1" ht="17.25" r="1005" spans="1:105">
      <c r="A1005" s="161" t="n"/>
      <c r="B1005" s="141" t="n"/>
      <c r="C1005" s="15" t="n"/>
      <c r="D1005" s="15" t="n"/>
      <c r="E1005" s="142" t="n"/>
      <c r="F1005" s="16" t="n"/>
      <c r="G1005" s="132" t="n"/>
      <c r="H1005" s="142" t="n"/>
      <c r="I1005" s="142" t="n"/>
      <c r="J1005" s="144" t="n"/>
      <c r="K1005" s="124" t="n"/>
      <c r="L1005" s="12" t="n"/>
      <c r="M1005" s="158">
        <f>IF(J1005="", "", K1005)</f>
        <v/>
      </c>
      <c r="N1005" s="17" t="n"/>
      <c r="O1005" s="18" t="n"/>
      <c r="AC1005" s="14" t="n"/>
      <c r="AD1005" s="14">
        <f>IF(M1005="", "", IF(C1005="Long", IF(M1005&gt;0, M1005/F1005, ((G1005*(I1005-E1005))/F1005)), IF(M1005&gt;0, M1005/F1005, ((G1005*(E1005-I1005))/F1005))))</f>
        <v/>
      </c>
    </row>
    <row customHeight="1" ht="17.25" r="1006" spans="1:105">
      <c r="A1006" s="161" t="n"/>
      <c r="B1006" s="141" t="n"/>
      <c r="C1006" s="15" t="n"/>
      <c r="D1006" s="15" t="n"/>
      <c r="E1006" s="142" t="n"/>
      <c r="F1006" s="16" t="n"/>
      <c r="G1006" s="132" t="n"/>
      <c r="H1006" s="142" t="n"/>
      <c r="I1006" s="142" t="n"/>
      <c r="J1006" s="144" t="n"/>
      <c r="K1006" s="124" t="n"/>
      <c r="L1006" s="12" t="n"/>
      <c r="M1006" s="158">
        <f>IF(J1006="", "", K1006)</f>
        <v/>
      </c>
      <c r="N1006" s="17" t="n"/>
      <c r="O1006" s="18" t="n"/>
      <c r="AC1006" s="14" t="n"/>
      <c r="AD1006" s="14">
        <f>IF(M1006="", "", IF(C1006="Long", IF(M1006&gt;0, M1006/F1006, ((G1006*(I1006-E1006))/F1006)), IF(M1006&gt;0, M1006/F1006, ((G1006*(E1006-I1006))/F1006))))</f>
        <v/>
      </c>
    </row>
    <row customHeight="1" ht="17.25" r="1007" spans="1:105">
      <c r="A1007" s="161" t="n"/>
      <c r="B1007" s="141" t="n"/>
      <c r="C1007" s="15" t="n"/>
      <c r="D1007" s="15" t="n"/>
      <c r="E1007" s="142" t="n"/>
      <c r="F1007" s="16" t="n"/>
      <c r="G1007" s="132" t="n"/>
      <c r="H1007" s="142" t="n"/>
      <c r="I1007" s="142" t="n"/>
      <c r="J1007" s="144" t="n"/>
      <c r="K1007" s="124" t="n"/>
      <c r="L1007" s="12" t="n"/>
      <c r="M1007" s="158">
        <f>IF(J1007="", "", K1007)</f>
        <v/>
      </c>
      <c r="N1007" s="17" t="n"/>
      <c r="O1007" s="18" t="n"/>
      <c r="AC1007" s="14" t="n"/>
      <c r="AD1007" s="14">
        <f>IF(M1007="", "", IF(C1007="Long", IF(M1007&gt;0, M1007/F1007, ((G1007*(I1007-E1007))/F1007)), IF(M1007&gt;0, M1007/F1007, ((G1007*(E1007-I1007))/F1007))))</f>
        <v/>
      </c>
    </row>
    <row customHeight="1" ht="17.25" r="1008" spans="1:105">
      <c r="A1008" s="161" t="n"/>
      <c r="B1008" s="141" t="n"/>
      <c r="C1008" s="15" t="n"/>
      <c r="D1008" s="15" t="n"/>
      <c r="E1008" s="142" t="n"/>
      <c r="F1008" s="16" t="n"/>
      <c r="G1008" s="132" t="n"/>
      <c r="H1008" s="142" t="n"/>
      <c r="I1008" s="142" t="n"/>
      <c r="J1008" s="144" t="n"/>
      <c r="K1008" s="124" t="n"/>
      <c r="L1008" s="12" t="n"/>
      <c r="M1008" s="158">
        <f>IF(J1008="", "", K1008)</f>
        <v/>
      </c>
      <c r="N1008" s="17" t="n"/>
      <c r="O1008" s="18" t="n"/>
      <c r="AC1008" s="14" t="n"/>
      <c r="AD1008" s="14">
        <f>IF(M1008="", "", IF(C1008="Long", IF(M1008&gt;0, M1008/F1008, ((G1008*(I1008-E1008))/F1008)), IF(M1008&gt;0, M1008/F1008, ((G1008*(E1008-I1008))/F1008))))</f>
        <v/>
      </c>
    </row>
    <row customHeight="1" ht="17.25" r="1009" spans="1:105">
      <c r="A1009" s="161" t="n"/>
      <c r="B1009" s="141" t="n"/>
      <c r="C1009" s="15" t="n"/>
      <c r="D1009" s="15" t="n"/>
      <c r="E1009" s="142" t="n"/>
      <c r="F1009" s="16" t="n"/>
      <c r="G1009" s="132" t="n"/>
      <c r="H1009" s="142" t="n"/>
      <c r="I1009" s="142" t="n"/>
      <c r="J1009" s="144" t="n"/>
      <c r="K1009" s="124" t="n"/>
      <c r="L1009" s="12" t="n"/>
      <c r="M1009" s="158">
        <f>IF(J1009="", "", K1009)</f>
        <v/>
      </c>
      <c r="N1009" s="17" t="n"/>
      <c r="O1009" s="18" t="n"/>
      <c r="AC1009" s="14" t="n"/>
      <c r="AD1009" s="14">
        <f>IF(M1009="", "", IF(C1009="Long", IF(M1009&gt;0, M1009/F1009, ((G1009*(I1009-E1009))/F1009)), IF(M1009&gt;0, M1009/F1009, ((G1009*(E1009-I1009))/F1009))))</f>
        <v/>
      </c>
    </row>
    <row customHeight="1" ht="17.25" r="1010" spans="1:105">
      <c r="A1010" s="161" t="n"/>
      <c r="B1010" s="141" t="n"/>
      <c r="C1010" s="15" t="n"/>
      <c r="D1010" s="15" t="n"/>
      <c r="E1010" s="142" t="n"/>
      <c r="F1010" s="16" t="n"/>
      <c r="G1010" s="132" t="n"/>
      <c r="H1010" s="142" t="n"/>
      <c r="I1010" s="142" t="n"/>
      <c r="J1010" s="144" t="n"/>
      <c r="K1010" s="124" t="n"/>
      <c r="L1010" s="12" t="n"/>
      <c r="M1010" s="158">
        <f>IF(J1010="", "", K1010)</f>
        <v/>
      </c>
      <c r="N1010" s="17" t="n"/>
      <c r="O1010" s="18" t="n"/>
      <c r="AC1010" s="14" t="n"/>
      <c r="AD1010" s="14">
        <f>IF(M1010="", "", IF(C1010="Long", IF(M1010&gt;0, M1010/F1010, ((G1010*(I1010-E1010))/F1010)), IF(M1010&gt;0, M1010/F1010, ((G1010*(E1010-I1010))/F1010))))</f>
        <v/>
      </c>
    </row>
    <row customHeight="1" ht="17.25" r="1011" spans="1:105">
      <c r="A1011" s="161" t="n"/>
      <c r="B1011" s="141" t="n"/>
      <c r="C1011" s="15" t="n"/>
      <c r="D1011" s="15" t="n"/>
      <c r="E1011" s="142" t="n"/>
      <c r="F1011" s="16" t="n"/>
      <c r="G1011" s="132" t="n"/>
      <c r="H1011" s="142" t="n"/>
      <c r="I1011" s="142" t="n"/>
      <c r="J1011" s="144" t="n"/>
      <c r="K1011" s="124" t="n"/>
      <c r="L1011" s="12" t="n"/>
      <c r="M1011" s="158">
        <f>IF(J1011="", "", K1011)</f>
        <v/>
      </c>
      <c r="N1011" s="17" t="n"/>
      <c r="O1011" s="18" t="n"/>
      <c r="AC1011" s="14" t="n"/>
      <c r="AD1011" s="14">
        <f>IF(M1011="", "", IF(C1011="Long", IF(M1011&gt;0, M1011/F1011, ((G1011*(I1011-E1011))/F1011)), IF(M1011&gt;0, M1011/F1011, ((G1011*(E1011-I1011))/F1011))))</f>
        <v/>
      </c>
    </row>
    <row customHeight="1" ht="17.25" r="1012" spans="1:105">
      <c r="A1012" s="161" t="n"/>
      <c r="B1012" s="141" t="n"/>
      <c r="C1012" s="15" t="n"/>
      <c r="D1012" s="15" t="n"/>
      <c r="E1012" s="142" t="n"/>
      <c r="F1012" s="16" t="n"/>
      <c r="G1012" s="132" t="n"/>
      <c r="H1012" s="142" t="n"/>
      <c r="I1012" s="142" t="n"/>
      <c r="J1012" s="144" t="n"/>
      <c r="K1012" s="124" t="n"/>
      <c r="L1012" s="12" t="n"/>
      <c r="M1012" s="158">
        <f>IF(J1012="", "", K1012)</f>
        <v/>
      </c>
      <c r="N1012" s="17" t="n"/>
      <c r="O1012" s="18" t="n"/>
      <c r="AC1012" s="14" t="n"/>
      <c r="AD1012" s="14">
        <f>IF(M1012="", "", IF(C1012="Long", IF(M1012&gt;0, M1012/F1012, ((G1012*(I1012-E1012))/F1012)), IF(M1012&gt;0, M1012/F1012, ((G1012*(E1012-I1012))/F1012))))</f>
        <v/>
      </c>
    </row>
    <row customHeight="1" ht="17.25" r="1013" spans="1:105">
      <c r="A1013" s="161" t="n"/>
      <c r="B1013" s="141" t="n"/>
      <c r="C1013" s="15" t="n"/>
      <c r="D1013" s="15" t="n"/>
      <c r="E1013" s="142" t="n"/>
      <c r="F1013" s="16" t="n"/>
      <c r="G1013" s="132" t="n"/>
      <c r="H1013" s="142" t="n"/>
      <c r="I1013" s="142" t="n"/>
      <c r="J1013" s="144" t="n"/>
      <c r="K1013" s="124" t="n"/>
      <c r="L1013" s="12" t="n"/>
      <c r="M1013" s="158">
        <f>IF(J1013="", "", K1013)</f>
        <v/>
      </c>
      <c r="N1013" s="17" t="n"/>
      <c r="O1013" s="18" t="n"/>
      <c r="AC1013" s="14" t="n"/>
      <c r="AD1013" s="14">
        <f>IF(M1013="", "", IF(C1013="Long", IF(M1013&gt;0, M1013/F1013, ((G1013*(I1013-E1013))/F1013)), IF(M1013&gt;0, M1013/F1013, ((G1013*(E1013-I1013))/F1013))))</f>
        <v/>
      </c>
    </row>
    <row customHeight="1" ht="17.25" r="1014" spans="1:105">
      <c r="A1014" s="161" t="n"/>
      <c r="B1014" s="141" t="n"/>
      <c r="C1014" s="15" t="n"/>
      <c r="D1014" s="15" t="n"/>
      <c r="E1014" s="142" t="n"/>
      <c r="F1014" s="16" t="n"/>
      <c r="G1014" s="132" t="n"/>
      <c r="H1014" s="142" t="n"/>
      <c r="I1014" s="142" t="n"/>
      <c r="J1014" s="144" t="n"/>
      <c r="K1014" s="124" t="n"/>
      <c r="L1014" s="12" t="n"/>
      <c r="M1014" s="158">
        <f>IF(J1014="", "", K1014)</f>
        <v/>
      </c>
      <c r="N1014" s="17" t="n"/>
      <c r="O1014" s="18" t="n"/>
      <c r="AC1014" s="14" t="n"/>
      <c r="AD1014" s="14">
        <f>IF(M1014="", "", IF(C1014="Long", IF(M1014&gt;0, M1014/F1014, ((G1014*(I1014-E1014))/F1014)), IF(M1014&gt;0, M1014/F1014, ((G1014*(E1014-I1014))/F1014))))</f>
        <v/>
      </c>
    </row>
    <row customHeight="1" ht="17.25" r="1015" spans="1:105">
      <c r="A1015" s="161" t="n"/>
      <c r="B1015" s="141" t="n"/>
      <c r="C1015" s="15" t="n"/>
      <c r="D1015" s="15" t="n"/>
      <c r="E1015" s="142" t="n"/>
      <c r="F1015" s="16" t="n"/>
      <c r="G1015" s="132" t="n"/>
      <c r="H1015" s="142" t="n"/>
      <c r="I1015" s="142" t="n"/>
      <c r="J1015" s="144" t="n"/>
      <c r="K1015" s="124" t="n"/>
      <c r="L1015" s="12" t="n"/>
      <c r="M1015" s="158">
        <f>IF(J1015="", "", K1015)</f>
        <v/>
      </c>
      <c r="N1015" s="17" t="n"/>
      <c r="O1015" s="18" t="n"/>
      <c r="AC1015" s="14" t="n"/>
      <c r="AD1015" s="14">
        <f>IF(M1015="", "", IF(C1015="Long", IF(M1015&gt;0, M1015/F1015, ((G1015*(I1015-E1015))/F1015)), IF(M1015&gt;0, M1015/F1015, ((G1015*(E1015-I1015))/F1015))))</f>
        <v/>
      </c>
    </row>
    <row customHeight="1" ht="17.25" r="1016" spans="1:105">
      <c r="A1016" s="161" t="n"/>
      <c r="B1016" s="141" t="n"/>
      <c r="C1016" s="15" t="n"/>
      <c r="D1016" s="15" t="n"/>
      <c r="E1016" s="142" t="n"/>
      <c r="F1016" s="16" t="n"/>
      <c r="G1016" s="132" t="n"/>
      <c r="H1016" s="142" t="n"/>
      <c r="I1016" s="142" t="n"/>
      <c r="J1016" s="144" t="n"/>
      <c r="K1016" s="124" t="n"/>
      <c r="L1016" s="12" t="n"/>
      <c r="M1016" s="158">
        <f>IF(J1016="", "", K1016)</f>
        <v/>
      </c>
      <c r="N1016" s="17" t="n"/>
      <c r="O1016" s="18" t="n"/>
      <c r="AC1016" s="14" t="n"/>
      <c r="AD1016" s="14">
        <f>IF(M1016="", "", IF(C1016="Long", IF(M1016&gt;0, M1016/F1016, ((G1016*(I1016-E1016))/F1016)), IF(M1016&gt;0, M1016/F1016, ((G1016*(E1016-I1016))/F1016))))</f>
        <v/>
      </c>
    </row>
    <row customHeight="1" ht="17.25" r="1017" spans="1:105">
      <c r="A1017" s="161" t="n"/>
      <c r="B1017" s="141" t="n"/>
      <c r="C1017" s="15" t="n"/>
      <c r="D1017" s="15" t="n"/>
      <c r="E1017" s="142" t="n"/>
      <c r="F1017" s="16" t="n"/>
      <c r="G1017" s="132" t="n"/>
      <c r="H1017" s="142" t="n"/>
      <c r="I1017" s="142" t="n"/>
      <c r="J1017" s="144" t="n"/>
      <c r="K1017" s="124" t="n"/>
      <c r="L1017" s="12" t="n"/>
      <c r="M1017" s="158">
        <f>IF(J1017="", "", K1017)</f>
        <v/>
      </c>
      <c r="N1017" s="17" t="n"/>
      <c r="O1017" s="18" t="n"/>
      <c r="AC1017" s="14" t="n"/>
      <c r="AD1017" s="14">
        <f>IF(M1017="", "", IF(C1017="Long", IF(M1017&gt;0, M1017/F1017, ((G1017*(I1017-E1017))/F1017)), IF(M1017&gt;0, M1017/F1017, ((G1017*(E1017-I1017))/F1017))))</f>
        <v/>
      </c>
    </row>
    <row customHeight="1" ht="17.25" r="1018" spans="1:105">
      <c r="A1018" s="161" t="n"/>
      <c r="B1018" s="141" t="n"/>
      <c r="C1018" s="15" t="n"/>
      <c r="D1018" s="15" t="n"/>
      <c r="E1018" s="142" t="n"/>
      <c r="F1018" s="16" t="n"/>
      <c r="G1018" s="132" t="n"/>
      <c r="H1018" s="142" t="n"/>
      <c r="I1018" s="142" t="n"/>
      <c r="J1018" s="144" t="n"/>
      <c r="K1018" s="124" t="n"/>
      <c r="L1018" s="12" t="n"/>
      <c r="M1018" s="158">
        <f>IF(J1018="", "", K1018)</f>
        <v/>
      </c>
      <c r="N1018" s="17" t="n"/>
      <c r="O1018" s="18" t="n"/>
      <c r="AC1018" s="14" t="n"/>
      <c r="AD1018" s="14">
        <f>IF(M1018="", "", IF(C1018="Long", IF(M1018&gt;0, M1018/F1018, ((G1018*(I1018-E1018))/F1018)), IF(M1018&gt;0, M1018/F1018, ((G1018*(E1018-I1018))/F1018))))</f>
        <v/>
      </c>
    </row>
    <row customHeight="1" ht="17.25" r="1019" spans="1:105">
      <c r="A1019" s="161" t="n"/>
      <c r="B1019" s="141" t="n"/>
      <c r="C1019" s="15" t="n"/>
      <c r="D1019" s="15" t="n"/>
      <c r="E1019" s="142" t="n"/>
      <c r="F1019" s="16" t="n"/>
      <c r="G1019" s="132" t="n"/>
      <c r="H1019" s="142" t="n"/>
      <c r="I1019" s="142" t="n"/>
      <c r="J1019" s="144" t="n"/>
      <c r="K1019" s="124" t="n"/>
      <c r="L1019" s="12" t="n"/>
      <c r="M1019" s="158">
        <f>IF(J1019="", "", K1019)</f>
        <v/>
      </c>
      <c r="N1019" s="17" t="n"/>
      <c r="O1019" s="18" t="n"/>
      <c r="AC1019" s="14" t="n"/>
      <c r="AD1019" s="14">
        <f>IF(M1019="", "", IF(C1019="Long", IF(M1019&gt;0, M1019/F1019, ((G1019*(I1019-E1019))/F1019)), IF(M1019&gt;0, M1019/F1019, ((G1019*(E1019-I1019))/F1019))))</f>
        <v/>
      </c>
    </row>
    <row customHeight="1" ht="17.25" r="1020" spans="1:105">
      <c r="A1020" s="161" t="n"/>
      <c r="B1020" s="141" t="n"/>
      <c r="C1020" s="15" t="n"/>
      <c r="D1020" s="15" t="n"/>
      <c r="E1020" s="142" t="n"/>
      <c r="F1020" s="16" t="n"/>
      <c r="G1020" s="132" t="n"/>
      <c r="H1020" s="142" t="n"/>
      <c r="I1020" s="142" t="n"/>
      <c r="J1020" s="144" t="n"/>
      <c r="K1020" s="124" t="n"/>
      <c r="L1020" s="12" t="n"/>
      <c r="M1020" s="158">
        <f>IF(J1020="", "", K1020)</f>
        <v/>
      </c>
      <c r="N1020" s="17" t="n"/>
      <c r="O1020" s="18" t="n"/>
      <c r="AC1020" s="14" t="n"/>
      <c r="AD1020" s="14">
        <f>IF(M1020="", "", IF(C1020="Long", IF(M1020&gt;0, M1020/F1020, ((G1020*(I1020-E1020))/F1020)), IF(M1020&gt;0, M1020/F1020, ((G1020*(E1020-I1020))/F1020))))</f>
        <v/>
      </c>
    </row>
    <row customHeight="1" ht="17.25" r="1021" spans="1:105">
      <c r="A1021" s="161" t="n"/>
      <c r="B1021" s="141" t="n"/>
      <c r="C1021" s="15" t="n"/>
      <c r="D1021" s="15" t="n"/>
      <c r="E1021" s="142" t="n"/>
      <c r="F1021" s="16" t="n"/>
      <c r="G1021" s="132" t="n"/>
      <c r="H1021" s="142" t="n"/>
      <c r="I1021" s="142" t="n"/>
      <c r="J1021" s="144" t="n"/>
      <c r="K1021" s="124" t="n"/>
      <c r="L1021" s="12" t="n"/>
      <c r="M1021" s="158">
        <f>IF(J1021="", "", K1021)</f>
        <v/>
      </c>
      <c r="N1021" s="17" t="n"/>
      <c r="O1021" s="18" t="n"/>
      <c r="AC1021" s="14" t="n"/>
      <c r="AD1021" s="14">
        <f>IF(M1021="", "", IF(C1021="Long", IF(M1021&gt;0, M1021/F1021, ((G1021*(I1021-E1021))/F1021)), IF(M1021&gt;0, M1021/F1021, ((G1021*(E1021-I1021))/F1021))))</f>
        <v/>
      </c>
    </row>
    <row customHeight="1" ht="17.25" r="1022" spans="1:105">
      <c r="A1022" s="161" t="n"/>
      <c r="B1022" s="141" t="n"/>
      <c r="C1022" s="15" t="n"/>
      <c r="D1022" s="15" t="n"/>
      <c r="E1022" s="142" t="n"/>
      <c r="F1022" s="16" t="n"/>
      <c r="G1022" s="132" t="n"/>
      <c r="H1022" s="142" t="n"/>
      <c r="I1022" s="142" t="n"/>
      <c r="J1022" s="144" t="n"/>
      <c r="K1022" s="124" t="n"/>
      <c r="L1022" s="12" t="n"/>
      <c r="M1022" s="158">
        <f>IF(J1022="", "", K1022)</f>
        <v/>
      </c>
      <c r="N1022" s="17" t="n"/>
      <c r="O1022" s="18" t="n"/>
      <c r="AC1022" s="14" t="n"/>
      <c r="AD1022" s="14">
        <f>IF(M1022="", "", IF(C1022="Long", IF(M1022&gt;0, M1022/F1022, ((G1022*(I1022-E1022))/F1022)), IF(M1022&gt;0, M1022/F1022, ((G1022*(E1022-I1022))/F1022))))</f>
        <v/>
      </c>
    </row>
    <row customHeight="1" ht="17.25" r="1023" spans="1:105">
      <c r="A1023" s="161" t="n"/>
      <c r="B1023" s="141" t="n"/>
      <c r="C1023" s="15" t="n"/>
      <c r="D1023" s="15" t="n"/>
      <c r="E1023" s="142" t="n"/>
      <c r="F1023" s="16" t="n"/>
      <c r="G1023" s="132" t="n"/>
      <c r="H1023" s="142" t="n"/>
      <c r="I1023" s="142" t="n"/>
      <c r="J1023" s="144" t="n"/>
      <c r="K1023" s="124" t="n"/>
      <c r="L1023" s="12" t="n"/>
      <c r="M1023" s="158">
        <f>IF(J1023="", "", K1023)</f>
        <v/>
      </c>
      <c r="N1023" s="17" t="n"/>
      <c r="O1023" s="18" t="n"/>
      <c r="AC1023" s="14" t="n"/>
      <c r="AD1023" s="14">
        <f>IF(M1023="", "", IF(C1023="Long", IF(M1023&gt;0, M1023/F1023, ((G1023*(I1023-E1023))/F1023)), IF(M1023&gt;0, M1023/F1023, ((G1023*(E1023-I1023))/F1023))))</f>
        <v/>
      </c>
    </row>
    <row customHeight="1" ht="17.25" r="1024" spans="1:105">
      <c r="A1024" s="161" t="n"/>
      <c r="B1024" s="141" t="n"/>
      <c r="C1024" s="15" t="n"/>
      <c r="D1024" s="15" t="n"/>
      <c r="E1024" s="142" t="n"/>
      <c r="F1024" s="16" t="n"/>
      <c r="G1024" s="132" t="n"/>
      <c r="H1024" s="142" t="n"/>
      <c r="I1024" s="142" t="n"/>
      <c r="J1024" s="144" t="n"/>
      <c r="K1024" s="124" t="n"/>
      <c r="L1024" s="12" t="n"/>
      <c r="M1024" s="158">
        <f>IF(J1024="", "", K1024)</f>
        <v/>
      </c>
      <c r="N1024" s="17" t="n"/>
      <c r="O1024" s="18" t="n"/>
      <c r="AC1024" s="14" t="n"/>
      <c r="AD1024" s="14">
        <f>IF(M1024="", "", IF(C1024="Long", IF(M1024&gt;0, M1024/F1024, ((G1024*(I1024-E1024))/F1024)), IF(M1024&gt;0, M1024/F1024, ((G1024*(E1024-I1024))/F1024))))</f>
        <v/>
      </c>
    </row>
    <row customHeight="1" ht="17.25" r="1025" spans="1:105">
      <c r="A1025" s="161" t="n"/>
      <c r="B1025" s="141" t="n"/>
      <c r="C1025" s="15" t="n"/>
      <c r="D1025" s="15" t="n"/>
      <c r="E1025" s="142" t="n"/>
      <c r="F1025" s="16" t="n"/>
      <c r="G1025" s="132" t="n"/>
      <c r="H1025" s="142" t="n"/>
      <c r="I1025" s="142" t="n"/>
      <c r="J1025" s="144" t="n"/>
      <c r="K1025" s="124" t="n"/>
      <c r="L1025" s="12" t="n"/>
      <c r="M1025" s="158">
        <f>IF(J1025="", "", K1025)</f>
        <v/>
      </c>
      <c r="N1025" s="17" t="n"/>
      <c r="O1025" s="18" t="n"/>
      <c r="AC1025" s="14" t="n"/>
      <c r="AD1025" s="14">
        <f>IF(M1025="", "", IF(C1025="Long", IF(M1025&gt;0, M1025/F1025, ((G1025*(I1025-E1025))/F1025)), IF(M1025&gt;0, M1025/F1025, ((G1025*(E1025-I1025))/F1025))))</f>
        <v/>
      </c>
    </row>
    <row customHeight="1" ht="17.25" r="1026" spans="1:105">
      <c r="A1026" s="161" t="n"/>
      <c r="B1026" s="141" t="n"/>
      <c r="C1026" s="15" t="n"/>
      <c r="D1026" s="15" t="n"/>
      <c r="E1026" s="142" t="n"/>
      <c r="F1026" s="16" t="n"/>
      <c r="G1026" s="132" t="n"/>
      <c r="H1026" s="142" t="n"/>
      <c r="I1026" s="142" t="n"/>
      <c r="J1026" s="144" t="n"/>
      <c r="K1026" s="124" t="n"/>
      <c r="L1026" s="12" t="n"/>
      <c r="M1026" s="158">
        <f>IF(J1026="", "", K1026)</f>
        <v/>
      </c>
      <c r="N1026" s="17" t="n"/>
      <c r="O1026" s="18" t="n"/>
      <c r="AC1026" s="14" t="n"/>
      <c r="AD1026" s="14">
        <f>IF(M1026="", "", IF(C1026="Long", IF(M1026&gt;0, M1026/F1026, ((G1026*(I1026-E1026))/F1026)), IF(M1026&gt;0, M1026/F1026, ((G1026*(E1026-I1026))/F1026))))</f>
        <v/>
      </c>
    </row>
    <row customHeight="1" ht="17.25" r="1027" spans="1:105">
      <c r="A1027" s="161" t="n"/>
      <c r="B1027" s="141" t="n"/>
      <c r="C1027" s="15" t="n"/>
      <c r="D1027" s="15" t="n"/>
      <c r="E1027" s="142" t="n"/>
      <c r="F1027" s="16" t="n"/>
      <c r="G1027" s="132" t="n"/>
      <c r="H1027" s="142" t="n"/>
      <c r="I1027" s="142" t="n"/>
      <c r="J1027" s="144" t="n"/>
      <c r="K1027" s="124" t="n"/>
      <c r="L1027" s="12" t="n"/>
      <c r="M1027" s="158">
        <f>IF(J1027="", "", K1027)</f>
        <v/>
      </c>
      <c r="N1027" s="17" t="n"/>
      <c r="O1027" s="18" t="n"/>
      <c r="AC1027" s="14" t="n"/>
      <c r="AD1027" s="14">
        <f>IF(M1027="", "", IF(C1027="Long", IF(M1027&gt;0, M1027/F1027, ((G1027*(I1027-E1027))/F1027)), IF(M1027&gt;0, M1027/F1027, ((G1027*(E1027-I1027))/F1027))))</f>
        <v/>
      </c>
    </row>
    <row customHeight="1" ht="17.25" r="1028" spans="1:105">
      <c r="A1028" s="161" t="n"/>
      <c r="B1028" s="141" t="n"/>
      <c r="C1028" s="15" t="n"/>
      <c r="D1028" s="15" t="n"/>
      <c r="E1028" s="142" t="n"/>
      <c r="F1028" s="16" t="n"/>
      <c r="G1028" s="132" t="n"/>
      <c r="H1028" s="142" t="n"/>
      <c r="I1028" s="142" t="n"/>
      <c r="J1028" s="144" t="n"/>
      <c r="K1028" s="124" t="n"/>
      <c r="L1028" s="12" t="n"/>
      <c r="M1028" s="158">
        <f>IF(J1028="", "", K1028)</f>
        <v/>
      </c>
      <c r="N1028" s="17" t="n"/>
      <c r="O1028" s="18" t="n"/>
      <c r="AC1028" s="14" t="n"/>
      <c r="AD1028" s="14">
        <f>IF(M1028="", "", IF(C1028="Long", IF(M1028&gt;0, M1028/F1028, ((G1028*(I1028-E1028))/F1028)), IF(M1028&gt;0, M1028/F1028, ((G1028*(E1028-I1028))/F1028))))</f>
        <v/>
      </c>
    </row>
    <row customHeight="1" ht="17.25" r="1029" spans="1:105">
      <c r="A1029" s="161" t="n"/>
      <c r="B1029" s="141" t="n"/>
      <c r="C1029" s="15" t="n"/>
      <c r="D1029" s="15" t="n"/>
      <c r="E1029" s="142" t="n"/>
      <c r="F1029" s="16" t="n"/>
      <c r="G1029" s="132" t="n"/>
      <c r="H1029" s="142" t="n"/>
      <c r="I1029" s="142" t="n"/>
      <c r="J1029" s="144" t="n"/>
      <c r="K1029" s="124" t="n"/>
      <c r="L1029" s="12" t="n"/>
      <c r="M1029" s="158">
        <f>IF(J1029="", "", K1029)</f>
        <v/>
      </c>
      <c r="N1029" s="17" t="n"/>
      <c r="O1029" s="18" t="n"/>
      <c r="AC1029" s="14" t="n"/>
      <c r="AD1029" s="14">
        <f>IF(M1029="", "", IF(C1029="Long", IF(M1029&gt;0, M1029/F1029, ((G1029*(I1029-E1029))/F1029)), IF(M1029&gt;0, M1029/F1029, ((G1029*(E1029-I1029))/F1029))))</f>
        <v/>
      </c>
    </row>
    <row customHeight="1" ht="17.25" r="1030" spans="1:105">
      <c r="A1030" s="161" t="n"/>
      <c r="B1030" s="141" t="n"/>
      <c r="C1030" s="15" t="n"/>
      <c r="D1030" s="15" t="n"/>
      <c r="E1030" s="142" t="n"/>
      <c r="F1030" s="16" t="n"/>
      <c r="G1030" s="132" t="n"/>
      <c r="H1030" s="142" t="n"/>
      <c r="I1030" s="142" t="n"/>
      <c r="J1030" s="144" t="n"/>
      <c r="K1030" s="124" t="n"/>
      <c r="L1030" s="12" t="n"/>
      <c r="M1030" s="158">
        <f>IF(J1030="", "", K1030)</f>
        <v/>
      </c>
      <c r="N1030" s="17" t="n"/>
      <c r="O1030" s="18" t="n"/>
      <c r="AC1030" s="14" t="n"/>
      <c r="AD1030" s="14">
        <f>IF(M1030="", "", IF(C1030="Long", IF(M1030&gt;0, M1030/F1030, ((G1030*(I1030-E1030))/F1030)), IF(M1030&gt;0, M1030/F1030, ((G1030*(E1030-I1030))/F1030))))</f>
        <v/>
      </c>
    </row>
    <row customHeight="1" ht="17.25" r="1031" spans="1:105">
      <c r="A1031" s="161" t="n"/>
      <c r="B1031" s="141" t="n"/>
      <c r="C1031" s="15" t="n"/>
      <c r="D1031" s="15" t="n"/>
      <c r="E1031" s="142" t="n"/>
      <c r="F1031" s="16" t="n"/>
      <c r="G1031" s="132" t="n"/>
      <c r="H1031" s="142" t="n"/>
      <c r="I1031" s="142" t="n"/>
      <c r="J1031" s="144" t="n"/>
      <c r="K1031" s="124" t="n"/>
      <c r="L1031" s="12" t="n"/>
      <c r="M1031" s="158">
        <f>IF(J1031="", "", K1031)</f>
        <v/>
      </c>
      <c r="N1031" s="17" t="n"/>
      <c r="O1031" s="18" t="n"/>
      <c r="AC1031" s="14" t="n"/>
      <c r="AD1031" s="14">
        <f>IF(M1031="", "", IF(C1031="Long", IF(M1031&gt;0, M1031/F1031, ((G1031*(I1031-E1031))/F1031)), IF(M1031&gt;0, M1031/F1031, ((G1031*(E1031-I1031))/F1031))))</f>
        <v/>
      </c>
    </row>
    <row customHeight="1" ht="17.25" r="1032" spans="1:105">
      <c r="A1032" s="161" t="n"/>
      <c r="B1032" s="141" t="n"/>
      <c r="C1032" s="15" t="n"/>
      <c r="D1032" s="15" t="n"/>
      <c r="E1032" s="142" t="n"/>
      <c r="F1032" s="16" t="n"/>
      <c r="G1032" s="132" t="n"/>
      <c r="H1032" s="142" t="n"/>
      <c r="I1032" s="142" t="n"/>
      <c r="J1032" s="144" t="n"/>
      <c r="K1032" s="124" t="n"/>
      <c r="L1032" s="12" t="n"/>
      <c r="M1032" s="158">
        <f>IF(J1032="", "", K1032)</f>
        <v/>
      </c>
      <c r="N1032" s="17" t="n"/>
      <c r="O1032" s="18" t="n"/>
      <c r="AC1032" s="14" t="n"/>
      <c r="AD1032" s="14">
        <f>IF(M1032="", "", IF(C1032="Long", IF(M1032&gt;0, M1032/F1032, ((G1032*(I1032-E1032))/F1032)), IF(M1032&gt;0, M1032/F1032, ((G1032*(E1032-I1032))/F1032))))</f>
        <v/>
      </c>
    </row>
    <row customHeight="1" ht="17.25" r="1033" spans="1:105">
      <c r="A1033" s="161" t="n"/>
      <c r="B1033" s="141" t="n"/>
      <c r="C1033" s="15" t="n"/>
      <c r="D1033" s="15" t="n"/>
      <c r="E1033" s="142" t="n"/>
      <c r="F1033" s="16" t="n"/>
      <c r="G1033" s="132" t="n"/>
      <c r="H1033" s="142" t="n"/>
      <c r="I1033" s="142" t="n"/>
      <c r="J1033" s="144" t="n"/>
      <c r="K1033" s="124" t="n"/>
      <c r="L1033" s="12" t="n"/>
      <c r="M1033" s="158">
        <f>IF(J1033="", "", K1033)</f>
        <v/>
      </c>
      <c r="N1033" s="17" t="n"/>
      <c r="O1033" s="18" t="n"/>
      <c r="AC1033" s="14" t="n"/>
      <c r="AD1033" s="14">
        <f>IF(M1033="", "", IF(C1033="Long", IF(M1033&gt;0, M1033/F1033, ((G1033*(I1033-E1033))/F1033)), IF(M1033&gt;0, M1033/F1033, ((G1033*(E1033-I1033))/F1033))))</f>
        <v/>
      </c>
    </row>
    <row customHeight="1" ht="17.25" r="1034" spans="1:105">
      <c r="A1034" s="161" t="n"/>
      <c r="B1034" s="141" t="n"/>
      <c r="C1034" s="15" t="n"/>
      <c r="D1034" s="15" t="n"/>
      <c r="E1034" s="142" t="n"/>
      <c r="F1034" s="16" t="n"/>
      <c r="G1034" s="132" t="n"/>
      <c r="H1034" s="142" t="n"/>
      <c r="I1034" s="142" t="n"/>
      <c r="J1034" s="144" t="n"/>
      <c r="K1034" s="124" t="n"/>
      <c r="L1034" s="12" t="n"/>
      <c r="M1034" s="158">
        <f>IF(J1034="", "", K1034)</f>
        <v/>
      </c>
      <c r="N1034" s="17" t="n"/>
      <c r="O1034" s="18" t="n"/>
      <c r="AC1034" s="14" t="n"/>
      <c r="AD1034" s="14">
        <f>IF(M1034="", "", IF(C1034="Long", IF(M1034&gt;0, M1034/F1034, ((G1034*(I1034-E1034))/F1034)), IF(M1034&gt;0, M1034/F1034, ((G1034*(E1034-I1034))/F1034))))</f>
        <v/>
      </c>
    </row>
    <row customHeight="1" ht="17.25" r="1035" spans="1:105">
      <c r="A1035" s="161" t="n"/>
      <c r="B1035" s="141" t="n"/>
      <c r="C1035" s="15" t="n"/>
      <c r="D1035" s="15" t="n"/>
      <c r="E1035" s="142" t="n"/>
      <c r="F1035" s="16" t="n"/>
      <c r="G1035" s="132" t="n"/>
      <c r="H1035" s="142" t="n"/>
      <c r="I1035" s="142" t="n"/>
      <c r="J1035" s="144" t="n"/>
      <c r="K1035" s="124" t="n"/>
      <c r="L1035" s="12" t="n"/>
      <c r="M1035" s="158">
        <f>IF(J1035="", "", K1035)</f>
        <v/>
      </c>
      <c r="N1035" s="17" t="n"/>
      <c r="O1035" s="18" t="n"/>
      <c r="AC1035" s="14" t="n"/>
      <c r="AD1035" s="14">
        <f>IF(M1035="", "", IF(C1035="Long", IF(M1035&gt;0, M1035/F1035, ((G1035*(I1035-E1035))/F1035)), IF(M1035&gt;0, M1035/F1035, ((G1035*(E1035-I1035))/F1035))))</f>
        <v/>
      </c>
    </row>
    <row customHeight="1" ht="17.25" r="1036" spans="1:105">
      <c r="A1036" s="161" t="n"/>
      <c r="B1036" s="141" t="n"/>
      <c r="C1036" s="15" t="n"/>
      <c r="D1036" s="15" t="n"/>
      <c r="E1036" s="142" t="n"/>
      <c r="F1036" s="16" t="n"/>
      <c r="G1036" s="132" t="n"/>
      <c r="H1036" s="142" t="n"/>
      <c r="I1036" s="142" t="n"/>
      <c r="J1036" s="144" t="n"/>
      <c r="K1036" s="124" t="n"/>
      <c r="L1036" s="12" t="n"/>
      <c r="M1036" s="158">
        <f>IF(J1036="", "", K1036)</f>
        <v/>
      </c>
      <c r="N1036" s="17" t="n"/>
      <c r="O1036" s="18" t="n"/>
      <c r="AC1036" s="14" t="n"/>
      <c r="AD1036" s="14">
        <f>IF(M1036="", "", IF(C1036="Long", IF(M1036&gt;0, M1036/F1036, ((G1036*(I1036-E1036))/F1036)), IF(M1036&gt;0, M1036/F1036, ((G1036*(E1036-I1036))/F1036))))</f>
        <v/>
      </c>
    </row>
    <row customHeight="1" ht="17.25" r="1037" spans="1:105">
      <c r="A1037" s="161" t="n"/>
      <c r="B1037" s="141" t="n"/>
      <c r="C1037" s="15" t="n"/>
      <c r="D1037" s="15" t="n"/>
      <c r="E1037" s="142" t="n"/>
      <c r="F1037" s="16" t="n"/>
      <c r="G1037" s="132" t="n"/>
      <c r="H1037" s="142" t="n"/>
      <c r="I1037" s="142" t="n"/>
      <c r="J1037" s="144" t="n"/>
      <c r="K1037" s="124" t="n"/>
      <c r="L1037" s="12" t="n"/>
      <c r="M1037" s="158">
        <f>IF(J1037="", "", K1037)</f>
        <v/>
      </c>
      <c r="N1037" s="17" t="n"/>
      <c r="O1037" s="18" t="n"/>
      <c r="AC1037" s="14" t="n"/>
      <c r="AD1037" s="14">
        <f>IF(M1037="", "", IF(C1037="Long", IF(M1037&gt;0, M1037/F1037, ((G1037*(I1037-E1037))/F1037)), IF(M1037&gt;0, M1037/F1037, ((G1037*(E1037-I1037))/F1037))))</f>
        <v/>
      </c>
    </row>
    <row customHeight="1" ht="17.25" r="1038" spans="1:105">
      <c r="A1038" s="161" t="n"/>
      <c r="B1038" s="141" t="n"/>
      <c r="C1038" s="15" t="n"/>
      <c r="D1038" s="15" t="n"/>
      <c r="E1038" s="142" t="n"/>
      <c r="F1038" s="16" t="n"/>
      <c r="G1038" s="132" t="n"/>
      <c r="H1038" s="142" t="n"/>
      <c r="I1038" s="142" t="n"/>
      <c r="J1038" s="144" t="n"/>
      <c r="K1038" s="124" t="n"/>
      <c r="L1038" s="12" t="n"/>
      <c r="M1038" s="158">
        <f>IF(J1038="", "", K1038)</f>
        <v/>
      </c>
      <c r="N1038" s="17" t="n"/>
      <c r="O1038" s="18" t="n"/>
      <c r="AC1038" s="14" t="n"/>
      <c r="AD1038" s="14">
        <f>IF(M1038="", "", IF(C1038="Long", IF(M1038&gt;0, M1038/F1038, ((G1038*(I1038-E1038))/F1038)), IF(M1038&gt;0, M1038/F1038, ((G1038*(E1038-I1038))/F1038))))</f>
        <v/>
      </c>
    </row>
    <row customHeight="1" ht="17.25" r="1039" spans="1:105">
      <c r="A1039" s="161" t="n"/>
      <c r="B1039" s="141" t="n"/>
      <c r="C1039" s="15" t="n"/>
      <c r="D1039" s="15" t="n"/>
      <c r="E1039" s="142" t="n"/>
      <c r="F1039" s="16" t="n"/>
      <c r="G1039" s="132" t="n"/>
      <c r="H1039" s="142" t="n"/>
      <c r="I1039" s="142" t="n"/>
      <c r="J1039" s="144" t="n"/>
      <c r="K1039" s="124" t="n"/>
      <c r="L1039" s="12" t="n"/>
      <c r="M1039" s="158">
        <f>IF(J1039="", "", K1039)</f>
        <v/>
      </c>
      <c r="N1039" s="17" t="n"/>
      <c r="O1039" s="18" t="n"/>
      <c r="AC1039" s="14" t="n"/>
      <c r="AD1039" s="14">
        <f>IF(M1039="", "", IF(C1039="Long", IF(M1039&gt;0, M1039/F1039, ((G1039*(I1039-E1039))/F1039)), IF(M1039&gt;0, M1039/F1039, ((G1039*(E1039-I1039))/F1039))))</f>
        <v/>
      </c>
    </row>
    <row customHeight="1" ht="17.25" r="1040" spans="1:105">
      <c r="A1040" s="161" t="n"/>
      <c r="B1040" s="141" t="n"/>
      <c r="C1040" s="15" t="n"/>
      <c r="D1040" s="15" t="n"/>
      <c r="E1040" s="142" t="n"/>
      <c r="F1040" s="16" t="n"/>
      <c r="G1040" s="132" t="n"/>
      <c r="H1040" s="142" t="n"/>
      <c r="I1040" s="142" t="n"/>
      <c r="J1040" s="144" t="n"/>
      <c r="K1040" s="124" t="n"/>
      <c r="L1040" s="12" t="n"/>
      <c r="M1040" s="158">
        <f>IF(J1040="", "", K1040)</f>
        <v/>
      </c>
      <c r="N1040" s="17" t="n"/>
      <c r="O1040" s="18" t="n"/>
      <c r="AC1040" s="14" t="n"/>
      <c r="AD1040" s="14">
        <f>IF(M1040="", "", IF(C1040="Long", IF(M1040&gt;0, M1040/F1040, ((G1040*(I1040-E1040))/F1040)), IF(M1040&gt;0, M1040/F1040, ((G1040*(E1040-I1040))/F1040))))</f>
        <v/>
      </c>
    </row>
    <row customHeight="1" ht="17.25" r="1041" spans="1:105">
      <c r="A1041" s="161" t="n"/>
      <c r="B1041" s="141" t="n"/>
      <c r="C1041" s="15" t="n"/>
      <c r="D1041" s="15" t="n"/>
      <c r="E1041" s="142" t="n"/>
      <c r="F1041" s="16" t="n"/>
      <c r="G1041" s="132" t="n"/>
      <c r="H1041" s="142" t="n"/>
      <c r="I1041" s="142" t="n"/>
      <c r="J1041" s="144" t="n"/>
      <c r="K1041" s="124" t="n"/>
      <c r="L1041" s="12" t="n"/>
      <c r="M1041" s="158">
        <f>IF(J1041="", "", K1041)</f>
        <v/>
      </c>
      <c r="N1041" s="17" t="n"/>
      <c r="O1041" s="18" t="n"/>
      <c r="AC1041" s="14" t="n"/>
      <c r="AD1041" s="14">
        <f>IF(M1041="", "", IF(C1041="Long", IF(M1041&gt;0, M1041/F1041, ((G1041*(I1041-E1041))/F1041)), IF(M1041&gt;0, M1041/F1041, ((G1041*(E1041-I1041))/F1041))))</f>
        <v/>
      </c>
    </row>
    <row customHeight="1" ht="17.25" r="1042" spans="1:105">
      <c r="A1042" s="161" t="n"/>
      <c r="B1042" s="141" t="n"/>
      <c r="C1042" s="15" t="n"/>
      <c r="D1042" s="15" t="n"/>
      <c r="E1042" s="142" t="n"/>
      <c r="F1042" s="16" t="n"/>
      <c r="G1042" s="132" t="n"/>
      <c r="H1042" s="142" t="n"/>
      <c r="I1042" s="142" t="n"/>
      <c r="J1042" s="144" t="n"/>
      <c r="K1042" s="124" t="n"/>
      <c r="L1042" s="12" t="n"/>
      <c r="M1042" s="158">
        <f>IF(J1042="", "", K1042)</f>
        <v/>
      </c>
      <c r="N1042" s="17" t="n"/>
      <c r="O1042" s="18" t="n"/>
      <c r="AC1042" s="14" t="n"/>
      <c r="AD1042" s="14">
        <f>IF(M1042="", "", IF(C1042="Long", IF(M1042&gt;0, M1042/F1042, ((G1042*(I1042-E1042))/F1042)), IF(M1042&gt;0, M1042/F1042, ((G1042*(E1042-I1042))/F1042))))</f>
        <v/>
      </c>
    </row>
    <row customHeight="1" ht="17.25" r="1043" spans="1:105">
      <c r="A1043" s="161" t="n"/>
      <c r="B1043" s="141" t="n"/>
      <c r="C1043" s="15" t="n"/>
      <c r="D1043" s="15" t="n"/>
      <c r="E1043" s="142" t="n"/>
      <c r="F1043" s="16" t="n"/>
      <c r="G1043" s="132" t="n"/>
      <c r="H1043" s="142" t="n"/>
      <c r="I1043" s="142" t="n"/>
      <c r="J1043" s="144" t="n"/>
      <c r="K1043" s="124" t="n"/>
      <c r="L1043" s="12" t="n"/>
      <c r="M1043" s="158">
        <f>IF(J1043="", "", K1043)</f>
        <v/>
      </c>
      <c r="N1043" s="17" t="n"/>
      <c r="O1043" s="18" t="n"/>
      <c r="AC1043" s="14" t="n"/>
      <c r="AD1043" s="14">
        <f>IF(M1043="", "", IF(C1043="Long", IF(M1043&gt;0, M1043/F1043, ((G1043*(I1043-E1043))/F1043)), IF(M1043&gt;0, M1043/F1043, ((G1043*(E1043-I1043))/F1043))))</f>
        <v/>
      </c>
    </row>
    <row customHeight="1" ht="17.25" r="1044" spans="1:105">
      <c r="A1044" s="161" t="n"/>
      <c r="B1044" s="141" t="n"/>
      <c r="C1044" s="15" t="n"/>
      <c r="D1044" s="15" t="n"/>
      <c r="E1044" s="142" t="n"/>
      <c r="F1044" s="16" t="n"/>
      <c r="G1044" s="132" t="n"/>
      <c r="H1044" s="142" t="n"/>
      <c r="I1044" s="142" t="n"/>
      <c r="J1044" s="144" t="n"/>
      <c r="K1044" s="124" t="n"/>
      <c r="L1044" s="12" t="n"/>
      <c r="M1044" s="158">
        <f>IF(J1044="", "", K1044)</f>
        <v/>
      </c>
      <c r="N1044" s="17" t="n"/>
      <c r="O1044" s="18" t="n"/>
      <c r="AC1044" s="14" t="n"/>
      <c r="AD1044" s="14">
        <f>IF(M1044="", "", IF(C1044="Long", IF(M1044&gt;0, M1044/F1044, ((G1044*(I1044-E1044))/F1044)), IF(M1044&gt;0, M1044/F1044, ((G1044*(E1044-I1044))/F1044))))</f>
        <v/>
      </c>
    </row>
    <row customHeight="1" ht="17.25" r="1045" spans="1:105">
      <c r="A1045" s="161" t="n"/>
      <c r="B1045" s="141" t="n"/>
      <c r="C1045" s="15" t="n"/>
      <c r="D1045" s="15" t="n"/>
      <c r="E1045" s="142" t="n"/>
      <c r="F1045" s="16" t="n"/>
      <c r="G1045" s="132" t="n"/>
      <c r="H1045" s="142" t="n"/>
      <c r="I1045" s="142" t="n"/>
      <c r="J1045" s="144" t="n"/>
      <c r="K1045" s="124" t="n"/>
      <c r="L1045" s="12" t="n"/>
      <c r="M1045" s="158">
        <f>IF(J1045="", "", K1045)</f>
        <v/>
      </c>
      <c r="N1045" s="17" t="n"/>
      <c r="O1045" s="18" t="n"/>
      <c r="AC1045" s="14" t="n"/>
      <c r="AD1045" s="14">
        <f>IF(M1045="", "", IF(C1045="Long", IF(M1045&gt;0, M1045/F1045, ((G1045*(I1045-E1045))/F1045)), IF(M1045&gt;0, M1045/F1045, ((G1045*(E1045-I1045))/F1045))))</f>
        <v/>
      </c>
    </row>
    <row customHeight="1" ht="17.25" r="1046" spans="1:105">
      <c r="A1046" s="161" t="n"/>
      <c r="B1046" s="141" t="n"/>
      <c r="C1046" s="15" t="n"/>
      <c r="D1046" s="15" t="n"/>
      <c r="E1046" s="142" t="n"/>
      <c r="F1046" s="16" t="n"/>
      <c r="G1046" s="132" t="n"/>
      <c r="H1046" s="142" t="n"/>
      <c r="I1046" s="142" t="n"/>
      <c r="J1046" s="144" t="n"/>
      <c r="K1046" s="124" t="n"/>
      <c r="L1046" s="12" t="n"/>
      <c r="M1046" s="158">
        <f>IF(J1046="", "", K1046)</f>
        <v/>
      </c>
      <c r="N1046" s="17" t="n"/>
      <c r="O1046" s="18" t="n"/>
      <c r="AC1046" s="14" t="n"/>
      <c r="AD1046" s="14">
        <f>IF(M1046="", "", IF(C1046="Long", IF(M1046&gt;0, M1046/F1046, ((G1046*(I1046-E1046))/F1046)), IF(M1046&gt;0, M1046/F1046, ((G1046*(E1046-I1046))/F1046))))</f>
        <v/>
      </c>
    </row>
    <row customHeight="1" ht="17.25" r="1047" spans="1:105">
      <c r="A1047" s="161" t="n"/>
      <c r="B1047" s="141" t="n"/>
      <c r="C1047" s="15" t="n"/>
      <c r="D1047" s="15" t="n"/>
      <c r="E1047" s="142" t="n"/>
      <c r="F1047" s="16" t="n"/>
      <c r="G1047" s="132" t="n"/>
      <c r="H1047" s="142" t="n"/>
      <c r="I1047" s="142" t="n"/>
      <c r="J1047" s="144" t="n"/>
      <c r="K1047" s="124" t="n"/>
      <c r="L1047" s="12" t="n"/>
      <c r="M1047" s="158">
        <f>IF(J1047="", "", K1047)</f>
        <v/>
      </c>
      <c r="N1047" s="17" t="n"/>
      <c r="O1047" s="18" t="n"/>
      <c r="AC1047" s="14" t="n"/>
      <c r="AD1047" s="14">
        <f>IF(M1047="", "", IF(C1047="Long", IF(M1047&gt;0, M1047/F1047, ((G1047*(I1047-E1047))/F1047)), IF(M1047&gt;0, M1047/F1047, ((G1047*(E1047-I1047))/F1047))))</f>
        <v/>
      </c>
    </row>
    <row customHeight="1" ht="17.25" r="1048" spans="1:105">
      <c r="A1048" s="161" t="n"/>
      <c r="B1048" s="141" t="n"/>
      <c r="C1048" s="15" t="n"/>
      <c r="D1048" s="15" t="n"/>
      <c r="E1048" s="142" t="n"/>
      <c r="F1048" s="16" t="n"/>
      <c r="G1048" s="132" t="n"/>
      <c r="H1048" s="142" t="n"/>
      <c r="I1048" s="142" t="n"/>
      <c r="J1048" s="144" t="n"/>
      <c r="K1048" s="124" t="n"/>
      <c r="L1048" s="12" t="n"/>
      <c r="M1048" s="158">
        <f>IF(J1048="", "", K1048)</f>
        <v/>
      </c>
      <c r="N1048" s="17" t="n"/>
      <c r="O1048" s="18" t="n"/>
      <c r="AC1048" s="14" t="n"/>
      <c r="AD1048" s="14">
        <f>IF(M1048="", "", IF(C1048="Long", IF(M1048&gt;0, M1048/F1048, ((G1048*(I1048-E1048))/F1048)), IF(M1048&gt;0, M1048/F1048, ((G1048*(E1048-I1048))/F1048))))</f>
        <v/>
      </c>
    </row>
    <row customHeight="1" ht="17.25" r="1049" spans="1:105">
      <c r="A1049" s="161" t="n"/>
      <c r="B1049" s="141" t="n"/>
      <c r="C1049" s="15" t="n"/>
      <c r="D1049" s="15" t="n"/>
      <c r="E1049" s="142" t="n"/>
      <c r="F1049" s="16" t="n"/>
      <c r="G1049" s="132" t="n"/>
      <c r="H1049" s="142" t="n"/>
      <c r="I1049" s="142" t="n"/>
      <c r="J1049" s="144" t="n"/>
      <c r="K1049" s="124" t="n"/>
      <c r="L1049" s="12" t="n"/>
      <c r="M1049" s="158">
        <f>IF(J1049="", "", K1049)</f>
        <v/>
      </c>
      <c r="N1049" s="17" t="n"/>
      <c r="O1049" s="18" t="n"/>
      <c r="AC1049" s="14" t="n"/>
      <c r="AD1049" s="14">
        <f>IF(M1049="", "", IF(C1049="Long", IF(M1049&gt;0, M1049/F1049, ((G1049*(I1049-E1049))/F1049)), IF(M1049&gt;0, M1049/F1049, ((G1049*(E1049-I1049))/F1049))))</f>
        <v/>
      </c>
    </row>
    <row customHeight="1" ht="17.25" r="1050" spans="1:105">
      <c r="A1050" s="161" t="n"/>
      <c r="B1050" s="141" t="n"/>
      <c r="C1050" s="15" t="n"/>
      <c r="D1050" s="15" t="n"/>
      <c r="E1050" s="142" t="n"/>
      <c r="F1050" s="16" t="n"/>
      <c r="G1050" s="132" t="n"/>
      <c r="H1050" s="142" t="n"/>
      <c r="I1050" s="142" t="n"/>
      <c r="J1050" s="144" t="n"/>
      <c r="K1050" s="124" t="n"/>
      <c r="L1050" s="12" t="n"/>
      <c r="M1050" s="158">
        <f>IF(J1050="", "", K1050)</f>
        <v/>
      </c>
      <c r="N1050" s="17" t="n"/>
      <c r="O1050" s="18" t="n"/>
      <c r="AC1050" s="14" t="n"/>
      <c r="AD1050" s="14">
        <f>IF(M1050="", "", IF(C1050="Long", IF(M1050&gt;0, M1050/F1050, ((G1050*(I1050-E1050))/F1050)), IF(M1050&gt;0, M1050/F1050, ((G1050*(E1050-I1050))/F1050))))</f>
        <v/>
      </c>
    </row>
    <row customHeight="1" ht="17.25" r="1051" spans="1:105">
      <c r="A1051" s="161" t="n"/>
      <c r="B1051" s="141" t="n"/>
      <c r="C1051" s="15" t="n"/>
      <c r="D1051" s="15" t="n"/>
      <c r="E1051" s="142" t="n"/>
      <c r="F1051" s="16" t="n"/>
      <c r="G1051" s="132" t="n"/>
      <c r="H1051" s="142" t="n"/>
      <c r="I1051" s="142" t="n"/>
      <c r="J1051" s="144" t="n"/>
      <c r="K1051" s="124" t="n"/>
      <c r="L1051" s="12" t="n"/>
      <c r="M1051" s="158">
        <f>IF(J1051="", "", K1051)</f>
        <v/>
      </c>
      <c r="N1051" s="17" t="n"/>
      <c r="O1051" s="18" t="n"/>
      <c r="AC1051" s="14" t="n"/>
      <c r="AD1051" s="14">
        <f>IF(M1051="", "", IF(C1051="Long", IF(M1051&gt;0, M1051/F1051, ((G1051*(I1051-E1051))/F1051)), IF(M1051&gt;0, M1051/F1051, ((G1051*(E1051-I1051))/F1051))))</f>
        <v/>
      </c>
    </row>
    <row customHeight="1" ht="17.25" r="1052" spans="1:105">
      <c r="A1052" s="161" t="n"/>
      <c r="B1052" s="141" t="n"/>
      <c r="C1052" s="15" t="n"/>
      <c r="D1052" s="15" t="n"/>
      <c r="E1052" s="142" t="n"/>
      <c r="F1052" s="16" t="n"/>
      <c r="G1052" s="132" t="n"/>
      <c r="H1052" s="142" t="n"/>
      <c r="I1052" s="142" t="n"/>
      <c r="J1052" s="144" t="n"/>
      <c r="K1052" s="124" t="n"/>
      <c r="L1052" s="12" t="n"/>
      <c r="M1052" s="158">
        <f>IF(J1052="", "", K1052)</f>
        <v/>
      </c>
      <c r="N1052" s="17" t="n"/>
      <c r="O1052" s="18" t="n"/>
      <c r="AC1052" s="14" t="n"/>
      <c r="AD1052" s="14">
        <f>IF(M1052="", "", IF(C1052="Long", IF(M1052&gt;0, M1052/F1052, ((G1052*(I1052-E1052))/F1052)), IF(M1052&gt;0, M1052/F1052, ((G1052*(E1052-I1052))/F1052))))</f>
        <v/>
      </c>
    </row>
    <row customHeight="1" ht="17.25" r="1053" spans="1:105">
      <c r="A1053" s="161" t="n"/>
      <c r="B1053" s="141" t="n"/>
      <c r="C1053" s="15" t="n"/>
      <c r="D1053" s="15" t="n"/>
      <c r="E1053" s="142" t="n"/>
      <c r="F1053" s="16" t="n"/>
      <c r="G1053" s="132" t="n"/>
      <c r="H1053" s="142" t="n"/>
      <c r="I1053" s="142" t="n"/>
      <c r="J1053" s="144" t="n"/>
      <c r="K1053" s="124" t="n"/>
      <c r="L1053" s="12" t="n"/>
      <c r="M1053" s="158">
        <f>IF(J1053="", "", K1053)</f>
        <v/>
      </c>
      <c r="N1053" s="17" t="n"/>
      <c r="O1053" s="18" t="n"/>
      <c r="AC1053" s="14" t="n"/>
      <c r="AD1053" s="14">
        <f>IF(M1053="", "", IF(C1053="Long", IF(M1053&gt;0, M1053/F1053, ((G1053*(I1053-E1053))/F1053)), IF(M1053&gt;0, M1053/F1053, ((G1053*(E1053-I1053))/F1053))))</f>
        <v/>
      </c>
    </row>
    <row customHeight="1" ht="17.25" r="1054" spans="1:105">
      <c r="A1054" s="161" t="n"/>
      <c r="B1054" s="141" t="n"/>
      <c r="C1054" s="15" t="n"/>
      <c r="D1054" s="15" t="n"/>
      <c r="E1054" s="142" t="n"/>
      <c r="F1054" s="16" t="n"/>
      <c r="G1054" s="132" t="n"/>
      <c r="H1054" s="142" t="n"/>
      <c r="I1054" s="142" t="n"/>
      <c r="J1054" s="144" t="n"/>
      <c r="K1054" s="124" t="n"/>
      <c r="L1054" s="12" t="n"/>
      <c r="M1054" s="158">
        <f>IF(J1054="", "", K1054)</f>
        <v/>
      </c>
      <c r="N1054" s="17" t="n"/>
      <c r="O1054" s="18" t="n"/>
      <c r="AC1054" s="14" t="n"/>
      <c r="AD1054" s="14">
        <f>IF(M1054="", "", IF(C1054="Long", IF(M1054&gt;0, M1054/F1054, ((G1054*(I1054-E1054))/F1054)), IF(M1054&gt;0, M1054/F1054, ((G1054*(E1054-I1054))/F1054))))</f>
        <v/>
      </c>
    </row>
    <row customHeight="1" ht="17.25" r="1055" spans="1:105">
      <c r="A1055" s="161" t="n"/>
      <c r="B1055" s="141" t="n"/>
      <c r="C1055" s="15" t="n"/>
      <c r="D1055" s="15" t="n"/>
      <c r="E1055" s="142" t="n"/>
      <c r="F1055" s="16" t="n"/>
      <c r="G1055" s="132" t="n"/>
      <c r="H1055" s="142" t="n"/>
      <c r="I1055" s="142" t="n"/>
      <c r="J1055" s="144" t="n"/>
      <c r="K1055" s="124" t="n"/>
      <c r="L1055" s="12" t="n"/>
      <c r="M1055" s="158">
        <f>IF(J1055="", "", K1055)</f>
        <v/>
      </c>
      <c r="N1055" s="17" t="n"/>
      <c r="O1055" s="18" t="n"/>
      <c r="AC1055" s="14" t="n"/>
      <c r="AD1055" s="14">
        <f>IF(M1055="", "", IF(C1055="Long", IF(M1055&gt;0, M1055/F1055, ((G1055*(I1055-E1055))/F1055)), IF(M1055&gt;0, M1055/F1055, ((G1055*(E1055-I1055))/F1055))))</f>
        <v/>
      </c>
    </row>
    <row customHeight="1" ht="17.25" r="1056" spans="1:105">
      <c r="A1056" s="161" t="n"/>
      <c r="B1056" s="141" t="n"/>
      <c r="C1056" s="15" t="n"/>
      <c r="D1056" s="15" t="n"/>
      <c r="E1056" s="142" t="n"/>
      <c r="F1056" s="16" t="n"/>
      <c r="G1056" s="132" t="n"/>
      <c r="H1056" s="142" t="n"/>
      <c r="I1056" s="142" t="n"/>
      <c r="J1056" s="144" t="n"/>
      <c r="K1056" s="124" t="n"/>
      <c r="L1056" s="12" t="n"/>
      <c r="M1056" s="158">
        <f>IF(J1056="", "", K1056)</f>
        <v/>
      </c>
      <c r="N1056" s="17" t="n"/>
      <c r="O1056" s="18" t="n"/>
      <c r="AC1056" s="14" t="n"/>
      <c r="AD1056" s="14">
        <f>IF(M1056="", "", IF(C1056="Long", IF(M1056&gt;0, M1056/F1056, ((G1056*(I1056-E1056))/F1056)), IF(M1056&gt;0, M1056/F1056, ((G1056*(E1056-I1056))/F1056))))</f>
        <v/>
      </c>
    </row>
    <row customHeight="1" ht="17.25" r="1057" spans="1:105">
      <c r="A1057" s="161" t="n"/>
      <c r="B1057" s="141" t="n"/>
      <c r="C1057" s="15" t="n"/>
      <c r="D1057" s="15" t="n"/>
      <c r="E1057" s="142" t="n"/>
      <c r="F1057" s="16" t="n"/>
      <c r="G1057" s="132" t="n"/>
      <c r="H1057" s="142" t="n"/>
      <c r="I1057" s="142" t="n"/>
      <c r="J1057" s="144" t="n"/>
      <c r="K1057" s="124" t="n"/>
      <c r="L1057" s="12" t="n"/>
      <c r="M1057" s="158">
        <f>IF(J1057="", "", K1057)</f>
        <v/>
      </c>
      <c r="N1057" s="17" t="n"/>
      <c r="O1057" s="18" t="n"/>
      <c r="AC1057" s="14" t="n"/>
      <c r="AD1057" s="14">
        <f>IF(M1057="", "", IF(C1057="Long", IF(M1057&gt;0, M1057/F1057, ((G1057*(I1057-E1057))/F1057)), IF(M1057&gt;0, M1057/F1057, ((G1057*(E1057-I1057))/F1057))))</f>
        <v/>
      </c>
    </row>
    <row customHeight="1" ht="17.25" r="1058" spans="1:105">
      <c r="A1058" s="161" t="n"/>
      <c r="B1058" s="141" t="n"/>
      <c r="C1058" s="15" t="n"/>
      <c r="D1058" s="15" t="n"/>
      <c r="E1058" s="142" t="n"/>
      <c r="F1058" s="16" t="n"/>
      <c r="G1058" s="132" t="n"/>
      <c r="H1058" s="142" t="n"/>
      <c r="I1058" s="142" t="n"/>
      <c r="J1058" s="144" t="n"/>
      <c r="K1058" s="124" t="n"/>
      <c r="L1058" s="12" t="n"/>
      <c r="M1058" s="158">
        <f>IF(J1058="", "", K1058)</f>
        <v/>
      </c>
      <c r="N1058" s="17" t="n"/>
      <c r="O1058" s="18" t="n"/>
      <c r="AC1058" s="14" t="n"/>
      <c r="AD1058" s="14">
        <f>IF(M1058="", "", IF(C1058="Long", IF(M1058&gt;0, M1058/F1058, ((G1058*(I1058-E1058))/F1058)), IF(M1058&gt;0, M1058/F1058, ((G1058*(E1058-I1058))/F1058))))</f>
        <v/>
      </c>
    </row>
    <row customHeight="1" ht="17.25" r="1059" spans="1:105">
      <c r="A1059" s="161" t="n"/>
      <c r="B1059" s="141" t="n"/>
      <c r="C1059" s="15" t="n"/>
      <c r="D1059" s="15" t="n"/>
      <c r="E1059" s="142" t="n"/>
      <c r="F1059" s="16" t="n"/>
      <c r="G1059" s="132" t="n"/>
      <c r="H1059" s="142" t="n"/>
      <c r="I1059" s="142" t="n"/>
      <c r="J1059" s="144" t="n"/>
      <c r="K1059" s="124" t="n"/>
      <c r="L1059" s="12" t="n"/>
      <c r="M1059" s="158">
        <f>IF(J1059="", "", K1059)</f>
        <v/>
      </c>
      <c r="N1059" s="17" t="n"/>
      <c r="O1059" s="18" t="n"/>
      <c r="AC1059" s="14" t="n"/>
      <c r="AD1059" s="14">
        <f>IF(M1059="", "", IF(C1059="Long", IF(M1059&gt;0, M1059/F1059, ((G1059*(I1059-E1059))/F1059)), IF(M1059&gt;0, M1059/F1059, ((G1059*(E1059-I1059))/F1059))))</f>
        <v/>
      </c>
    </row>
    <row customHeight="1" ht="17.25" r="1060" spans="1:105">
      <c r="A1060" s="161" t="n"/>
      <c r="B1060" s="141" t="n"/>
      <c r="C1060" s="15" t="n"/>
      <c r="D1060" s="15" t="n"/>
      <c r="E1060" s="142" t="n"/>
      <c r="F1060" s="16" t="n"/>
      <c r="G1060" s="132" t="n"/>
      <c r="H1060" s="142" t="n"/>
      <c r="I1060" s="142" t="n"/>
      <c r="J1060" s="144" t="n"/>
      <c r="K1060" s="124" t="n"/>
      <c r="L1060" s="12" t="n"/>
      <c r="M1060" s="158">
        <f>IF(J1060="", "", K1060)</f>
        <v/>
      </c>
      <c r="N1060" s="17" t="n"/>
      <c r="O1060" s="18" t="n"/>
      <c r="AC1060" s="14" t="n"/>
      <c r="AD1060" s="14">
        <f>IF(M1060="", "", IF(C1060="Long", IF(M1060&gt;0, M1060/F1060, ((G1060*(I1060-E1060))/F1060)), IF(M1060&gt;0, M1060/F1060, ((G1060*(E1060-I1060))/F1060))))</f>
        <v/>
      </c>
    </row>
    <row customHeight="1" ht="17.25" r="1061" spans="1:105">
      <c r="A1061" s="161" t="n"/>
      <c r="B1061" s="141" t="n"/>
      <c r="C1061" s="15" t="n"/>
      <c r="D1061" s="15" t="n"/>
      <c r="E1061" s="142" t="n"/>
      <c r="F1061" s="16" t="n"/>
      <c r="G1061" s="132" t="n"/>
      <c r="H1061" s="142" t="n"/>
      <c r="I1061" s="142" t="n"/>
      <c r="J1061" s="144" t="n"/>
      <c r="K1061" s="124" t="n"/>
      <c r="L1061" s="12" t="n"/>
      <c r="M1061" s="158">
        <f>IF(J1061="", "", K1061)</f>
        <v/>
      </c>
      <c r="N1061" s="17" t="n"/>
      <c r="O1061" s="18" t="n"/>
      <c r="AC1061" s="14" t="n"/>
      <c r="AD1061" s="14">
        <f>IF(M1061="", "", IF(C1061="Long", IF(M1061&gt;0, M1061/F1061, ((G1061*(I1061-E1061))/F1061)), IF(M1061&gt;0, M1061/F1061, ((G1061*(E1061-I1061))/F1061))))</f>
        <v/>
      </c>
    </row>
    <row customHeight="1" ht="17.25" r="1062" spans="1:105">
      <c r="A1062" s="161" t="n"/>
      <c r="B1062" s="141" t="n"/>
      <c r="C1062" s="15" t="n"/>
      <c r="D1062" s="15" t="n"/>
      <c r="E1062" s="142" t="n"/>
      <c r="F1062" s="16" t="n"/>
      <c r="G1062" s="132" t="n"/>
      <c r="H1062" s="142" t="n"/>
      <c r="I1062" s="142" t="n"/>
      <c r="J1062" s="144" t="n"/>
      <c r="K1062" s="124" t="n"/>
      <c r="L1062" s="12" t="n"/>
      <c r="M1062" s="158">
        <f>IF(J1062="", "", K1062)</f>
        <v/>
      </c>
      <c r="N1062" s="17" t="n"/>
      <c r="O1062" s="18" t="n"/>
      <c r="AC1062" s="14" t="n"/>
      <c r="AD1062" s="14">
        <f>IF(M1062="", "", IF(C1062="Long", IF(M1062&gt;0, M1062/F1062, ((G1062*(I1062-E1062))/F1062)), IF(M1062&gt;0, M1062/F1062, ((G1062*(E1062-I1062))/F1062))))</f>
        <v/>
      </c>
    </row>
    <row customHeight="1" ht="17.25" r="1063" spans="1:105">
      <c r="A1063" s="161" t="n"/>
      <c r="B1063" s="141" t="n"/>
      <c r="C1063" s="15" t="n"/>
      <c r="D1063" s="15" t="n"/>
      <c r="E1063" s="142" t="n"/>
      <c r="F1063" s="16" t="n"/>
      <c r="G1063" s="132" t="n"/>
      <c r="H1063" s="142" t="n"/>
      <c r="I1063" s="142" t="n"/>
      <c r="J1063" s="144" t="n"/>
      <c r="K1063" s="124" t="n"/>
      <c r="L1063" s="12" t="n"/>
      <c r="M1063" s="158">
        <f>IF(J1063="", "", K1063)</f>
        <v/>
      </c>
      <c r="N1063" s="17" t="n"/>
      <c r="O1063" s="18" t="n"/>
      <c r="AC1063" s="14" t="n"/>
      <c r="AD1063" s="14">
        <f>IF(M1063="", "", IF(C1063="Long", IF(M1063&gt;0, M1063/F1063, ((G1063*(I1063-E1063))/F1063)), IF(M1063&gt;0, M1063/F1063, ((G1063*(E1063-I1063))/F1063))))</f>
        <v/>
      </c>
    </row>
    <row customHeight="1" ht="17.25" r="1064" spans="1:105">
      <c r="A1064" s="161" t="n"/>
      <c r="B1064" s="141" t="n"/>
      <c r="C1064" s="15" t="n"/>
      <c r="D1064" s="15" t="n"/>
      <c r="E1064" s="142" t="n"/>
      <c r="F1064" s="16" t="n"/>
      <c r="G1064" s="132" t="n"/>
      <c r="H1064" s="142" t="n"/>
      <c r="I1064" s="142" t="n"/>
      <c r="J1064" s="144" t="n"/>
      <c r="K1064" s="124" t="n"/>
      <c r="L1064" s="12" t="n"/>
      <c r="M1064" s="158">
        <f>IF(J1064="", "", K1064)</f>
        <v/>
      </c>
      <c r="N1064" s="17" t="n"/>
      <c r="O1064" s="18" t="n"/>
      <c r="AC1064" s="14" t="n"/>
      <c r="AD1064" s="14">
        <f>IF(M1064="", "", IF(C1064="Long", IF(M1064&gt;0, M1064/F1064, ((G1064*(I1064-E1064))/F1064)), IF(M1064&gt;0, M1064/F1064, ((G1064*(E1064-I1064))/F1064))))</f>
        <v/>
      </c>
    </row>
    <row customHeight="1" ht="17.25" r="1065" spans="1:105">
      <c r="A1065" s="161" t="n"/>
      <c r="B1065" s="141" t="n"/>
      <c r="C1065" s="15" t="n"/>
      <c r="D1065" s="15" t="n"/>
      <c r="E1065" s="142" t="n"/>
      <c r="F1065" s="16" t="n"/>
      <c r="G1065" s="132" t="n"/>
      <c r="H1065" s="142" t="n"/>
      <c r="I1065" s="142" t="n"/>
      <c r="J1065" s="144" t="n"/>
      <c r="K1065" s="124" t="n"/>
      <c r="L1065" s="12" t="n"/>
      <c r="M1065" s="158">
        <f>IF(J1065="", "", K1065)</f>
        <v/>
      </c>
      <c r="N1065" s="17" t="n"/>
      <c r="O1065" s="18" t="n"/>
      <c r="AC1065" s="14" t="n"/>
      <c r="AD1065" s="14">
        <f>IF(M1065="", "", IF(C1065="Long", IF(M1065&gt;0, M1065/F1065, ((G1065*(I1065-E1065))/F1065)), IF(M1065&gt;0, M1065/F1065, ((G1065*(E1065-I1065))/F1065))))</f>
        <v/>
      </c>
    </row>
    <row customHeight="1" ht="17.25" r="1066" spans="1:105">
      <c r="A1066" s="161" t="n"/>
      <c r="B1066" s="141" t="n"/>
      <c r="C1066" s="15" t="n"/>
      <c r="D1066" s="15" t="n"/>
      <c r="E1066" s="142" t="n"/>
      <c r="F1066" s="16" t="n"/>
      <c r="G1066" s="132" t="n"/>
      <c r="H1066" s="142" t="n"/>
      <c r="I1066" s="142" t="n"/>
      <c r="J1066" s="144" t="n"/>
      <c r="K1066" s="124" t="n"/>
      <c r="L1066" s="12" t="n"/>
      <c r="M1066" s="158">
        <f>IF(J1066="", "", K1066)</f>
        <v/>
      </c>
      <c r="N1066" s="17" t="n"/>
      <c r="O1066" s="18" t="n"/>
      <c r="AC1066" s="14" t="n"/>
      <c r="AD1066" s="14">
        <f>IF(M1066="", "", IF(C1066="Long", IF(M1066&gt;0, M1066/F1066, ((G1066*(I1066-E1066))/F1066)), IF(M1066&gt;0, M1066/F1066, ((G1066*(E1066-I1066))/F1066))))</f>
        <v/>
      </c>
    </row>
    <row customHeight="1" ht="17.25" r="1067" spans="1:105">
      <c r="A1067" s="161" t="n"/>
      <c r="B1067" s="141" t="n"/>
      <c r="C1067" s="15" t="n"/>
      <c r="D1067" s="15" t="n"/>
      <c r="E1067" s="142" t="n"/>
      <c r="F1067" s="16" t="n"/>
      <c r="G1067" s="132" t="n"/>
      <c r="H1067" s="142" t="n"/>
      <c r="I1067" s="142" t="n"/>
      <c r="J1067" s="144" t="n"/>
      <c r="K1067" s="124" t="n"/>
      <c r="L1067" s="12" t="n"/>
      <c r="M1067" s="158">
        <f>IF(J1067="", "", K1067)</f>
        <v/>
      </c>
      <c r="N1067" s="17" t="n"/>
      <c r="O1067" s="18" t="n"/>
      <c r="AC1067" s="14" t="n"/>
      <c r="AD1067" s="14">
        <f>IF(M1067="", "", IF(C1067="Long", IF(M1067&gt;0, M1067/F1067, ((G1067*(I1067-E1067))/F1067)), IF(M1067&gt;0, M1067/F1067, ((G1067*(E1067-I1067))/F1067))))</f>
        <v/>
      </c>
    </row>
    <row customHeight="1" ht="17.25" r="1068" spans="1:105">
      <c r="A1068" s="161" t="n"/>
      <c r="B1068" s="141" t="n"/>
      <c r="C1068" s="15" t="n"/>
      <c r="D1068" s="15" t="n"/>
      <c r="E1068" s="142" t="n"/>
      <c r="F1068" s="16" t="n"/>
      <c r="G1068" s="132" t="n"/>
      <c r="H1068" s="142" t="n"/>
      <c r="I1068" s="142" t="n"/>
      <c r="J1068" s="144" t="n"/>
      <c r="K1068" s="124" t="n"/>
      <c r="L1068" s="12" t="n"/>
      <c r="M1068" s="158">
        <f>IF(J1068="", "", K1068)</f>
        <v/>
      </c>
      <c r="N1068" s="17" t="n"/>
      <c r="O1068" s="18" t="n"/>
      <c r="AC1068" s="14" t="n"/>
      <c r="AD1068" s="14">
        <f>IF(M1068="", "", IF(C1068="Long", IF(M1068&gt;0, M1068/F1068, ((G1068*(I1068-E1068))/F1068)), IF(M1068&gt;0, M1068/F1068, ((G1068*(E1068-I1068))/F1068))))</f>
        <v/>
      </c>
    </row>
    <row customHeight="1" ht="17.25" r="1069" spans="1:105">
      <c r="A1069" s="161" t="n"/>
      <c r="B1069" s="141" t="n"/>
      <c r="C1069" s="15" t="n"/>
      <c r="D1069" s="15" t="n"/>
      <c r="E1069" s="142" t="n"/>
      <c r="F1069" s="16" t="n"/>
      <c r="G1069" s="132" t="n"/>
      <c r="H1069" s="142" t="n"/>
      <c r="I1069" s="142" t="n"/>
      <c r="J1069" s="144" t="n"/>
      <c r="K1069" s="124" t="n"/>
      <c r="L1069" s="12" t="n"/>
      <c r="M1069" s="158">
        <f>IF(J1069="", "", K1069)</f>
        <v/>
      </c>
      <c r="N1069" s="17" t="n"/>
      <c r="O1069" s="18" t="n"/>
      <c r="AC1069" s="14" t="n"/>
      <c r="AD1069" s="14">
        <f>IF(M1069="", "", IF(C1069="Long", IF(M1069&gt;0, M1069/F1069, ((G1069*(I1069-E1069))/F1069)), IF(M1069&gt;0, M1069/F1069, ((G1069*(E1069-I1069))/F1069))))</f>
        <v/>
      </c>
    </row>
    <row customHeight="1" ht="17.25" r="1070" spans="1:105">
      <c r="A1070" s="161" t="n"/>
      <c r="B1070" s="141" t="n"/>
      <c r="C1070" s="15" t="n"/>
      <c r="D1070" s="15" t="n"/>
      <c r="E1070" s="142" t="n"/>
      <c r="F1070" s="16" t="n"/>
      <c r="G1070" s="132" t="n"/>
      <c r="H1070" s="142" t="n"/>
      <c r="I1070" s="142" t="n"/>
      <c r="J1070" s="144" t="n"/>
      <c r="K1070" s="124" t="n"/>
      <c r="L1070" s="12" t="n"/>
      <c r="M1070" s="158">
        <f>IF(J1070="", "", K1070)</f>
        <v/>
      </c>
      <c r="N1070" s="17" t="n"/>
      <c r="O1070" s="18" t="n"/>
      <c r="AC1070" s="14" t="n"/>
      <c r="AD1070" s="14">
        <f>IF(M1070="", "", IF(C1070="Long", IF(M1070&gt;0, M1070/F1070, ((G1070*(I1070-E1070))/F1070)), IF(M1070&gt;0, M1070/F1070, ((G1070*(E1070-I1070))/F1070))))</f>
        <v/>
      </c>
    </row>
    <row customHeight="1" ht="17.25" r="1071" spans="1:105">
      <c r="A1071" s="161" t="n"/>
      <c r="B1071" s="141" t="n"/>
      <c r="C1071" s="15" t="n"/>
      <c r="D1071" s="15" t="n"/>
      <c r="E1071" s="142" t="n"/>
      <c r="F1071" s="16" t="n"/>
      <c r="G1071" s="132" t="n"/>
      <c r="H1071" s="142" t="n"/>
      <c r="I1071" s="142" t="n"/>
      <c r="J1071" s="144" t="n"/>
      <c r="K1071" s="124" t="n"/>
      <c r="L1071" s="12" t="n"/>
      <c r="M1071" s="158">
        <f>IF(J1071="", "", K1071)</f>
        <v/>
      </c>
      <c r="N1071" s="17" t="n"/>
      <c r="O1071" s="18" t="n"/>
      <c r="AC1071" s="14" t="n"/>
      <c r="AD1071" s="14">
        <f>IF(M1071="", "", IF(C1071="Long", IF(M1071&gt;0, M1071/F1071, ((G1071*(I1071-E1071))/F1071)), IF(M1071&gt;0, M1071/F1071, ((G1071*(E1071-I1071))/F1071))))</f>
        <v/>
      </c>
    </row>
    <row customHeight="1" ht="17.25" r="1072" spans="1:105">
      <c r="A1072" s="161" t="n"/>
      <c r="B1072" s="141" t="n"/>
      <c r="C1072" s="15" t="n"/>
      <c r="D1072" s="15" t="n"/>
      <c r="E1072" s="142" t="n"/>
      <c r="F1072" s="16" t="n"/>
      <c r="G1072" s="132" t="n"/>
      <c r="H1072" s="142" t="n"/>
      <c r="I1072" s="142" t="n"/>
      <c r="J1072" s="144" t="n"/>
      <c r="K1072" s="124" t="n"/>
      <c r="L1072" s="12" t="n"/>
      <c r="M1072" s="158">
        <f>IF(J1072="", "", K1072)</f>
        <v/>
      </c>
      <c r="N1072" s="17" t="n"/>
      <c r="O1072" s="18" t="n"/>
      <c r="AC1072" s="14" t="n"/>
      <c r="AD1072" s="14">
        <f>IF(M1072="", "", IF(C1072="Long", IF(M1072&gt;0, M1072/F1072, ((G1072*(I1072-E1072))/F1072)), IF(M1072&gt;0, M1072/F1072, ((G1072*(E1072-I1072))/F1072))))</f>
        <v/>
      </c>
    </row>
    <row customHeight="1" ht="17.25" r="1073" spans="1:105">
      <c r="A1073" s="161" t="n"/>
      <c r="B1073" s="141" t="n"/>
      <c r="C1073" s="15" t="n"/>
      <c r="D1073" s="15" t="n"/>
      <c r="E1073" s="142" t="n"/>
      <c r="F1073" s="16" t="n"/>
      <c r="G1073" s="132" t="n"/>
      <c r="H1073" s="142" t="n"/>
      <c r="I1073" s="142" t="n"/>
      <c r="J1073" s="144" t="n"/>
      <c r="K1073" s="124" t="n"/>
      <c r="L1073" s="12" t="n"/>
      <c r="M1073" s="158">
        <f>IF(J1073="", "", K1073)</f>
        <v/>
      </c>
      <c r="N1073" s="17" t="n"/>
      <c r="O1073" s="18" t="n"/>
      <c r="AC1073" s="14" t="n"/>
      <c r="AD1073" s="14">
        <f>IF(M1073="", "", IF(C1073="Long", IF(M1073&gt;0, M1073/F1073, ((G1073*(I1073-E1073))/F1073)), IF(M1073&gt;0, M1073/F1073, ((G1073*(E1073-I1073))/F1073))))</f>
        <v/>
      </c>
    </row>
    <row customHeight="1" ht="17.25" r="1074" spans="1:105">
      <c r="A1074" s="161" t="n"/>
      <c r="B1074" s="141" t="n"/>
      <c r="C1074" s="15" t="n"/>
      <c r="D1074" s="15" t="n"/>
      <c r="E1074" s="142" t="n"/>
      <c r="F1074" s="16" t="n"/>
      <c r="G1074" s="132" t="n"/>
      <c r="H1074" s="142" t="n"/>
      <c r="I1074" s="142" t="n"/>
      <c r="J1074" s="144" t="n"/>
      <c r="K1074" s="124" t="n"/>
      <c r="L1074" s="12" t="n"/>
      <c r="M1074" s="158">
        <f>IF(J1074="", "", K1074)</f>
        <v/>
      </c>
      <c r="N1074" s="17" t="n"/>
      <c r="O1074" s="18" t="n"/>
      <c r="AC1074" s="14" t="n"/>
      <c r="AD1074" s="14">
        <f>IF(M1074="", "", IF(C1074="Long", IF(M1074&gt;0, M1074/F1074, ((G1074*(I1074-E1074))/F1074)), IF(M1074&gt;0, M1074/F1074, ((G1074*(E1074-I1074))/F1074))))</f>
        <v/>
      </c>
    </row>
    <row customHeight="1" ht="17.25" r="1075" spans="1:105">
      <c r="A1075" s="161" t="n"/>
      <c r="B1075" s="141" t="n"/>
      <c r="C1075" s="15" t="n"/>
      <c r="D1075" s="15" t="n"/>
      <c r="E1075" s="142" t="n"/>
      <c r="F1075" s="16" t="n"/>
      <c r="G1075" s="132" t="n"/>
      <c r="H1075" s="142" t="n"/>
      <c r="I1075" s="142" t="n"/>
      <c r="J1075" s="144" t="n"/>
      <c r="K1075" s="124" t="n"/>
      <c r="L1075" s="12" t="n"/>
      <c r="M1075" s="158">
        <f>IF(J1075="", "", K1075)</f>
        <v/>
      </c>
      <c r="N1075" s="17" t="n"/>
      <c r="O1075" s="18" t="n"/>
      <c r="AC1075" s="14" t="n"/>
      <c r="AD1075" s="14">
        <f>IF(M1075="", "", IF(C1075="Long", IF(M1075&gt;0, M1075/F1075, ((G1075*(I1075-E1075))/F1075)), IF(M1075&gt;0, M1075/F1075, ((G1075*(E1075-I1075))/F1075))))</f>
        <v/>
      </c>
    </row>
    <row customHeight="1" ht="17.25" r="1076" spans="1:105">
      <c r="A1076" s="161" t="n"/>
      <c r="B1076" s="141" t="n"/>
      <c r="C1076" s="15" t="n"/>
      <c r="D1076" s="15" t="n"/>
      <c r="E1076" s="142" t="n"/>
      <c r="F1076" s="16" t="n"/>
      <c r="G1076" s="132" t="n"/>
      <c r="H1076" s="142" t="n"/>
      <c r="I1076" s="142" t="n"/>
      <c r="J1076" s="144" t="n"/>
      <c r="K1076" s="124" t="n"/>
      <c r="L1076" s="12" t="n"/>
      <c r="M1076" s="158">
        <f>IF(J1076="", "", K1076)</f>
        <v/>
      </c>
      <c r="N1076" s="17" t="n"/>
      <c r="O1076" s="18" t="n"/>
      <c r="AC1076" s="14" t="n"/>
      <c r="AD1076" s="14">
        <f>IF(M1076="", "", IF(C1076="Long", IF(M1076&gt;0, M1076/F1076, ((G1076*(I1076-E1076))/F1076)), IF(M1076&gt;0, M1076/F1076, ((G1076*(E1076-I1076))/F1076))))</f>
        <v/>
      </c>
    </row>
    <row customHeight="1" ht="17.25" r="1077" spans="1:105">
      <c r="A1077" s="161" t="n"/>
      <c r="B1077" s="141" t="n"/>
      <c r="C1077" s="15" t="n"/>
      <c r="D1077" s="15" t="n"/>
      <c r="E1077" s="142" t="n"/>
      <c r="F1077" s="16" t="n"/>
      <c r="G1077" s="132" t="n"/>
      <c r="H1077" s="142" t="n"/>
      <c r="I1077" s="142" t="n"/>
      <c r="J1077" s="144" t="n"/>
      <c r="K1077" s="124" t="n"/>
      <c r="L1077" s="12" t="n"/>
      <c r="M1077" s="158">
        <f>IF(J1077="", "", K1077)</f>
        <v/>
      </c>
      <c r="N1077" s="17" t="n"/>
      <c r="O1077" s="18" t="n"/>
      <c r="AC1077" s="14" t="n"/>
      <c r="AD1077" s="14">
        <f>IF(M1077="", "", IF(C1077="Long", IF(M1077&gt;0, M1077/F1077, ((G1077*(I1077-E1077))/F1077)), IF(M1077&gt;0, M1077/F1077, ((G1077*(E1077-I1077))/F1077))))</f>
        <v/>
      </c>
    </row>
    <row customHeight="1" ht="17.25" r="1078" spans="1:105">
      <c r="A1078" s="161" t="n"/>
      <c r="B1078" s="141" t="n"/>
      <c r="C1078" s="15" t="n"/>
      <c r="D1078" s="15" t="n"/>
      <c r="E1078" s="142" t="n"/>
      <c r="F1078" s="16" t="n"/>
      <c r="G1078" s="132" t="n"/>
      <c r="H1078" s="142" t="n"/>
      <c r="I1078" s="142" t="n"/>
      <c r="J1078" s="144" t="n"/>
      <c r="K1078" s="124" t="n"/>
      <c r="L1078" s="12" t="n"/>
      <c r="M1078" s="158">
        <f>IF(J1078="", "", K1078)</f>
        <v/>
      </c>
      <c r="N1078" s="17" t="n"/>
      <c r="O1078" s="18" t="n"/>
      <c r="AC1078" s="14" t="n"/>
      <c r="AD1078" s="14">
        <f>IF(M1078="", "", IF(C1078="Long", IF(M1078&gt;0, M1078/F1078, ((G1078*(I1078-E1078))/F1078)), IF(M1078&gt;0, M1078/F1078, ((G1078*(E1078-I1078))/F1078))))</f>
        <v/>
      </c>
    </row>
    <row customHeight="1" ht="17.25" r="1079" spans="1:105">
      <c r="A1079" s="161" t="n"/>
      <c r="B1079" s="141" t="n"/>
      <c r="C1079" s="15" t="n"/>
      <c r="D1079" s="15" t="n"/>
      <c r="E1079" s="142" t="n"/>
      <c r="F1079" s="16" t="n"/>
      <c r="G1079" s="132" t="n"/>
      <c r="H1079" s="142" t="n"/>
      <c r="I1079" s="142" t="n"/>
      <c r="J1079" s="144" t="n"/>
      <c r="K1079" s="124" t="n"/>
      <c r="L1079" s="12" t="n"/>
      <c r="M1079" s="158">
        <f>IF(J1079="", "", K1079)</f>
        <v/>
      </c>
      <c r="N1079" s="17" t="n"/>
      <c r="O1079" s="18" t="n"/>
      <c r="AC1079" s="14" t="n"/>
      <c r="AD1079" s="14">
        <f>IF(M1079="", "", IF(C1079="Long", IF(M1079&gt;0, M1079/F1079, ((G1079*(I1079-E1079))/F1079)), IF(M1079&gt;0, M1079/F1079, ((G1079*(E1079-I1079))/F1079))))</f>
        <v/>
      </c>
    </row>
    <row customHeight="1" ht="17.25" r="1080" spans="1:105">
      <c r="A1080" s="161" t="n"/>
      <c r="B1080" s="141" t="n"/>
      <c r="C1080" s="15" t="n"/>
      <c r="D1080" s="15" t="n"/>
      <c r="E1080" s="142" t="n"/>
      <c r="F1080" s="16" t="n"/>
      <c r="G1080" s="132" t="n"/>
      <c r="H1080" s="142" t="n"/>
      <c r="I1080" s="142" t="n"/>
      <c r="J1080" s="144" t="n"/>
      <c r="K1080" s="124" t="n"/>
      <c r="L1080" s="12" t="n"/>
      <c r="M1080" s="158">
        <f>IF(J1080="", "", K1080)</f>
        <v/>
      </c>
      <c r="N1080" s="17" t="n"/>
      <c r="O1080" s="18" t="n"/>
      <c r="AC1080" s="14" t="n"/>
      <c r="AD1080" s="14">
        <f>IF(M1080="", "", IF(C1080="Long", IF(M1080&gt;0, M1080/F1080, ((G1080*(I1080-E1080))/F1080)), IF(M1080&gt;0, M1080/F1080, ((G1080*(E1080-I1080))/F1080))))</f>
        <v/>
      </c>
    </row>
    <row customHeight="1" ht="17.25" r="1081" spans="1:105">
      <c r="A1081" s="161" t="n"/>
      <c r="B1081" s="141" t="n"/>
      <c r="C1081" s="15" t="n"/>
      <c r="D1081" s="15" t="n"/>
      <c r="E1081" s="142" t="n"/>
      <c r="F1081" s="16" t="n"/>
      <c r="G1081" s="132" t="n"/>
      <c r="H1081" s="142" t="n"/>
      <c r="I1081" s="142" t="n"/>
      <c r="J1081" s="144" t="n"/>
      <c r="K1081" s="124" t="n"/>
      <c r="L1081" s="12" t="n"/>
      <c r="M1081" s="158">
        <f>IF(J1081="", "", K1081)</f>
        <v/>
      </c>
      <c r="N1081" s="17" t="n"/>
      <c r="O1081" s="18" t="n"/>
      <c r="AC1081" s="14" t="n"/>
      <c r="AD1081" s="14">
        <f>IF(M1081="", "", IF(C1081="Long", IF(M1081&gt;0, M1081/F1081, ((G1081*(I1081-E1081))/F1081)), IF(M1081&gt;0, M1081/F1081, ((G1081*(E1081-I1081))/F1081))))</f>
        <v/>
      </c>
    </row>
    <row customHeight="1" ht="17.25" r="1082" spans="1:105">
      <c r="A1082" s="161" t="n"/>
      <c r="B1082" s="141" t="n"/>
      <c r="C1082" s="15" t="n"/>
      <c r="D1082" s="15" t="n"/>
      <c r="E1082" s="142" t="n"/>
      <c r="F1082" s="16" t="n"/>
      <c r="G1082" s="132" t="n"/>
      <c r="H1082" s="142" t="n"/>
      <c r="I1082" s="142" t="n"/>
      <c r="J1082" s="144" t="n"/>
      <c r="K1082" s="124" t="n"/>
      <c r="L1082" s="12" t="n"/>
      <c r="M1082" s="158">
        <f>IF(J1082="", "", K1082)</f>
        <v/>
      </c>
      <c r="N1082" s="17" t="n"/>
      <c r="O1082" s="18" t="n"/>
      <c r="AC1082" s="14" t="n"/>
      <c r="AD1082" s="14">
        <f>IF(M1082="", "", IF(C1082="Long", IF(M1082&gt;0, M1082/F1082, ((G1082*(I1082-E1082))/F1082)), IF(M1082&gt;0, M1082/F1082, ((G1082*(E1082-I1082))/F1082))))</f>
        <v/>
      </c>
    </row>
    <row customHeight="1" ht="17.25" r="1083" spans="1:105">
      <c r="A1083" s="161" t="n"/>
      <c r="B1083" s="141" t="n"/>
      <c r="C1083" s="15" t="n"/>
      <c r="D1083" s="15" t="n"/>
      <c r="E1083" s="142" t="n"/>
      <c r="F1083" s="16" t="n"/>
      <c r="G1083" s="132" t="n"/>
      <c r="H1083" s="142" t="n"/>
      <c r="I1083" s="142" t="n"/>
      <c r="J1083" s="144" t="n"/>
      <c r="K1083" s="124" t="n"/>
      <c r="L1083" s="12" t="n"/>
      <c r="M1083" s="158">
        <f>IF(J1083="", "", K1083)</f>
        <v/>
      </c>
      <c r="N1083" s="17" t="n"/>
      <c r="O1083" s="18" t="n"/>
      <c r="AC1083" s="14" t="n"/>
      <c r="AD1083" s="14">
        <f>IF(M1083="", "", IF(C1083="Long", IF(M1083&gt;0, M1083/F1083, ((G1083*(I1083-E1083))/F1083)), IF(M1083&gt;0, M1083/F1083, ((G1083*(E1083-I1083))/F1083))))</f>
        <v/>
      </c>
    </row>
    <row customHeight="1" ht="17.25" r="1084" spans="1:105">
      <c r="A1084" s="161" t="n"/>
      <c r="B1084" s="141" t="n"/>
      <c r="C1084" s="15" t="n"/>
      <c r="D1084" s="15" t="n"/>
      <c r="E1084" s="142" t="n"/>
      <c r="F1084" s="16" t="n"/>
      <c r="G1084" s="132" t="n"/>
      <c r="H1084" s="142" t="n"/>
      <c r="I1084" s="142" t="n"/>
      <c r="J1084" s="144" t="n"/>
      <c r="K1084" s="124" t="n"/>
      <c r="L1084" s="12" t="n"/>
      <c r="M1084" s="158">
        <f>IF(J1084="", "", K1084)</f>
        <v/>
      </c>
      <c r="N1084" s="17" t="n"/>
      <c r="O1084" s="18" t="n"/>
      <c r="AC1084" s="14" t="n"/>
      <c r="AD1084" s="14">
        <f>IF(M1084="", "", IF(C1084="Long", IF(M1084&gt;0, M1084/F1084, ((G1084*(I1084-E1084))/F1084)), IF(M1084&gt;0, M1084/F1084, ((G1084*(E1084-I1084))/F1084))))</f>
        <v/>
      </c>
    </row>
    <row customHeight="1" ht="17.25" r="1085" spans="1:105">
      <c r="A1085" s="161" t="n"/>
      <c r="B1085" s="141" t="n"/>
      <c r="C1085" s="15" t="n"/>
      <c r="D1085" s="15" t="n"/>
      <c r="E1085" s="142" t="n"/>
      <c r="F1085" s="16" t="n"/>
      <c r="G1085" s="132" t="n"/>
      <c r="H1085" s="142" t="n"/>
      <c r="I1085" s="142" t="n"/>
      <c r="J1085" s="144" t="n"/>
      <c r="K1085" s="124" t="n"/>
      <c r="L1085" s="12" t="n"/>
      <c r="M1085" s="158">
        <f>IF(J1085="", "", K1085)</f>
        <v/>
      </c>
      <c r="N1085" s="17" t="n"/>
      <c r="O1085" s="18" t="n"/>
      <c r="AC1085" s="14" t="n"/>
      <c r="AD1085" s="14">
        <f>IF(M1085="", "", IF(C1085="Long", IF(M1085&gt;0, M1085/F1085, ((G1085*(I1085-E1085))/F1085)), IF(M1085&gt;0, M1085/F1085, ((G1085*(E1085-I1085))/F1085))))</f>
        <v/>
      </c>
    </row>
    <row customHeight="1" ht="17.25" r="1086" spans="1:105">
      <c r="A1086" s="161" t="n"/>
      <c r="B1086" s="141" t="n"/>
      <c r="C1086" s="15" t="n"/>
      <c r="D1086" s="15" t="n"/>
      <c r="E1086" s="142" t="n"/>
      <c r="F1086" s="16" t="n"/>
      <c r="G1086" s="132" t="n"/>
      <c r="H1086" s="142" t="n"/>
      <c r="I1086" s="142" t="n"/>
      <c r="J1086" s="144" t="n"/>
      <c r="K1086" s="124" t="n"/>
      <c r="L1086" s="12" t="n"/>
      <c r="M1086" s="158">
        <f>IF(J1086="", "", K1086)</f>
        <v/>
      </c>
      <c r="N1086" s="17" t="n"/>
      <c r="O1086" s="18" t="n"/>
      <c r="AC1086" s="14" t="n"/>
      <c r="AD1086" s="14">
        <f>IF(M1086="", "", IF(C1086="Long", IF(M1086&gt;0, M1086/F1086, ((G1086*(I1086-E1086))/F1086)), IF(M1086&gt;0, M1086/F1086, ((G1086*(E1086-I1086))/F1086))))</f>
        <v/>
      </c>
    </row>
    <row customHeight="1" ht="17.25" r="1087" spans="1:105">
      <c r="A1087" s="161" t="n"/>
      <c r="B1087" s="141" t="n"/>
      <c r="C1087" s="15" t="n"/>
      <c r="D1087" s="15" t="n"/>
      <c r="E1087" s="142" t="n"/>
      <c r="F1087" s="16" t="n"/>
      <c r="G1087" s="132" t="n"/>
      <c r="H1087" s="142" t="n"/>
      <c r="I1087" s="142" t="n"/>
      <c r="J1087" s="144" t="n"/>
      <c r="K1087" s="124" t="n"/>
      <c r="L1087" s="12" t="n"/>
      <c r="M1087" s="158">
        <f>IF(J1087="", "", K1087)</f>
        <v/>
      </c>
      <c r="N1087" s="17" t="n"/>
      <c r="O1087" s="18" t="n"/>
      <c r="AC1087" s="14" t="n"/>
      <c r="AD1087" s="14">
        <f>IF(M1087="", "", IF(C1087="Long", IF(M1087&gt;0, M1087/F1087, ((G1087*(I1087-E1087))/F1087)), IF(M1087&gt;0, M1087/F1087, ((G1087*(E1087-I1087))/F1087))))</f>
        <v/>
      </c>
    </row>
    <row customHeight="1" ht="17.25" r="1088" spans="1:105">
      <c r="A1088" s="161" t="n"/>
      <c r="B1088" s="141" t="n"/>
      <c r="C1088" s="15" t="n"/>
      <c r="D1088" s="15" t="n"/>
      <c r="E1088" s="142" t="n"/>
      <c r="F1088" s="16" t="n"/>
      <c r="G1088" s="132" t="n"/>
      <c r="H1088" s="142" t="n"/>
      <c r="I1088" s="142" t="n"/>
      <c r="J1088" s="144" t="n"/>
      <c r="K1088" s="124" t="n"/>
      <c r="L1088" s="12" t="n"/>
      <c r="M1088" s="158">
        <f>IF(J1088="", "", K1088)</f>
        <v/>
      </c>
      <c r="N1088" s="17" t="n"/>
      <c r="O1088" s="18" t="n"/>
      <c r="AC1088" s="14" t="n"/>
      <c r="AD1088" s="14">
        <f>IF(M1088="", "", IF(C1088="Long", IF(M1088&gt;0, M1088/F1088, ((G1088*(I1088-E1088))/F1088)), IF(M1088&gt;0, M1088/F1088, ((G1088*(E1088-I1088))/F1088))))</f>
        <v/>
      </c>
    </row>
    <row customHeight="1" ht="17.25" r="1089" spans="1:105">
      <c r="A1089" s="161" t="n"/>
      <c r="B1089" s="141" t="n"/>
      <c r="C1089" s="15" t="n"/>
      <c r="D1089" s="15" t="n"/>
      <c r="E1089" s="142" t="n"/>
      <c r="F1089" s="16" t="n"/>
      <c r="G1089" s="132" t="n"/>
      <c r="H1089" s="142" t="n"/>
      <c r="I1089" s="142" t="n"/>
      <c r="J1089" s="144" t="n"/>
      <c r="K1089" s="124" t="n"/>
      <c r="L1089" s="12" t="n"/>
      <c r="M1089" s="158">
        <f>IF(J1089="", "", K1089)</f>
        <v/>
      </c>
      <c r="N1089" s="17" t="n"/>
      <c r="O1089" s="18" t="n"/>
      <c r="AC1089" s="14" t="n"/>
      <c r="AD1089" s="14">
        <f>IF(M1089="", "", IF(C1089="Long", IF(M1089&gt;0, M1089/F1089, ((G1089*(I1089-E1089))/F1089)), IF(M1089&gt;0, M1089/F1089, ((G1089*(E1089-I1089))/F1089))))</f>
        <v/>
      </c>
    </row>
    <row customHeight="1" ht="17.25" r="1090" spans="1:105">
      <c r="A1090" s="161" t="n"/>
      <c r="B1090" s="141" t="n"/>
      <c r="C1090" s="15" t="n"/>
      <c r="D1090" s="15" t="n"/>
      <c r="E1090" s="142" t="n"/>
      <c r="F1090" s="16" t="n"/>
      <c r="G1090" s="132" t="n"/>
      <c r="H1090" s="142" t="n"/>
      <c r="I1090" s="142" t="n"/>
      <c r="J1090" s="144" t="n"/>
      <c r="K1090" s="124" t="n"/>
      <c r="L1090" s="12" t="n"/>
      <c r="M1090" s="158">
        <f>IF(J1090="", "", K1090)</f>
        <v/>
      </c>
      <c r="N1090" s="17" t="n"/>
      <c r="O1090" s="18" t="n"/>
      <c r="AC1090" s="14" t="n"/>
      <c r="AD1090" s="14">
        <f>IF(M1090="", "", IF(C1090="Long", IF(M1090&gt;0, M1090/F1090, ((G1090*(I1090-E1090))/F1090)), IF(M1090&gt;0, M1090/F1090, ((G1090*(E1090-I1090))/F1090))))</f>
        <v/>
      </c>
    </row>
    <row customHeight="1" ht="17.25" r="1091" spans="1:105">
      <c r="A1091" s="161" t="n"/>
      <c r="B1091" s="141" t="n"/>
      <c r="C1091" s="15" t="n"/>
      <c r="D1091" s="15" t="n"/>
      <c r="E1091" s="142" t="n"/>
      <c r="F1091" s="16" t="n"/>
      <c r="G1091" s="132" t="n"/>
      <c r="H1091" s="142" t="n"/>
      <c r="I1091" s="142" t="n"/>
      <c r="J1091" s="144" t="n"/>
      <c r="K1091" s="124" t="n"/>
      <c r="L1091" s="12" t="n"/>
      <c r="M1091" s="158">
        <f>IF(J1091="", "", K1091)</f>
        <v/>
      </c>
      <c r="N1091" s="17" t="n"/>
      <c r="O1091" s="18" t="n"/>
      <c r="AC1091" s="14" t="n"/>
      <c r="AD1091" s="14">
        <f>IF(M1091="", "", IF(C1091="Long", IF(M1091&gt;0, M1091/F1091, ((G1091*(I1091-E1091))/F1091)), IF(M1091&gt;0, M1091/F1091, ((G1091*(E1091-I1091))/F1091))))</f>
        <v/>
      </c>
    </row>
    <row customHeight="1" ht="17.25" r="1092" spans="1:105">
      <c r="A1092" s="161" t="n"/>
      <c r="B1092" s="141" t="n"/>
      <c r="C1092" s="15" t="n"/>
      <c r="D1092" s="15" t="n"/>
      <c r="E1092" s="142" t="n"/>
      <c r="F1092" s="16" t="n"/>
      <c r="G1092" s="132" t="n"/>
      <c r="H1092" s="142" t="n"/>
      <c r="I1092" s="142" t="n"/>
      <c r="J1092" s="144" t="n"/>
      <c r="K1092" s="124" t="n"/>
      <c r="L1092" s="12" t="n"/>
      <c r="M1092" s="158">
        <f>IF(J1092="", "", K1092)</f>
        <v/>
      </c>
      <c r="N1092" s="17" t="n"/>
      <c r="O1092" s="18" t="n"/>
      <c r="AC1092" s="14" t="n"/>
      <c r="AD1092" s="14">
        <f>IF(M1092="", "", IF(C1092="Long", IF(M1092&gt;0, M1092/F1092, ((G1092*(I1092-E1092))/F1092)), IF(M1092&gt;0, M1092/F1092, ((G1092*(E1092-I1092))/F1092))))</f>
        <v/>
      </c>
    </row>
    <row customHeight="1" ht="17.25" r="1093" spans="1:105">
      <c r="A1093" s="161" t="n"/>
      <c r="B1093" s="141" t="n"/>
      <c r="C1093" s="15" t="n"/>
      <c r="D1093" s="15" t="n"/>
      <c r="E1093" s="142" t="n"/>
      <c r="F1093" s="16" t="n"/>
      <c r="G1093" s="132" t="n"/>
      <c r="H1093" s="142" t="n"/>
      <c r="I1093" s="142" t="n"/>
      <c r="J1093" s="144" t="n"/>
      <c r="K1093" s="124" t="n"/>
      <c r="L1093" s="12" t="n"/>
      <c r="M1093" s="158">
        <f>IF(J1093="", "", K1093)</f>
        <v/>
      </c>
      <c r="N1093" s="17" t="n"/>
      <c r="O1093" s="18" t="n"/>
      <c r="AC1093" s="14" t="n"/>
      <c r="AD1093" s="14">
        <f>IF(M1093="", "", IF(C1093="Long", IF(M1093&gt;0, M1093/F1093, ((G1093*(I1093-E1093))/F1093)), IF(M1093&gt;0, M1093/F1093, ((G1093*(E1093-I1093))/F1093))))</f>
        <v/>
      </c>
    </row>
    <row customHeight="1" ht="17.25" r="1094" spans="1:105">
      <c r="A1094" s="161" t="n"/>
      <c r="B1094" s="141" t="n"/>
      <c r="C1094" s="15" t="n"/>
      <c r="D1094" s="15" t="n"/>
      <c r="E1094" s="142" t="n"/>
      <c r="F1094" s="16" t="n"/>
      <c r="G1094" s="132" t="n"/>
      <c r="H1094" s="142" t="n"/>
      <c r="I1094" s="142" t="n"/>
      <c r="J1094" s="144" t="n"/>
      <c r="K1094" s="124" t="n"/>
      <c r="L1094" s="12" t="n"/>
      <c r="M1094" s="158">
        <f>IF(J1094="", "", K1094)</f>
        <v/>
      </c>
      <c r="N1094" s="17" t="n"/>
      <c r="O1094" s="18" t="n"/>
      <c r="AC1094" s="14" t="n"/>
      <c r="AD1094" s="14">
        <f>IF(M1094="", "", IF(C1094="Long", IF(M1094&gt;0, M1094/F1094, ((G1094*(I1094-E1094))/F1094)), IF(M1094&gt;0, M1094/F1094, ((G1094*(E1094-I1094))/F1094))))</f>
        <v/>
      </c>
    </row>
    <row customHeight="1" ht="17.25" r="1095" spans="1:105">
      <c r="A1095" s="161" t="n"/>
      <c r="B1095" s="141" t="n"/>
      <c r="C1095" s="15" t="n"/>
      <c r="D1095" s="15" t="n"/>
      <c r="E1095" s="142" t="n"/>
      <c r="F1095" s="16" t="n"/>
      <c r="G1095" s="132" t="n"/>
      <c r="H1095" s="142" t="n"/>
      <c r="I1095" s="142" t="n"/>
      <c r="J1095" s="144" t="n"/>
      <c r="K1095" s="124" t="n"/>
      <c r="L1095" s="12" t="n"/>
      <c r="M1095" s="158">
        <f>IF(J1095="", "", K1095)</f>
        <v/>
      </c>
      <c r="N1095" s="17" t="n"/>
      <c r="O1095" s="18" t="n"/>
      <c r="AC1095" s="14" t="n"/>
      <c r="AD1095" s="14">
        <f>IF(M1095="", "", IF(C1095="Long", IF(M1095&gt;0, M1095/F1095, ((G1095*(I1095-E1095))/F1095)), IF(M1095&gt;0, M1095/F1095, ((G1095*(E1095-I1095))/F1095))))</f>
        <v/>
      </c>
    </row>
    <row customHeight="1" ht="17.25" r="1096" spans="1:105">
      <c r="A1096" s="161" t="n"/>
      <c r="B1096" s="141" t="n"/>
      <c r="C1096" s="15" t="n"/>
      <c r="D1096" s="15" t="n"/>
      <c r="E1096" s="142" t="n"/>
      <c r="F1096" s="16" t="n"/>
      <c r="G1096" s="132" t="n"/>
      <c r="H1096" s="142" t="n"/>
      <c r="I1096" s="142" t="n"/>
      <c r="J1096" s="144" t="n"/>
      <c r="K1096" s="124" t="n"/>
      <c r="L1096" s="12" t="n"/>
      <c r="M1096" s="158">
        <f>IF(J1096="", "", K1096)</f>
        <v/>
      </c>
      <c r="N1096" s="17" t="n"/>
      <c r="O1096" s="18" t="n"/>
      <c r="AC1096" s="14" t="n"/>
      <c r="AD1096" s="14">
        <f>IF(M1096="", "", IF(C1096="Long", IF(M1096&gt;0, M1096/F1096, ((G1096*(I1096-E1096))/F1096)), IF(M1096&gt;0, M1096/F1096, ((G1096*(E1096-I1096))/F1096))))</f>
        <v/>
      </c>
    </row>
    <row customHeight="1" ht="17.25" r="1097" spans="1:105">
      <c r="A1097" s="161" t="n"/>
      <c r="B1097" s="141" t="n"/>
      <c r="C1097" s="15" t="n"/>
      <c r="D1097" s="15" t="n"/>
      <c r="E1097" s="142" t="n"/>
      <c r="F1097" s="16" t="n"/>
      <c r="G1097" s="132" t="n"/>
      <c r="H1097" s="142" t="n"/>
      <c r="I1097" s="142" t="n"/>
      <c r="J1097" s="144" t="n"/>
      <c r="K1097" s="124" t="n"/>
      <c r="L1097" s="12" t="n"/>
      <c r="M1097" s="158">
        <f>IF(J1097="", "", K1097)</f>
        <v/>
      </c>
      <c r="N1097" s="17" t="n"/>
      <c r="O1097" s="18" t="n"/>
      <c r="AC1097" s="14" t="n"/>
      <c r="AD1097" s="14">
        <f>IF(M1097="", "", IF(C1097="Long", IF(M1097&gt;0, M1097/F1097, ((G1097*(I1097-E1097))/F1097)), IF(M1097&gt;0, M1097/F1097, ((G1097*(E1097-I1097))/F1097))))</f>
        <v/>
      </c>
    </row>
    <row customHeight="1" ht="17.25" r="1098" spans="1:105">
      <c r="A1098" s="161" t="n"/>
      <c r="B1098" s="141" t="n"/>
      <c r="C1098" s="15" t="n"/>
      <c r="D1098" s="15" t="n"/>
      <c r="E1098" s="142" t="n"/>
      <c r="F1098" s="16" t="n"/>
      <c r="G1098" s="132" t="n"/>
      <c r="H1098" s="142" t="n"/>
      <c r="I1098" s="142" t="n"/>
      <c r="J1098" s="144" t="n"/>
      <c r="K1098" s="124" t="n"/>
      <c r="L1098" s="12" t="n"/>
      <c r="M1098" s="158">
        <f>IF(J1098="", "", K1098)</f>
        <v/>
      </c>
      <c r="N1098" s="17" t="n"/>
      <c r="O1098" s="18" t="n"/>
      <c r="AC1098" s="14" t="n"/>
      <c r="AD1098" s="14">
        <f>IF(M1098="", "", IF(C1098="Long", IF(M1098&gt;0, M1098/F1098, ((G1098*(I1098-E1098))/F1098)), IF(M1098&gt;0, M1098/F1098, ((G1098*(E1098-I1098))/F1098))))</f>
        <v/>
      </c>
    </row>
    <row customHeight="1" ht="17.25" r="1099" spans="1:105">
      <c r="A1099" s="161" t="n"/>
      <c r="B1099" s="141" t="n"/>
      <c r="C1099" s="15" t="n"/>
      <c r="D1099" s="15" t="n"/>
      <c r="E1099" s="142" t="n"/>
      <c r="F1099" s="16" t="n"/>
      <c r="G1099" s="132" t="n"/>
      <c r="H1099" s="142" t="n"/>
      <c r="I1099" s="142" t="n"/>
      <c r="J1099" s="144" t="n"/>
      <c r="K1099" s="124" t="n"/>
      <c r="L1099" s="12" t="n"/>
      <c r="M1099" s="158">
        <f>IF(J1099="", "", K1099)</f>
        <v/>
      </c>
      <c r="N1099" s="17" t="n"/>
      <c r="O1099" s="18" t="n"/>
      <c r="AC1099" s="14" t="n"/>
      <c r="AD1099" s="14">
        <f>IF(M1099="", "", IF(C1099="Long", IF(M1099&gt;0, M1099/F1099, ((G1099*(I1099-E1099))/F1099)), IF(M1099&gt;0, M1099/F1099, ((G1099*(E1099-I1099))/F1099))))</f>
        <v/>
      </c>
    </row>
    <row customHeight="1" ht="17.25" r="1100" spans="1:105">
      <c r="A1100" s="161" t="n"/>
      <c r="B1100" s="141" t="n"/>
      <c r="C1100" s="15" t="n"/>
      <c r="D1100" s="15" t="n"/>
      <c r="E1100" s="142" t="n"/>
      <c r="F1100" s="16" t="n"/>
      <c r="G1100" s="132" t="n"/>
      <c r="H1100" s="142" t="n"/>
      <c r="I1100" s="142" t="n"/>
      <c r="J1100" s="144" t="n"/>
      <c r="K1100" s="124" t="n"/>
      <c r="L1100" s="12" t="n"/>
      <c r="M1100" s="158">
        <f>IF(J1100="", "", K1100)</f>
        <v/>
      </c>
      <c r="N1100" s="17" t="n"/>
      <c r="O1100" s="18" t="n"/>
      <c r="AC1100" s="14" t="n"/>
      <c r="AD1100" s="14">
        <f>IF(M1100="", "", IF(C1100="Long", IF(M1100&gt;0, M1100/F1100, ((G1100*(I1100-E1100))/F1100)), IF(M1100&gt;0, M1100/F1100, ((G1100*(E1100-I1100))/F1100))))</f>
        <v/>
      </c>
    </row>
    <row customHeight="1" ht="17.25" r="1101" spans="1:105">
      <c r="A1101" s="161" t="n"/>
      <c r="B1101" s="141" t="n"/>
      <c r="C1101" s="15" t="n"/>
      <c r="D1101" s="15" t="n"/>
      <c r="E1101" s="142" t="n"/>
      <c r="F1101" s="16" t="n"/>
      <c r="G1101" s="132" t="n"/>
      <c r="H1101" s="142" t="n"/>
      <c r="I1101" s="142" t="n"/>
      <c r="J1101" s="144" t="n"/>
      <c r="K1101" s="124" t="n"/>
      <c r="L1101" s="12" t="n"/>
      <c r="M1101" s="158">
        <f>IF(J1101="", "", K1101)</f>
        <v/>
      </c>
      <c r="N1101" s="17" t="n"/>
      <c r="O1101" s="18" t="n"/>
      <c r="AC1101" s="14" t="n"/>
      <c r="AD1101" s="14">
        <f>IF(M1101="", "", IF(C1101="Long", IF(M1101&gt;0, M1101/F1101, ((G1101*(I1101-E1101))/F1101)), IF(M1101&gt;0, M1101/F1101, ((G1101*(E1101-I1101))/F1101))))</f>
        <v/>
      </c>
    </row>
    <row customHeight="1" ht="17.25" r="1102" spans="1:105">
      <c r="A1102" s="161" t="n"/>
      <c r="B1102" s="141" t="n"/>
      <c r="C1102" s="15" t="n"/>
      <c r="D1102" s="15" t="n"/>
      <c r="E1102" s="142" t="n"/>
      <c r="F1102" s="16" t="n"/>
      <c r="G1102" s="132" t="n"/>
      <c r="H1102" s="142" t="n"/>
      <c r="I1102" s="142" t="n"/>
      <c r="J1102" s="144" t="n"/>
      <c r="K1102" s="124" t="n"/>
      <c r="L1102" s="12" t="n"/>
      <c r="M1102" s="158">
        <f>IF(J1102="", "", K1102)</f>
        <v/>
      </c>
      <c r="N1102" s="17" t="n"/>
      <c r="O1102" s="18" t="n"/>
      <c r="AC1102" s="14" t="n"/>
      <c r="AD1102" s="14">
        <f>IF(M1102="", "", IF(C1102="Long", IF(M1102&gt;0, M1102/F1102, ((G1102*(I1102-E1102))/F1102)), IF(M1102&gt;0, M1102/F1102, ((G1102*(E1102-I1102))/F1102))))</f>
        <v/>
      </c>
    </row>
    <row customHeight="1" ht="17.25" r="1103" spans="1:105">
      <c r="A1103" s="161" t="n"/>
      <c r="B1103" s="141" t="n"/>
      <c r="C1103" s="15" t="n"/>
      <c r="D1103" s="15" t="n"/>
      <c r="E1103" s="142" t="n"/>
      <c r="F1103" s="16" t="n"/>
      <c r="G1103" s="132" t="n"/>
      <c r="H1103" s="142" t="n"/>
      <c r="I1103" s="142" t="n"/>
      <c r="J1103" s="144" t="n"/>
      <c r="K1103" s="124" t="n"/>
      <c r="L1103" s="12" t="n"/>
      <c r="M1103" s="158">
        <f>IF(J1103="", "", K1103)</f>
        <v/>
      </c>
      <c r="N1103" s="17" t="n"/>
      <c r="O1103" s="18" t="n"/>
      <c r="AC1103" s="14" t="n"/>
      <c r="AD1103" s="14">
        <f>IF(M1103="", "", IF(C1103="Long", IF(M1103&gt;0, M1103/F1103, ((G1103*(I1103-E1103))/F1103)), IF(M1103&gt;0, M1103/F1103, ((G1103*(E1103-I1103))/F1103))))</f>
        <v/>
      </c>
    </row>
    <row customHeight="1" ht="17.25" r="1104" spans="1:105">
      <c r="A1104" s="161" t="n"/>
      <c r="B1104" s="141" t="n"/>
      <c r="C1104" s="15" t="n"/>
      <c r="D1104" s="15" t="n"/>
      <c r="E1104" s="142" t="n"/>
      <c r="F1104" s="16" t="n"/>
      <c r="G1104" s="132" t="n"/>
      <c r="H1104" s="142" t="n"/>
      <c r="I1104" s="142" t="n"/>
      <c r="J1104" s="144" t="n"/>
      <c r="K1104" s="124" t="n"/>
      <c r="L1104" s="12" t="n"/>
      <c r="M1104" s="158">
        <f>IF(J1104="", "", K1104)</f>
        <v/>
      </c>
      <c r="N1104" s="17" t="n"/>
      <c r="O1104" s="18" t="n"/>
      <c r="AC1104" s="14" t="n"/>
      <c r="AD1104" s="14">
        <f>IF(M1104="", "", IF(C1104="Long", IF(M1104&gt;0, M1104/F1104, ((G1104*(I1104-E1104))/F1104)), IF(M1104&gt;0, M1104/F1104, ((G1104*(E1104-I1104))/F1104))))</f>
        <v/>
      </c>
    </row>
    <row customHeight="1" ht="17.25" r="1105" spans="1:105">
      <c r="A1105" s="161" t="n"/>
      <c r="B1105" s="141" t="n"/>
      <c r="C1105" s="15" t="n"/>
      <c r="D1105" s="15" t="n"/>
      <c r="E1105" s="142" t="n"/>
      <c r="F1105" s="16" t="n"/>
      <c r="G1105" s="132" t="n"/>
      <c r="H1105" s="142" t="n"/>
      <c r="I1105" s="142" t="n"/>
      <c r="J1105" s="144" t="n"/>
      <c r="K1105" s="124" t="n"/>
      <c r="L1105" s="12" t="n"/>
      <c r="M1105" s="158">
        <f>IF(J1105="", "", K1105)</f>
        <v/>
      </c>
      <c r="N1105" s="17" t="n"/>
      <c r="O1105" s="18" t="n"/>
      <c r="AC1105" s="14" t="n"/>
      <c r="AD1105" s="14">
        <f>IF(M1105="", "", IF(C1105="Long", IF(M1105&gt;0, M1105/F1105, ((G1105*(I1105-E1105))/F1105)), IF(M1105&gt;0, M1105/F1105, ((G1105*(E1105-I1105))/F1105))))</f>
        <v/>
      </c>
    </row>
    <row customHeight="1" ht="17.25" r="1106" spans="1:105">
      <c r="A1106" s="161" t="n"/>
      <c r="B1106" s="141" t="n"/>
      <c r="C1106" s="15" t="n"/>
      <c r="D1106" s="15" t="n"/>
      <c r="E1106" s="142" t="n"/>
      <c r="F1106" s="16" t="n"/>
      <c r="G1106" s="132" t="n"/>
      <c r="H1106" s="142" t="n"/>
      <c r="I1106" s="142" t="n"/>
      <c r="J1106" s="144" t="n"/>
      <c r="K1106" s="124" t="n"/>
      <c r="L1106" s="12" t="n"/>
      <c r="M1106" s="158">
        <f>IF(J1106="", "", K1106)</f>
        <v/>
      </c>
      <c r="N1106" s="17" t="n"/>
      <c r="O1106" s="18" t="n"/>
      <c r="AC1106" s="14" t="n"/>
      <c r="AD1106" s="14">
        <f>IF(M1106="", "", IF(C1106="Long", IF(M1106&gt;0, M1106/F1106, ((G1106*(I1106-E1106))/F1106)), IF(M1106&gt;0, M1106/F1106, ((G1106*(E1106-I1106))/F1106))))</f>
        <v/>
      </c>
    </row>
    <row customHeight="1" ht="17.25" r="1107" spans="1:105">
      <c r="A1107" s="161" t="n"/>
      <c r="B1107" s="141" t="n"/>
      <c r="C1107" s="15" t="n"/>
      <c r="D1107" s="15" t="n"/>
      <c r="E1107" s="142" t="n"/>
      <c r="F1107" s="16" t="n"/>
      <c r="G1107" s="132" t="n"/>
      <c r="H1107" s="142" t="n"/>
      <c r="I1107" s="142" t="n"/>
      <c r="J1107" s="144" t="n"/>
      <c r="K1107" s="124" t="n"/>
      <c r="L1107" s="12" t="n"/>
      <c r="M1107" s="158">
        <f>IF(J1107="", "", K1107)</f>
        <v/>
      </c>
      <c r="N1107" s="17" t="n"/>
      <c r="O1107" s="18" t="n"/>
      <c r="AC1107" s="14" t="n"/>
      <c r="AD1107" s="14">
        <f>IF(M1107="", "", IF(C1107="Long", IF(M1107&gt;0, M1107/F1107, ((G1107*(I1107-E1107))/F1107)), IF(M1107&gt;0, M1107/F1107, ((G1107*(E1107-I1107))/F1107))))</f>
        <v/>
      </c>
    </row>
    <row customHeight="1" ht="17.25" r="1108" spans="1:105">
      <c r="A1108" s="161" t="n"/>
      <c r="B1108" s="141" t="n"/>
      <c r="C1108" s="15" t="n"/>
      <c r="D1108" s="15" t="n"/>
      <c r="E1108" s="142" t="n"/>
      <c r="F1108" s="16" t="n"/>
      <c r="G1108" s="132" t="n"/>
      <c r="H1108" s="142" t="n"/>
      <c r="I1108" s="142" t="n"/>
      <c r="J1108" s="144" t="n"/>
      <c r="K1108" s="124" t="n"/>
      <c r="L1108" s="12" t="n"/>
      <c r="M1108" s="158">
        <f>IF(J1108="", "", K1108)</f>
        <v/>
      </c>
      <c r="N1108" s="17" t="n"/>
      <c r="O1108" s="18" t="n"/>
      <c r="AC1108" s="14" t="n"/>
      <c r="AD1108" s="14">
        <f>IF(M1108="", "", IF(C1108="Long", IF(M1108&gt;0, M1108/F1108, ((G1108*(I1108-E1108))/F1108)), IF(M1108&gt;0, M1108/F1108, ((G1108*(E1108-I1108))/F1108))))</f>
        <v/>
      </c>
    </row>
    <row customHeight="1" ht="17.25" r="1109" spans="1:105">
      <c r="A1109" s="161" t="n"/>
      <c r="B1109" s="141" t="n"/>
      <c r="C1109" s="15" t="n"/>
      <c r="D1109" s="15" t="n"/>
      <c r="E1109" s="142" t="n"/>
      <c r="F1109" s="16" t="n"/>
      <c r="G1109" s="132" t="n"/>
      <c r="H1109" s="142" t="n"/>
      <c r="I1109" s="142" t="n"/>
      <c r="J1109" s="144" t="n"/>
      <c r="K1109" s="124" t="n"/>
      <c r="L1109" s="12" t="n"/>
      <c r="M1109" s="158">
        <f>IF(J1109="", "", K1109)</f>
        <v/>
      </c>
      <c r="N1109" s="17" t="n"/>
      <c r="O1109" s="18" t="n"/>
      <c r="AC1109" s="14" t="n"/>
      <c r="AD1109" s="14">
        <f>IF(M1109="", "", IF(C1109="Long", IF(M1109&gt;0, M1109/F1109, ((G1109*(I1109-E1109))/F1109)), IF(M1109&gt;0, M1109/F1109, ((G1109*(E1109-I1109))/F1109))))</f>
        <v/>
      </c>
    </row>
    <row customHeight="1" ht="17.25" r="1110" spans="1:105">
      <c r="A1110" s="161" t="n"/>
      <c r="B1110" s="141" t="n"/>
      <c r="C1110" s="15" t="n"/>
      <c r="D1110" s="15" t="n"/>
      <c r="E1110" s="142" t="n"/>
      <c r="F1110" s="16" t="n"/>
      <c r="G1110" s="132" t="n"/>
      <c r="H1110" s="142" t="n"/>
      <c r="I1110" s="142" t="n"/>
      <c r="J1110" s="144" t="n"/>
      <c r="K1110" s="124" t="n"/>
      <c r="L1110" s="12" t="n"/>
      <c r="M1110" s="158">
        <f>IF(J1110="", "", K1110)</f>
        <v/>
      </c>
      <c r="N1110" s="17" t="n"/>
      <c r="O1110" s="18" t="n"/>
      <c r="AC1110" s="14" t="n"/>
      <c r="AD1110" s="14">
        <f>IF(M1110="", "", IF(C1110="Long", IF(M1110&gt;0, M1110/F1110, ((G1110*(I1110-E1110))/F1110)), IF(M1110&gt;0, M1110/F1110, ((G1110*(E1110-I1110))/F1110))))</f>
        <v/>
      </c>
    </row>
    <row customHeight="1" ht="17.25" r="1111" spans="1:105">
      <c r="A1111" s="161" t="n"/>
      <c r="B1111" s="141" t="n"/>
      <c r="C1111" s="15" t="n"/>
      <c r="D1111" s="15" t="n"/>
      <c r="E1111" s="142" t="n"/>
      <c r="F1111" s="16" t="n"/>
      <c r="G1111" s="132" t="n"/>
      <c r="H1111" s="142" t="n"/>
      <c r="I1111" s="142" t="n"/>
      <c r="J1111" s="144" t="n"/>
      <c r="K1111" s="124" t="n"/>
      <c r="L1111" s="12" t="n"/>
      <c r="M1111" s="158">
        <f>IF(J1111="", "", K1111)</f>
        <v/>
      </c>
      <c r="N1111" s="17" t="n"/>
      <c r="O1111" s="18" t="n"/>
      <c r="AC1111" s="14" t="n"/>
      <c r="AD1111" s="14">
        <f>IF(M1111="", "", IF(C1111="Long", IF(M1111&gt;0, M1111/F1111, ((G1111*(I1111-E1111))/F1111)), IF(M1111&gt;0, M1111/F1111, ((G1111*(E1111-I1111))/F1111))))</f>
        <v/>
      </c>
    </row>
    <row customHeight="1" ht="17.25" r="1112" spans="1:105">
      <c r="A1112" s="161" t="n"/>
      <c r="B1112" s="141" t="n"/>
      <c r="C1112" s="15" t="n"/>
      <c r="D1112" s="15" t="n"/>
      <c r="E1112" s="142" t="n"/>
      <c r="F1112" s="16" t="n"/>
      <c r="G1112" s="132" t="n"/>
      <c r="H1112" s="142" t="n"/>
      <c r="I1112" s="142" t="n"/>
      <c r="J1112" s="144" t="n"/>
      <c r="K1112" s="124" t="n"/>
      <c r="L1112" s="12" t="n"/>
      <c r="M1112" s="158">
        <f>IF(J1112="", "", K1112)</f>
        <v/>
      </c>
      <c r="N1112" s="17" t="n"/>
      <c r="O1112" s="18" t="n"/>
      <c r="AC1112" s="14" t="n"/>
      <c r="AD1112" s="14">
        <f>IF(M1112="", "", IF(C1112="Long", IF(M1112&gt;0, M1112/F1112, ((G1112*(I1112-E1112))/F1112)), IF(M1112&gt;0, M1112/F1112, ((G1112*(E1112-I1112))/F1112))))</f>
        <v/>
      </c>
    </row>
    <row customHeight="1" ht="17.25" r="1113" spans="1:105">
      <c r="A1113" s="161" t="n"/>
      <c r="B1113" s="141" t="n"/>
      <c r="C1113" s="15" t="n"/>
      <c r="D1113" s="15" t="n"/>
      <c r="E1113" s="142" t="n"/>
      <c r="F1113" s="16" t="n"/>
      <c r="G1113" s="132" t="n"/>
      <c r="H1113" s="142" t="n"/>
      <c r="I1113" s="142" t="n"/>
      <c r="J1113" s="144" t="n"/>
      <c r="K1113" s="124" t="n"/>
      <c r="L1113" s="12" t="n"/>
      <c r="M1113" s="158">
        <f>IF(J1113="", "", K1113)</f>
        <v/>
      </c>
      <c r="N1113" s="17" t="n"/>
      <c r="O1113" s="18" t="n"/>
      <c r="AC1113" s="14" t="n"/>
      <c r="AD1113" s="14">
        <f>IF(M1113="", "", IF(C1113="Long", IF(M1113&gt;0, M1113/F1113, ((G1113*(I1113-E1113))/F1113)), IF(M1113&gt;0, M1113/F1113, ((G1113*(E1113-I1113))/F1113))))</f>
        <v/>
      </c>
    </row>
    <row customHeight="1" ht="17.25" r="1114" spans="1:105">
      <c r="A1114" s="161" t="n"/>
      <c r="B1114" s="141" t="n"/>
      <c r="C1114" s="15" t="n"/>
      <c r="D1114" s="15" t="n"/>
      <c r="E1114" s="142" t="n"/>
      <c r="F1114" s="16" t="n"/>
      <c r="G1114" s="132" t="n"/>
      <c r="H1114" s="142" t="n"/>
      <c r="I1114" s="142" t="n"/>
      <c r="J1114" s="144" t="n"/>
      <c r="K1114" s="124" t="n"/>
      <c r="L1114" s="12" t="n"/>
      <c r="M1114" s="158">
        <f>IF(J1114="", "", K1114)</f>
        <v/>
      </c>
      <c r="N1114" s="17" t="n"/>
      <c r="O1114" s="18" t="n"/>
      <c r="AC1114" s="14" t="n"/>
      <c r="AD1114" s="14">
        <f>IF(M1114="", "", IF(C1114="Long", IF(M1114&gt;0, M1114/F1114, ((G1114*(I1114-E1114))/F1114)), IF(M1114&gt;0, M1114/F1114, ((G1114*(E1114-I1114))/F1114))))</f>
        <v/>
      </c>
    </row>
    <row customHeight="1" ht="17.25" r="1115" spans="1:105">
      <c r="A1115" s="161" t="n"/>
      <c r="B1115" s="141" t="n"/>
      <c r="C1115" s="15" t="n"/>
      <c r="D1115" s="15" t="n"/>
      <c r="E1115" s="142" t="n"/>
      <c r="F1115" s="16" t="n"/>
      <c r="G1115" s="132" t="n"/>
      <c r="H1115" s="142" t="n"/>
      <c r="I1115" s="142" t="n"/>
      <c r="J1115" s="144" t="n"/>
      <c r="K1115" s="124" t="n"/>
      <c r="L1115" s="12" t="n"/>
      <c r="M1115" s="158">
        <f>IF(J1115="", "", K1115)</f>
        <v/>
      </c>
      <c r="N1115" s="17" t="n"/>
      <c r="O1115" s="18" t="n"/>
      <c r="AC1115" s="14" t="n"/>
      <c r="AD1115" s="14">
        <f>IF(M1115="", "", IF(C1115="Long", IF(M1115&gt;0, M1115/F1115, ((G1115*(I1115-E1115))/F1115)), IF(M1115&gt;0, M1115/F1115, ((G1115*(E1115-I1115))/F1115))))</f>
        <v/>
      </c>
    </row>
    <row customHeight="1" ht="17.25" r="1116" spans="1:105">
      <c r="A1116" s="161" t="n"/>
      <c r="B1116" s="141" t="n"/>
      <c r="C1116" s="15" t="n"/>
      <c r="D1116" s="15" t="n"/>
      <c r="E1116" s="142" t="n"/>
      <c r="F1116" s="16" t="n"/>
      <c r="G1116" s="132" t="n"/>
      <c r="H1116" s="142" t="n"/>
      <c r="I1116" s="142" t="n"/>
      <c r="J1116" s="144" t="n"/>
      <c r="K1116" s="124" t="n"/>
      <c r="L1116" s="12" t="n"/>
      <c r="M1116" s="158">
        <f>IF(J1116="", "", K1116)</f>
        <v/>
      </c>
      <c r="N1116" s="17" t="n"/>
      <c r="O1116" s="18" t="n"/>
      <c r="AC1116" s="14" t="n"/>
      <c r="AD1116" s="14">
        <f>IF(M1116="", "", IF(C1116="Long", IF(M1116&gt;0, M1116/F1116, ((G1116*(I1116-E1116))/F1116)), IF(M1116&gt;0, M1116/F1116, ((G1116*(E1116-I1116))/F1116))))</f>
        <v/>
      </c>
    </row>
    <row customHeight="1" ht="17.25" r="1117" spans="1:105">
      <c r="A1117" s="161" t="n"/>
      <c r="B1117" s="141" t="n"/>
      <c r="C1117" s="15" t="n"/>
      <c r="D1117" s="15" t="n"/>
      <c r="E1117" s="142" t="n"/>
      <c r="F1117" s="16" t="n"/>
      <c r="G1117" s="132" t="n"/>
      <c r="H1117" s="142" t="n"/>
      <c r="I1117" s="142" t="n"/>
      <c r="J1117" s="144" t="n"/>
      <c r="K1117" s="124" t="n"/>
      <c r="L1117" s="12" t="n"/>
      <c r="M1117" s="158">
        <f>IF(J1117="", "", K1117)</f>
        <v/>
      </c>
      <c r="N1117" s="17" t="n"/>
      <c r="O1117" s="18" t="n"/>
      <c r="AC1117" s="14" t="n"/>
      <c r="AD1117" s="14">
        <f>IF(M1117="", "", IF(C1117="Long", IF(M1117&gt;0, M1117/F1117, ((G1117*(I1117-E1117))/F1117)), IF(M1117&gt;0, M1117/F1117, ((G1117*(E1117-I1117))/F1117))))</f>
        <v/>
      </c>
    </row>
    <row customHeight="1" ht="17.25" r="1118" spans="1:105">
      <c r="A1118" s="161" t="n"/>
      <c r="B1118" s="141" t="n"/>
      <c r="C1118" s="15" t="n"/>
      <c r="D1118" s="15" t="n"/>
      <c r="E1118" s="142" t="n"/>
      <c r="F1118" s="16" t="n"/>
      <c r="G1118" s="132" t="n"/>
      <c r="H1118" s="142" t="n"/>
      <c r="I1118" s="142" t="n"/>
      <c r="J1118" s="144" t="n"/>
      <c r="K1118" s="124" t="n"/>
      <c r="L1118" s="12" t="n"/>
      <c r="M1118" s="158">
        <f>IF(J1118="", "", K1118)</f>
        <v/>
      </c>
      <c r="N1118" s="17" t="n"/>
      <c r="O1118" s="18" t="n"/>
      <c r="AC1118" s="14" t="n"/>
      <c r="AD1118" s="14">
        <f>IF(M1118="", "", IF(C1118="Long", IF(M1118&gt;0, M1118/F1118, ((G1118*(I1118-E1118))/F1118)), IF(M1118&gt;0, M1118/F1118, ((G1118*(E1118-I1118))/F1118))))</f>
        <v/>
      </c>
    </row>
    <row customHeight="1" ht="17.25" r="1119" spans="1:105">
      <c r="A1119" s="161" t="n"/>
      <c r="B1119" s="141" t="n"/>
      <c r="C1119" s="15" t="n"/>
      <c r="D1119" s="15" t="n"/>
      <c r="E1119" s="142" t="n"/>
      <c r="F1119" s="16" t="n"/>
      <c r="G1119" s="132" t="n"/>
      <c r="H1119" s="142" t="n"/>
      <c r="I1119" s="142" t="n"/>
      <c r="J1119" s="144" t="n"/>
      <c r="K1119" s="124" t="n"/>
      <c r="L1119" s="12" t="n"/>
      <c r="M1119" s="158">
        <f>IF(J1119="", "", K1119)</f>
        <v/>
      </c>
      <c r="N1119" s="17" t="n"/>
      <c r="O1119" s="18" t="n"/>
      <c r="AC1119" s="14" t="n"/>
      <c r="AD1119" s="14">
        <f>IF(M1119="", "", IF(C1119="Long", IF(M1119&gt;0, M1119/F1119, ((G1119*(I1119-E1119))/F1119)), IF(M1119&gt;0, M1119/F1119, ((G1119*(E1119-I1119))/F1119))))</f>
        <v/>
      </c>
    </row>
    <row customHeight="1" ht="17.25" r="1120" spans="1:105">
      <c r="A1120" s="161" t="n"/>
      <c r="B1120" s="141" t="n"/>
      <c r="C1120" s="15" t="n"/>
      <c r="D1120" s="15" t="n"/>
      <c r="E1120" s="142" t="n"/>
      <c r="F1120" s="16" t="n"/>
      <c r="G1120" s="132" t="n"/>
      <c r="H1120" s="142" t="n"/>
      <c r="I1120" s="142" t="n"/>
      <c r="J1120" s="144" t="n"/>
      <c r="K1120" s="124" t="n"/>
      <c r="L1120" s="12" t="n"/>
      <c r="M1120" s="158">
        <f>IF(J1120="", "", K1120)</f>
        <v/>
      </c>
      <c r="N1120" s="17" t="n"/>
      <c r="O1120" s="18" t="n"/>
      <c r="AC1120" s="14" t="n"/>
      <c r="AD1120" s="14">
        <f>IF(M1120="", "", IF(C1120="Long", IF(M1120&gt;0, M1120/F1120, ((G1120*(I1120-E1120))/F1120)), IF(M1120&gt;0, M1120/F1120, ((G1120*(E1120-I1120))/F1120))))</f>
        <v/>
      </c>
    </row>
    <row customHeight="1" ht="17.25" r="1121" spans="1:105">
      <c r="A1121" s="161" t="n"/>
      <c r="B1121" s="141" t="n"/>
      <c r="C1121" s="15" t="n"/>
      <c r="D1121" s="15" t="n"/>
      <c r="E1121" s="142" t="n"/>
      <c r="F1121" s="16" t="n"/>
      <c r="G1121" s="132" t="n"/>
      <c r="H1121" s="142" t="n"/>
      <c r="I1121" s="142" t="n"/>
      <c r="J1121" s="144" t="n"/>
      <c r="K1121" s="124" t="n"/>
      <c r="L1121" s="12" t="n"/>
      <c r="M1121" s="158">
        <f>IF(J1121="", "", K1121)</f>
        <v/>
      </c>
      <c r="N1121" s="17" t="n"/>
      <c r="O1121" s="18" t="n"/>
      <c r="AC1121" s="14" t="n"/>
      <c r="AD1121" s="14">
        <f>IF(M1121="", "", IF(C1121="Long", IF(M1121&gt;0, M1121/F1121, ((G1121*(I1121-E1121))/F1121)), IF(M1121&gt;0, M1121/F1121, ((G1121*(E1121-I1121))/F1121))))</f>
        <v/>
      </c>
    </row>
    <row customHeight="1" ht="17.25" r="1122" spans="1:105">
      <c r="A1122" s="161" t="n"/>
      <c r="B1122" s="141" t="n"/>
      <c r="C1122" s="15" t="n"/>
      <c r="D1122" s="15" t="n"/>
      <c r="E1122" s="142" t="n"/>
      <c r="F1122" s="16" t="n"/>
      <c r="G1122" s="132" t="n"/>
      <c r="H1122" s="142" t="n"/>
      <c r="I1122" s="142" t="n"/>
      <c r="J1122" s="144" t="n"/>
      <c r="K1122" s="124" t="n"/>
      <c r="L1122" s="12" t="n"/>
      <c r="M1122" s="158">
        <f>IF(J1122="", "", K1122)</f>
        <v/>
      </c>
      <c r="N1122" s="17" t="n"/>
      <c r="O1122" s="18" t="n"/>
      <c r="AC1122" s="14" t="n"/>
      <c r="AD1122" s="14">
        <f>IF(M1122="", "", IF(C1122="Long", IF(M1122&gt;0, M1122/F1122, ((G1122*(I1122-E1122))/F1122)), IF(M1122&gt;0, M1122/F1122, ((G1122*(E1122-I1122))/F1122))))</f>
        <v/>
      </c>
    </row>
    <row customHeight="1" ht="17.25" r="1123" spans="1:105">
      <c r="A1123" s="161" t="n"/>
      <c r="B1123" s="141" t="n"/>
      <c r="C1123" s="15" t="n"/>
      <c r="D1123" s="15" t="n"/>
      <c r="E1123" s="142" t="n"/>
      <c r="F1123" s="16" t="n"/>
      <c r="G1123" s="132" t="n"/>
      <c r="H1123" s="142" t="n"/>
      <c r="I1123" s="142" t="n"/>
      <c r="J1123" s="144" t="n"/>
      <c r="K1123" s="124" t="n"/>
      <c r="L1123" s="12" t="n"/>
      <c r="M1123" s="158">
        <f>IF(J1123="", "", K1123)</f>
        <v/>
      </c>
      <c r="N1123" s="17" t="n"/>
      <c r="O1123" s="18" t="n"/>
      <c r="AC1123" s="14" t="n"/>
      <c r="AD1123" s="14">
        <f>IF(M1123="", "", IF(C1123="Long", IF(M1123&gt;0, M1123/F1123, ((G1123*(I1123-E1123))/F1123)), IF(M1123&gt;0, M1123/F1123, ((G1123*(E1123-I1123))/F1123))))</f>
        <v/>
      </c>
    </row>
    <row customHeight="1" ht="17.25" r="1124" spans="1:105">
      <c r="A1124" s="161" t="n"/>
      <c r="B1124" s="141" t="n"/>
      <c r="C1124" s="15" t="n"/>
      <c r="D1124" s="15" t="n"/>
      <c r="E1124" s="142" t="n"/>
      <c r="F1124" s="16" t="n"/>
      <c r="G1124" s="132" t="n"/>
      <c r="H1124" s="142" t="n"/>
      <c r="I1124" s="142" t="n"/>
      <c r="J1124" s="144" t="n"/>
      <c r="K1124" s="124" t="n"/>
      <c r="L1124" s="12" t="n"/>
      <c r="M1124" s="158">
        <f>IF(J1124="", "", K1124)</f>
        <v/>
      </c>
      <c r="N1124" s="17" t="n"/>
      <c r="O1124" s="18" t="n"/>
      <c r="AC1124" s="14" t="n"/>
      <c r="AD1124" s="14">
        <f>IF(M1124="", "", IF(C1124="Long", IF(M1124&gt;0, M1124/F1124, ((G1124*(I1124-E1124))/F1124)), IF(M1124&gt;0, M1124/F1124, ((G1124*(E1124-I1124))/F1124))))</f>
        <v/>
      </c>
    </row>
    <row customHeight="1" ht="17.25" r="1125" spans="1:105">
      <c r="A1125" s="161" t="n"/>
      <c r="B1125" s="141" t="n"/>
      <c r="C1125" s="15" t="n"/>
      <c r="D1125" s="15" t="n"/>
      <c r="E1125" s="142" t="n"/>
      <c r="F1125" s="16" t="n"/>
      <c r="G1125" s="132" t="n"/>
      <c r="H1125" s="142" t="n"/>
      <c r="I1125" s="142" t="n"/>
      <c r="J1125" s="144" t="n"/>
      <c r="K1125" s="124" t="n"/>
      <c r="L1125" s="12" t="n"/>
      <c r="M1125" s="158">
        <f>IF(J1125="", "", K1125)</f>
        <v/>
      </c>
      <c r="N1125" s="17" t="n"/>
      <c r="O1125" s="18" t="n"/>
      <c r="AC1125" s="14" t="n"/>
      <c r="AD1125" s="14">
        <f>IF(M1125="", "", IF(C1125="Long", IF(M1125&gt;0, M1125/F1125, ((G1125*(I1125-E1125))/F1125)), IF(M1125&gt;0, M1125/F1125, ((G1125*(E1125-I1125))/F1125))))</f>
        <v/>
      </c>
    </row>
    <row customHeight="1" ht="17.25" r="1126" spans="1:105">
      <c r="A1126" s="161" t="n"/>
      <c r="B1126" s="141" t="n"/>
      <c r="C1126" s="15" t="n"/>
      <c r="D1126" s="15" t="n"/>
      <c r="E1126" s="142" t="n"/>
      <c r="F1126" s="16" t="n"/>
      <c r="G1126" s="132" t="n"/>
      <c r="H1126" s="142" t="n"/>
      <c r="I1126" s="142" t="n"/>
      <c r="J1126" s="144" t="n"/>
      <c r="K1126" s="124" t="n"/>
      <c r="L1126" s="12" t="n"/>
      <c r="M1126" s="158">
        <f>IF(J1126="", "", K1126)</f>
        <v/>
      </c>
      <c r="N1126" s="17" t="n"/>
      <c r="O1126" s="18" t="n"/>
      <c r="AC1126" s="14" t="n"/>
      <c r="AD1126" s="14">
        <f>IF(M1126="", "", IF(C1126="Long", IF(M1126&gt;0, M1126/F1126, ((G1126*(I1126-E1126))/F1126)), IF(M1126&gt;0, M1126/F1126, ((G1126*(E1126-I1126))/F1126))))</f>
        <v/>
      </c>
    </row>
    <row customHeight="1" ht="17.25" r="1127" spans="1:105">
      <c r="A1127" s="161" t="n"/>
      <c r="B1127" s="141" t="n"/>
      <c r="C1127" s="15" t="n"/>
      <c r="D1127" s="15" t="n"/>
      <c r="E1127" s="142" t="n"/>
      <c r="F1127" s="16" t="n"/>
      <c r="G1127" s="132" t="n"/>
      <c r="H1127" s="142" t="n"/>
      <c r="I1127" s="142" t="n"/>
      <c r="J1127" s="144" t="n"/>
      <c r="K1127" s="124" t="n"/>
      <c r="L1127" s="12" t="n"/>
      <c r="M1127" s="158">
        <f>IF(J1127="", "", K1127)</f>
        <v/>
      </c>
      <c r="N1127" s="17" t="n"/>
      <c r="O1127" s="18" t="n"/>
      <c r="AC1127" s="14" t="n"/>
      <c r="AD1127" s="14">
        <f>IF(M1127="", "", IF(C1127="Long", IF(M1127&gt;0, M1127/F1127, ((G1127*(I1127-E1127))/F1127)), IF(M1127&gt;0, M1127/F1127, ((G1127*(E1127-I1127))/F1127))))</f>
        <v/>
      </c>
    </row>
    <row customHeight="1" ht="17.25" r="1128" spans="1:105">
      <c r="A1128" s="161" t="n"/>
      <c r="B1128" s="141" t="n"/>
      <c r="C1128" s="15" t="n"/>
      <c r="D1128" s="15" t="n"/>
      <c r="E1128" s="142" t="n"/>
      <c r="F1128" s="16" t="n"/>
      <c r="G1128" s="132" t="n"/>
      <c r="H1128" s="142" t="n"/>
      <c r="I1128" s="142" t="n"/>
      <c r="J1128" s="144" t="n"/>
      <c r="K1128" s="124" t="n"/>
      <c r="L1128" s="12" t="n"/>
      <c r="M1128" s="158">
        <f>IF(J1128="", "", K1128)</f>
        <v/>
      </c>
      <c r="N1128" s="17" t="n"/>
      <c r="O1128" s="18" t="n"/>
      <c r="AC1128" s="14" t="n"/>
      <c r="AD1128" s="14">
        <f>IF(M1128="", "", IF(C1128="Long", IF(M1128&gt;0, M1128/F1128, ((G1128*(I1128-E1128))/F1128)), IF(M1128&gt;0, M1128/F1128, ((G1128*(E1128-I1128))/F1128))))</f>
        <v/>
      </c>
    </row>
    <row customHeight="1" ht="17.25" r="1129" spans="1:105">
      <c r="A1129" s="161" t="n"/>
      <c r="B1129" s="141" t="n"/>
      <c r="C1129" s="15" t="n"/>
      <c r="D1129" s="15" t="n"/>
      <c r="E1129" s="142" t="n"/>
      <c r="F1129" s="16" t="n"/>
      <c r="G1129" s="132" t="n"/>
      <c r="H1129" s="142" t="n"/>
      <c r="I1129" s="142" t="n"/>
      <c r="J1129" s="144" t="n"/>
      <c r="K1129" s="124" t="n"/>
      <c r="L1129" s="12" t="n"/>
      <c r="M1129" s="158">
        <f>IF(J1129="", "", K1129)</f>
        <v/>
      </c>
      <c r="N1129" s="17" t="n"/>
      <c r="O1129" s="18" t="n"/>
      <c r="AC1129" s="14" t="n"/>
      <c r="AD1129" s="14">
        <f>IF(M1129="", "", IF(C1129="Long", IF(M1129&gt;0, M1129/F1129, ((G1129*(I1129-E1129))/F1129)), IF(M1129&gt;0, M1129/F1129, ((G1129*(E1129-I1129))/F1129))))</f>
        <v/>
      </c>
    </row>
    <row customHeight="1" ht="17.25" r="1130" spans="1:105">
      <c r="A1130" s="161" t="n"/>
      <c r="B1130" s="141" t="n"/>
      <c r="C1130" s="15" t="n"/>
      <c r="D1130" s="15" t="n"/>
      <c r="E1130" s="142" t="n"/>
      <c r="F1130" s="16" t="n"/>
      <c r="G1130" s="132" t="n"/>
      <c r="H1130" s="142" t="n"/>
      <c r="I1130" s="142" t="n"/>
      <c r="J1130" s="144" t="n"/>
      <c r="K1130" s="124" t="n"/>
      <c r="L1130" s="12" t="n"/>
      <c r="M1130" s="158">
        <f>IF(J1130="", "", K1130)</f>
        <v/>
      </c>
      <c r="N1130" s="17" t="n"/>
      <c r="O1130" s="18" t="n"/>
      <c r="AC1130" s="14" t="n"/>
      <c r="AD1130" s="14">
        <f>IF(M1130="", "", IF(C1130="Long", IF(M1130&gt;0, M1130/F1130, ((G1130*(I1130-E1130))/F1130)), IF(M1130&gt;0, M1130/F1130, ((G1130*(E1130-I1130))/F1130))))</f>
        <v/>
      </c>
    </row>
    <row customHeight="1" ht="17.25" r="1131" spans="1:105">
      <c r="A1131" s="161" t="n"/>
      <c r="B1131" s="141" t="n"/>
      <c r="C1131" s="15" t="n"/>
      <c r="D1131" s="15" t="n"/>
      <c r="E1131" s="142" t="n"/>
      <c r="F1131" s="16" t="n"/>
      <c r="G1131" s="132" t="n"/>
      <c r="H1131" s="142" t="n"/>
      <c r="I1131" s="142" t="n"/>
      <c r="J1131" s="144" t="n"/>
      <c r="K1131" s="124" t="n"/>
      <c r="L1131" s="12" t="n"/>
      <c r="M1131" s="158">
        <f>IF(J1131="", "", K1131)</f>
        <v/>
      </c>
      <c r="N1131" s="17" t="n"/>
      <c r="O1131" s="18" t="n"/>
      <c r="AC1131" s="14" t="n"/>
      <c r="AD1131" s="14">
        <f>IF(M1131="", "", IF(C1131="Long", IF(M1131&gt;0, M1131/F1131, ((G1131*(I1131-E1131))/F1131)), IF(M1131&gt;0, M1131/F1131, ((G1131*(E1131-I1131))/F1131))))</f>
        <v/>
      </c>
    </row>
    <row customHeight="1" ht="17.25" r="1132" spans="1:105">
      <c r="A1132" s="161" t="n"/>
      <c r="B1132" s="141" t="n"/>
      <c r="C1132" s="15" t="n"/>
      <c r="D1132" s="15" t="n"/>
      <c r="E1132" s="142" t="n"/>
      <c r="F1132" s="16" t="n"/>
      <c r="G1132" s="132" t="n"/>
      <c r="H1132" s="142" t="n"/>
      <c r="I1132" s="142" t="n"/>
      <c r="J1132" s="144" t="n"/>
      <c r="K1132" s="124" t="n"/>
      <c r="L1132" s="12" t="n"/>
      <c r="M1132" s="158">
        <f>IF(J1132="", "", K1132)</f>
        <v/>
      </c>
      <c r="N1132" s="17" t="n"/>
      <c r="O1132" s="18" t="n"/>
      <c r="AC1132" s="14" t="n"/>
      <c r="AD1132" s="14">
        <f>IF(M1132="", "", IF(C1132="Long", IF(M1132&gt;0, M1132/F1132, ((G1132*(I1132-E1132))/F1132)), IF(M1132&gt;0, M1132/F1132, ((G1132*(E1132-I1132))/F1132))))</f>
        <v/>
      </c>
    </row>
    <row customHeight="1" ht="17.25" r="1133" spans="1:105">
      <c r="A1133" s="161" t="n"/>
      <c r="B1133" s="141" t="n"/>
      <c r="C1133" s="15" t="n"/>
      <c r="D1133" s="15" t="n"/>
      <c r="E1133" s="142" t="n"/>
      <c r="F1133" s="16" t="n"/>
      <c r="G1133" s="132" t="n"/>
      <c r="H1133" s="142" t="n"/>
      <c r="I1133" s="142" t="n"/>
      <c r="J1133" s="144" t="n"/>
      <c r="K1133" s="124" t="n"/>
      <c r="L1133" s="12" t="n"/>
      <c r="M1133" s="158">
        <f>IF(J1133="", "", K1133)</f>
        <v/>
      </c>
      <c r="N1133" s="17" t="n"/>
      <c r="O1133" s="18" t="n"/>
      <c r="AC1133" s="14" t="n"/>
      <c r="AD1133" s="14">
        <f>IF(M1133="", "", IF(C1133="Long", IF(M1133&gt;0, M1133/F1133, ((G1133*(I1133-E1133))/F1133)), IF(M1133&gt;0, M1133/F1133, ((G1133*(E1133-I1133))/F1133))))</f>
        <v/>
      </c>
    </row>
    <row customHeight="1" ht="17.25" r="1134" spans="1:105">
      <c r="A1134" s="161" t="n"/>
      <c r="B1134" s="141" t="n"/>
      <c r="C1134" s="15" t="n"/>
      <c r="D1134" s="15" t="n"/>
      <c r="E1134" s="142" t="n"/>
      <c r="F1134" s="16" t="n"/>
      <c r="G1134" s="132" t="n"/>
      <c r="H1134" s="142" t="n"/>
      <c r="I1134" s="142" t="n"/>
      <c r="J1134" s="144" t="n"/>
      <c r="K1134" s="124" t="n"/>
      <c r="L1134" s="12" t="n"/>
      <c r="M1134" s="158">
        <f>IF(J1134="", "", K1134)</f>
        <v/>
      </c>
      <c r="N1134" s="17" t="n"/>
      <c r="O1134" s="18" t="n"/>
      <c r="AC1134" s="14" t="n"/>
      <c r="AD1134" s="14">
        <f>IF(M1134="", "", IF(C1134="Long", IF(M1134&gt;0, M1134/F1134, ((G1134*(I1134-E1134))/F1134)), IF(M1134&gt;0, M1134/F1134, ((G1134*(E1134-I1134))/F1134))))</f>
        <v/>
      </c>
    </row>
    <row customHeight="1" ht="17.25" r="1135" spans="1:105">
      <c r="A1135" s="161" t="n"/>
      <c r="B1135" s="141" t="n"/>
      <c r="C1135" s="15" t="n"/>
      <c r="D1135" s="15" t="n"/>
      <c r="E1135" s="142" t="n"/>
      <c r="F1135" s="16" t="n"/>
      <c r="G1135" s="132" t="n"/>
      <c r="H1135" s="142" t="n"/>
      <c r="I1135" s="142" t="n"/>
      <c r="J1135" s="144" t="n"/>
      <c r="K1135" s="124" t="n"/>
      <c r="L1135" s="12" t="n"/>
      <c r="M1135" s="158">
        <f>IF(J1135="", "", K1135)</f>
        <v/>
      </c>
      <c r="N1135" s="17" t="n"/>
      <c r="O1135" s="18" t="n"/>
      <c r="AC1135" s="14" t="n"/>
      <c r="AD1135" s="14">
        <f>IF(M1135="", "", IF(C1135="Long", IF(M1135&gt;0, M1135/F1135, ((G1135*(I1135-E1135))/F1135)), IF(M1135&gt;0, M1135/F1135, ((G1135*(E1135-I1135))/F1135))))</f>
        <v/>
      </c>
    </row>
    <row customHeight="1" ht="17.25" r="1136" spans="1:105">
      <c r="A1136" s="161" t="n"/>
      <c r="B1136" s="141" t="n"/>
      <c r="C1136" s="15" t="n"/>
      <c r="D1136" s="15" t="n"/>
      <c r="E1136" s="142" t="n"/>
      <c r="F1136" s="16" t="n"/>
      <c r="G1136" s="132" t="n"/>
      <c r="H1136" s="142" t="n"/>
      <c r="I1136" s="142" t="n"/>
      <c r="J1136" s="144" t="n"/>
      <c r="K1136" s="124" t="n"/>
      <c r="L1136" s="12" t="n"/>
      <c r="M1136" s="158">
        <f>IF(J1136="", "", K1136)</f>
        <v/>
      </c>
      <c r="N1136" s="17" t="n"/>
      <c r="O1136" s="18" t="n"/>
      <c r="AC1136" s="14" t="n"/>
      <c r="AD1136" s="14">
        <f>IF(M1136="", "", IF(C1136="Long", IF(M1136&gt;0, M1136/F1136, ((G1136*(I1136-E1136))/F1136)), IF(M1136&gt;0, M1136/F1136, ((G1136*(E1136-I1136))/F1136))))</f>
        <v/>
      </c>
    </row>
    <row customHeight="1" ht="17.25" r="1137" spans="1:105">
      <c r="A1137" s="161" t="n"/>
      <c r="B1137" s="141" t="n"/>
      <c r="C1137" s="15" t="n"/>
      <c r="D1137" s="15" t="n"/>
      <c r="E1137" s="142" t="n"/>
      <c r="F1137" s="16" t="n"/>
      <c r="G1137" s="132" t="n"/>
      <c r="H1137" s="142" t="n"/>
      <c r="I1137" s="142" t="n"/>
      <c r="J1137" s="144" t="n"/>
      <c r="K1137" s="124" t="n"/>
      <c r="L1137" s="12" t="n"/>
      <c r="M1137" s="158">
        <f>IF(J1137="", "", K1137)</f>
        <v/>
      </c>
      <c r="N1137" s="17" t="n"/>
      <c r="O1137" s="18" t="n"/>
      <c r="AC1137" s="14" t="n"/>
      <c r="AD1137" s="14">
        <f>IF(M1137="", "", IF(C1137="Long", IF(M1137&gt;0, M1137/F1137, ((G1137*(I1137-E1137))/F1137)), IF(M1137&gt;0, M1137/F1137, ((G1137*(E1137-I1137))/F1137))))</f>
        <v/>
      </c>
    </row>
    <row customHeight="1" ht="17.25" r="1138" spans="1:105">
      <c r="A1138" s="161" t="n"/>
      <c r="B1138" s="141" t="n"/>
      <c r="C1138" s="15" t="n"/>
      <c r="D1138" s="15" t="n"/>
      <c r="E1138" s="142" t="n"/>
      <c r="F1138" s="16" t="n"/>
      <c r="G1138" s="132" t="n"/>
      <c r="H1138" s="142" t="n"/>
      <c r="I1138" s="142" t="n"/>
      <c r="J1138" s="144" t="n"/>
      <c r="K1138" s="124" t="n"/>
      <c r="L1138" s="12" t="n"/>
      <c r="M1138" s="158">
        <f>IF(J1138="", "", K1138)</f>
        <v/>
      </c>
      <c r="N1138" s="17" t="n"/>
      <c r="O1138" s="18" t="n"/>
      <c r="AC1138" s="14" t="n"/>
      <c r="AD1138" s="14">
        <f>IF(M1138="", "", IF(C1138="Long", IF(M1138&gt;0, M1138/F1138, ((G1138*(I1138-E1138))/F1138)), IF(M1138&gt;0, M1138/F1138, ((G1138*(E1138-I1138))/F1138))))</f>
        <v/>
      </c>
    </row>
    <row customHeight="1" ht="17.25" r="1139" spans="1:105">
      <c r="A1139" s="161" t="n"/>
      <c r="B1139" s="141" t="n"/>
      <c r="C1139" s="15" t="n"/>
      <c r="D1139" s="15" t="n"/>
      <c r="E1139" s="142" t="n"/>
      <c r="F1139" s="16" t="n"/>
      <c r="G1139" s="132" t="n"/>
      <c r="H1139" s="142" t="n"/>
      <c r="I1139" s="142" t="n"/>
      <c r="J1139" s="144" t="n"/>
      <c r="K1139" s="124" t="n"/>
      <c r="L1139" s="12" t="n"/>
      <c r="M1139" s="158">
        <f>IF(J1139="", "", K1139)</f>
        <v/>
      </c>
      <c r="N1139" s="17" t="n"/>
      <c r="O1139" s="18" t="n"/>
      <c r="AC1139" s="14" t="n"/>
      <c r="AD1139" s="14">
        <f>IF(M1139="", "", IF(C1139="Long", IF(M1139&gt;0, M1139/F1139, ((G1139*(I1139-E1139))/F1139)), IF(M1139&gt;0, M1139/F1139, ((G1139*(E1139-I1139))/F1139))))</f>
        <v/>
      </c>
    </row>
    <row customHeight="1" ht="17.25" r="1140" spans="1:105">
      <c r="A1140" s="161" t="n"/>
      <c r="B1140" s="141" t="n"/>
      <c r="C1140" s="15" t="n"/>
      <c r="D1140" s="15" t="n"/>
      <c r="E1140" s="142" t="n"/>
      <c r="F1140" s="16" t="n"/>
      <c r="G1140" s="132" t="n"/>
      <c r="H1140" s="142" t="n"/>
      <c r="I1140" s="142" t="n"/>
      <c r="J1140" s="144" t="n"/>
      <c r="K1140" s="124" t="n"/>
      <c r="L1140" s="12" t="n"/>
      <c r="M1140" s="158">
        <f>IF(J1140="", "", K1140)</f>
        <v/>
      </c>
      <c r="N1140" s="17" t="n"/>
      <c r="O1140" s="18" t="n"/>
      <c r="AC1140" s="14" t="n"/>
      <c r="AD1140" s="14">
        <f>IF(M1140="", "", IF(C1140="Long", IF(M1140&gt;0, M1140/F1140, ((G1140*(I1140-E1140))/F1140)), IF(M1140&gt;0, M1140/F1140, ((G1140*(E1140-I1140))/F1140))))</f>
        <v/>
      </c>
    </row>
    <row customHeight="1" ht="17.25" r="1141" spans="1:105">
      <c r="A1141" s="161" t="n"/>
      <c r="B1141" s="141" t="n"/>
      <c r="C1141" s="15" t="n"/>
      <c r="D1141" s="15" t="n"/>
      <c r="E1141" s="142" t="n"/>
      <c r="F1141" s="16" t="n"/>
      <c r="G1141" s="132" t="n"/>
      <c r="H1141" s="142" t="n"/>
      <c r="I1141" s="142" t="n"/>
      <c r="J1141" s="144" t="n"/>
      <c r="K1141" s="124" t="n"/>
      <c r="L1141" s="12" t="n"/>
      <c r="M1141" s="158">
        <f>IF(J1141="", "", K1141)</f>
        <v/>
      </c>
      <c r="N1141" s="17" t="n"/>
      <c r="O1141" s="18" t="n"/>
      <c r="AC1141" s="14" t="n"/>
      <c r="AD1141" s="14">
        <f>IF(M1141="", "", IF(C1141="Long", IF(M1141&gt;0, M1141/F1141, ((G1141*(I1141-E1141))/F1141)), IF(M1141&gt;0, M1141/F1141, ((G1141*(E1141-I1141))/F1141))))</f>
        <v/>
      </c>
    </row>
    <row customHeight="1" ht="17.25" r="1142" spans="1:105">
      <c r="A1142" s="161" t="n"/>
      <c r="B1142" s="141" t="n"/>
      <c r="C1142" s="15" t="n"/>
      <c r="D1142" s="15" t="n"/>
      <c r="E1142" s="142" t="n"/>
      <c r="F1142" s="16" t="n"/>
      <c r="G1142" s="132" t="n"/>
      <c r="H1142" s="142" t="n"/>
      <c r="I1142" s="142" t="n"/>
      <c r="J1142" s="144" t="n"/>
      <c r="K1142" s="124" t="n"/>
      <c r="L1142" s="12" t="n"/>
      <c r="M1142" s="158">
        <f>IF(J1142="", "", K1142)</f>
        <v/>
      </c>
      <c r="N1142" s="17" t="n"/>
      <c r="O1142" s="18" t="n"/>
      <c r="AC1142" s="14" t="n"/>
      <c r="AD1142" s="14">
        <f>IF(M1142="", "", IF(C1142="Long", IF(M1142&gt;0, M1142/F1142, ((G1142*(I1142-E1142))/F1142)), IF(M1142&gt;0, M1142/F1142, ((G1142*(E1142-I1142))/F1142))))</f>
        <v/>
      </c>
    </row>
    <row customHeight="1" ht="17.25" r="1143" spans="1:105">
      <c r="A1143" s="161" t="n"/>
      <c r="B1143" s="141" t="n"/>
      <c r="C1143" s="15" t="n"/>
      <c r="D1143" s="15" t="n"/>
      <c r="E1143" s="142" t="n"/>
      <c r="F1143" s="16" t="n"/>
      <c r="G1143" s="132" t="n"/>
      <c r="H1143" s="142" t="n"/>
      <c r="I1143" s="142" t="n"/>
      <c r="J1143" s="144" t="n"/>
      <c r="K1143" s="124" t="n"/>
      <c r="L1143" s="12" t="n"/>
      <c r="M1143" s="158">
        <f>IF(J1143="", "", K1143)</f>
        <v/>
      </c>
      <c r="N1143" s="17" t="n"/>
      <c r="O1143" s="18" t="n"/>
      <c r="AC1143" s="14" t="n"/>
      <c r="AD1143" s="14">
        <f>IF(M1143="", "", IF(C1143="Long", IF(M1143&gt;0, M1143/F1143, ((G1143*(I1143-E1143))/F1143)), IF(M1143&gt;0, M1143/F1143, ((G1143*(E1143-I1143))/F1143))))</f>
        <v/>
      </c>
    </row>
    <row customHeight="1" ht="17.25" r="1144" spans="1:105">
      <c r="A1144" s="161" t="n"/>
      <c r="B1144" s="141" t="n"/>
      <c r="C1144" s="15" t="n"/>
      <c r="D1144" s="15" t="n"/>
      <c r="E1144" s="142" t="n"/>
      <c r="F1144" s="16" t="n"/>
      <c r="G1144" s="132" t="n"/>
      <c r="H1144" s="142" t="n"/>
      <c r="I1144" s="142" t="n"/>
      <c r="J1144" s="144" t="n"/>
      <c r="K1144" s="124" t="n"/>
      <c r="L1144" s="12" t="n"/>
      <c r="M1144" s="158">
        <f>IF(J1144="", "", K1144)</f>
        <v/>
      </c>
      <c r="N1144" s="17" t="n"/>
      <c r="O1144" s="18" t="n"/>
      <c r="AC1144" s="14" t="n"/>
      <c r="AD1144" s="14">
        <f>IF(M1144="", "", IF(C1144="Long", IF(M1144&gt;0, M1144/F1144, ((G1144*(I1144-E1144))/F1144)), IF(M1144&gt;0, M1144/F1144, ((G1144*(E1144-I1144))/F1144))))</f>
        <v/>
      </c>
    </row>
    <row customHeight="1" ht="17.25" r="1145" spans="1:105">
      <c r="A1145" s="161" t="n"/>
      <c r="B1145" s="141" t="n"/>
      <c r="C1145" s="15" t="n"/>
      <c r="D1145" s="15" t="n"/>
      <c r="E1145" s="142" t="n"/>
      <c r="F1145" s="16" t="n"/>
      <c r="G1145" s="132" t="n"/>
      <c r="H1145" s="142" t="n"/>
      <c r="I1145" s="142" t="n"/>
      <c r="J1145" s="144" t="n"/>
      <c r="K1145" s="124" t="n"/>
      <c r="L1145" s="12" t="n"/>
      <c r="M1145" s="158">
        <f>IF(J1145="", "", K1145)</f>
        <v/>
      </c>
      <c r="N1145" s="17" t="n"/>
      <c r="O1145" s="18" t="n"/>
      <c r="AC1145" s="14" t="n"/>
      <c r="AD1145" s="14">
        <f>IF(M1145="", "", IF(C1145="Long", IF(M1145&gt;0, M1145/F1145, ((G1145*(I1145-E1145))/F1145)), IF(M1145&gt;0, M1145/F1145, ((G1145*(E1145-I1145))/F1145))))</f>
        <v/>
      </c>
    </row>
    <row customHeight="1" ht="17.25" r="1146" spans="1:105">
      <c r="A1146" s="161" t="n"/>
      <c r="B1146" s="141" t="n"/>
      <c r="C1146" s="15" t="n"/>
      <c r="D1146" s="15" t="n"/>
      <c r="E1146" s="142" t="n"/>
      <c r="F1146" s="16" t="n"/>
      <c r="G1146" s="132" t="n"/>
      <c r="H1146" s="142" t="n"/>
      <c r="I1146" s="142" t="n"/>
      <c r="J1146" s="144" t="n"/>
      <c r="K1146" s="124" t="n"/>
      <c r="L1146" s="12" t="n"/>
      <c r="M1146" s="158">
        <f>IF(J1146="", "", K1146)</f>
        <v/>
      </c>
      <c r="N1146" s="17" t="n"/>
      <c r="O1146" s="18" t="n"/>
      <c r="AC1146" s="14" t="n"/>
      <c r="AD1146" s="14">
        <f>IF(M1146="", "", IF(C1146="Long", IF(M1146&gt;0, M1146/F1146, ((G1146*(I1146-E1146))/F1146)), IF(M1146&gt;0, M1146/F1146, ((G1146*(E1146-I1146))/F1146))))</f>
        <v/>
      </c>
    </row>
    <row customHeight="1" ht="17.25" r="1147" spans="1:105">
      <c r="A1147" s="161" t="n"/>
      <c r="B1147" s="141" t="n"/>
      <c r="C1147" s="15" t="n"/>
      <c r="D1147" s="15" t="n"/>
      <c r="E1147" s="142" t="n"/>
      <c r="F1147" s="16" t="n"/>
      <c r="G1147" s="132" t="n"/>
      <c r="H1147" s="142" t="n"/>
      <c r="I1147" s="142" t="n"/>
      <c r="J1147" s="144" t="n"/>
      <c r="K1147" s="124" t="n"/>
      <c r="L1147" s="12" t="n"/>
      <c r="M1147" s="158">
        <f>IF(J1147="", "", K1147)</f>
        <v/>
      </c>
      <c r="N1147" s="17" t="n"/>
      <c r="O1147" s="18" t="n"/>
      <c r="AC1147" s="14" t="n"/>
      <c r="AD1147" s="14">
        <f>IF(M1147="", "", IF(C1147="Long", IF(M1147&gt;0, M1147/F1147, ((G1147*(I1147-E1147))/F1147)), IF(M1147&gt;0, M1147/F1147, ((G1147*(E1147-I1147))/F1147))))</f>
        <v/>
      </c>
    </row>
    <row customHeight="1" ht="17.25" r="1148" spans="1:105">
      <c r="A1148" s="161" t="n"/>
      <c r="B1148" s="141" t="n"/>
      <c r="C1148" s="15" t="n"/>
      <c r="D1148" s="15" t="n"/>
      <c r="E1148" s="142" t="n"/>
      <c r="F1148" s="16" t="n"/>
      <c r="G1148" s="132" t="n"/>
      <c r="H1148" s="142" t="n"/>
      <c r="I1148" s="142" t="n"/>
      <c r="J1148" s="144" t="n"/>
      <c r="K1148" s="124" t="n"/>
      <c r="L1148" s="12" t="n"/>
      <c r="M1148" s="158">
        <f>IF(J1148="", "", K1148)</f>
        <v/>
      </c>
      <c r="N1148" s="17" t="n"/>
      <c r="O1148" s="18" t="n"/>
      <c r="AC1148" s="14" t="n"/>
      <c r="AD1148" s="14">
        <f>IF(M1148="", "", IF(C1148="Long", IF(M1148&gt;0, M1148/F1148, ((G1148*(I1148-E1148))/F1148)), IF(M1148&gt;0, M1148/F1148, ((G1148*(E1148-I1148))/F1148))))</f>
        <v/>
      </c>
    </row>
    <row customHeight="1" ht="17.25" r="1149" spans="1:105">
      <c r="A1149" s="161" t="n"/>
      <c r="B1149" s="141" t="n"/>
      <c r="C1149" s="15" t="n"/>
      <c r="D1149" s="15" t="n"/>
      <c r="E1149" s="142" t="n"/>
      <c r="F1149" s="16" t="n"/>
      <c r="G1149" s="132" t="n"/>
      <c r="H1149" s="142" t="n"/>
      <c r="I1149" s="142" t="n"/>
      <c r="J1149" s="144" t="n"/>
      <c r="K1149" s="124" t="n"/>
      <c r="L1149" s="12" t="n"/>
      <c r="M1149" s="158">
        <f>IF(J1149="", "", K1149)</f>
        <v/>
      </c>
      <c r="N1149" s="17" t="n"/>
      <c r="O1149" s="18" t="n"/>
      <c r="AC1149" s="14" t="n"/>
      <c r="AD1149" s="14">
        <f>IF(M1149="", "", IF(C1149="Long", IF(M1149&gt;0, M1149/F1149, ((G1149*(I1149-E1149))/F1149)), IF(M1149&gt;0, M1149/F1149, ((G1149*(E1149-I1149))/F1149))))</f>
        <v/>
      </c>
    </row>
    <row customHeight="1" ht="17.25" r="1150" spans="1:105">
      <c r="A1150" s="161" t="n"/>
      <c r="B1150" s="141" t="n"/>
      <c r="C1150" s="15" t="n"/>
      <c r="D1150" s="15" t="n"/>
      <c r="E1150" s="142" t="n"/>
      <c r="F1150" s="16" t="n"/>
      <c r="G1150" s="132" t="n"/>
      <c r="H1150" s="142" t="n"/>
      <c r="I1150" s="142" t="n"/>
      <c r="J1150" s="144" t="n"/>
      <c r="K1150" s="124" t="n"/>
      <c r="L1150" s="12" t="n"/>
      <c r="M1150" s="158">
        <f>IF(J1150="", "", K1150)</f>
        <v/>
      </c>
      <c r="N1150" s="17" t="n"/>
      <c r="O1150" s="18" t="n"/>
      <c r="AC1150" s="14" t="n"/>
      <c r="AD1150" s="14">
        <f>IF(M1150="", "", IF(C1150="Long", IF(M1150&gt;0, M1150/F1150, ((G1150*(I1150-E1150))/F1150)), IF(M1150&gt;0, M1150/F1150, ((G1150*(E1150-I1150))/F1150))))</f>
        <v/>
      </c>
    </row>
    <row customHeight="1" ht="17.25" r="1151" spans="1:105">
      <c r="A1151" s="161" t="n"/>
      <c r="B1151" s="141" t="n"/>
      <c r="C1151" s="15" t="n"/>
      <c r="D1151" s="15" t="n"/>
      <c r="E1151" s="142" t="n"/>
      <c r="F1151" s="16" t="n"/>
      <c r="G1151" s="132" t="n"/>
      <c r="H1151" s="142" t="n"/>
      <c r="I1151" s="142" t="n"/>
      <c r="J1151" s="144" t="n"/>
      <c r="K1151" s="124" t="n"/>
      <c r="L1151" s="12" t="n"/>
      <c r="M1151" s="158">
        <f>IF(J1151="", "", K1151)</f>
        <v/>
      </c>
      <c r="N1151" s="17" t="n"/>
      <c r="O1151" s="18" t="n"/>
      <c r="AC1151" s="14" t="n"/>
      <c r="AD1151" s="14">
        <f>IF(M1151="", "", IF(C1151="Long", IF(M1151&gt;0, M1151/F1151, ((G1151*(I1151-E1151))/F1151)), IF(M1151&gt;0, M1151/F1151, ((G1151*(E1151-I1151))/F1151))))</f>
        <v/>
      </c>
    </row>
    <row customHeight="1" ht="17.25" r="1152" spans="1:105">
      <c r="A1152" s="161" t="n"/>
      <c r="B1152" s="141" t="n"/>
      <c r="C1152" s="15" t="n"/>
      <c r="D1152" s="15" t="n"/>
      <c r="E1152" s="142" t="n"/>
      <c r="F1152" s="16" t="n"/>
      <c r="G1152" s="132" t="n"/>
      <c r="H1152" s="142" t="n"/>
      <c r="I1152" s="142" t="n"/>
      <c r="J1152" s="144" t="n"/>
      <c r="K1152" s="124" t="n"/>
      <c r="L1152" s="12" t="n"/>
      <c r="M1152" s="158">
        <f>IF(J1152="", "", K1152)</f>
        <v/>
      </c>
      <c r="N1152" s="17" t="n"/>
      <c r="O1152" s="18" t="n"/>
      <c r="AC1152" s="14" t="n"/>
      <c r="AD1152" s="14">
        <f>IF(M1152="", "", IF(C1152="Long", IF(M1152&gt;0, M1152/F1152, ((G1152*(I1152-E1152))/F1152)), IF(M1152&gt;0, M1152/F1152, ((G1152*(E1152-I1152))/F1152))))</f>
        <v/>
      </c>
    </row>
    <row customHeight="1" ht="17.25" r="1153" spans="1:105">
      <c r="A1153" s="161" t="n"/>
      <c r="B1153" s="141" t="n"/>
      <c r="C1153" s="15" t="n"/>
      <c r="D1153" s="15" t="n"/>
      <c r="E1153" s="142" t="n"/>
      <c r="F1153" s="16" t="n"/>
      <c r="G1153" s="132" t="n"/>
      <c r="H1153" s="142" t="n"/>
      <c r="I1153" s="142" t="n"/>
      <c r="J1153" s="144" t="n"/>
      <c r="K1153" s="124" t="n"/>
      <c r="L1153" s="12" t="n"/>
      <c r="M1153" s="158">
        <f>IF(J1153="", "", K1153)</f>
        <v/>
      </c>
      <c r="N1153" s="17" t="n"/>
      <c r="O1153" s="18" t="n"/>
      <c r="AC1153" s="14" t="n"/>
      <c r="AD1153" s="14">
        <f>IF(M1153="", "", IF(C1153="Long", IF(M1153&gt;0, M1153/F1153, ((G1153*(I1153-E1153))/F1153)), IF(M1153&gt;0, M1153/F1153, ((G1153*(E1153-I1153))/F1153))))</f>
        <v/>
      </c>
    </row>
    <row customHeight="1" ht="17.25" r="1154" spans="1:105">
      <c r="A1154" s="161" t="n"/>
      <c r="B1154" s="141" t="n"/>
      <c r="C1154" s="15" t="n"/>
      <c r="D1154" s="15" t="n"/>
      <c r="E1154" s="142" t="n"/>
      <c r="F1154" s="16" t="n"/>
      <c r="G1154" s="132" t="n"/>
      <c r="H1154" s="142" t="n"/>
      <c r="I1154" s="142" t="n"/>
      <c r="J1154" s="144" t="n"/>
      <c r="K1154" s="124" t="n"/>
      <c r="L1154" s="12" t="n"/>
      <c r="M1154" s="158">
        <f>IF(J1154="", "", K1154)</f>
        <v/>
      </c>
      <c r="N1154" s="17" t="n"/>
      <c r="O1154" s="18" t="n"/>
      <c r="AC1154" s="14" t="n"/>
      <c r="AD1154" s="14">
        <f>IF(M1154="", "", IF(C1154="Long", IF(M1154&gt;0, M1154/F1154, ((G1154*(I1154-E1154))/F1154)), IF(M1154&gt;0, M1154/F1154, ((G1154*(E1154-I1154))/F1154))))</f>
        <v/>
      </c>
    </row>
    <row customHeight="1" ht="17.25" r="1155" spans="1:105">
      <c r="A1155" s="161" t="n"/>
      <c r="B1155" s="141" t="n"/>
      <c r="C1155" s="15" t="n"/>
      <c r="D1155" s="15" t="n"/>
      <c r="E1155" s="142" t="n"/>
      <c r="F1155" s="16" t="n"/>
      <c r="G1155" s="132" t="n"/>
      <c r="H1155" s="142" t="n"/>
      <c r="I1155" s="142" t="n"/>
      <c r="J1155" s="144" t="n"/>
      <c r="K1155" s="124" t="n"/>
      <c r="L1155" s="12" t="n"/>
      <c r="M1155" s="158">
        <f>IF(J1155="", "", K1155)</f>
        <v/>
      </c>
      <c r="N1155" s="17" t="n"/>
      <c r="O1155" s="18" t="n"/>
      <c r="AC1155" s="14" t="n"/>
      <c r="AD1155" s="14">
        <f>IF(M1155="", "", IF(C1155="Long", IF(M1155&gt;0, M1155/F1155, ((G1155*(I1155-E1155))/F1155)), IF(M1155&gt;0, M1155/F1155, ((G1155*(E1155-I1155))/F1155))))</f>
        <v/>
      </c>
    </row>
    <row customHeight="1" ht="17.25" r="1156" spans="1:105">
      <c r="A1156" s="161" t="n"/>
      <c r="B1156" s="141" t="n"/>
      <c r="C1156" s="15" t="n"/>
      <c r="D1156" s="15" t="n"/>
      <c r="E1156" s="142" t="n"/>
      <c r="F1156" s="16" t="n"/>
      <c r="G1156" s="132" t="n"/>
      <c r="H1156" s="142" t="n"/>
      <c r="I1156" s="142" t="n"/>
      <c r="J1156" s="144" t="n"/>
      <c r="K1156" s="124" t="n"/>
      <c r="L1156" s="12" t="n"/>
      <c r="M1156" s="158">
        <f>IF(J1156="", "", K1156)</f>
        <v/>
      </c>
      <c r="N1156" s="17" t="n"/>
      <c r="O1156" s="18" t="n"/>
      <c r="AC1156" s="14" t="n"/>
      <c r="AD1156" s="14">
        <f>IF(M1156="", "", IF(C1156="Long", IF(M1156&gt;0, M1156/F1156, ((G1156*(I1156-E1156))/F1156)), IF(M1156&gt;0, M1156/F1156, ((G1156*(E1156-I1156))/F1156))))</f>
        <v/>
      </c>
    </row>
    <row customHeight="1" ht="17.25" r="1157" spans="1:105">
      <c r="A1157" s="161" t="n"/>
      <c r="B1157" s="141" t="n"/>
      <c r="C1157" s="15" t="n"/>
      <c r="D1157" s="15" t="n"/>
      <c r="E1157" s="142" t="n"/>
      <c r="F1157" s="16" t="n"/>
      <c r="G1157" s="132" t="n"/>
      <c r="H1157" s="142" t="n"/>
      <c r="I1157" s="142" t="n"/>
      <c r="J1157" s="144" t="n"/>
      <c r="K1157" s="124" t="n"/>
      <c r="L1157" s="12" t="n"/>
      <c r="M1157" s="158">
        <f>IF(J1157="", "", K1157)</f>
        <v/>
      </c>
      <c r="N1157" s="17" t="n"/>
      <c r="O1157" s="18" t="n"/>
      <c r="AC1157" s="14" t="n"/>
      <c r="AD1157" s="14">
        <f>IF(M1157="", "", IF(C1157="Long", IF(M1157&gt;0, M1157/F1157, ((G1157*(I1157-E1157))/F1157)), IF(M1157&gt;0, M1157/F1157, ((G1157*(E1157-I1157))/F1157))))</f>
        <v/>
      </c>
    </row>
    <row customHeight="1" ht="17.25" r="1158" spans="1:105">
      <c r="A1158" s="161" t="n"/>
      <c r="B1158" s="141" t="n"/>
      <c r="C1158" s="15" t="n"/>
      <c r="D1158" s="15" t="n"/>
      <c r="E1158" s="142" t="n"/>
      <c r="F1158" s="16" t="n"/>
      <c r="G1158" s="132" t="n"/>
      <c r="H1158" s="142" t="n"/>
      <c r="I1158" s="142" t="n"/>
      <c r="J1158" s="144" t="n"/>
      <c r="K1158" s="124" t="n"/>
      <c r="L1158" s="12" t="n"/>
      <c r="M1158" s="158">
        <f>IF(J1158="", "", K1158)</f>
        <v/>
      </c>
      <c r="N1158" s="17" t="n"/>
      <c r="O1158" s="18" t="n"/>
      <c r="AC1158" s="14" t="n"/>
      <c r="AD1158" s="14">
        <f>IF(M1158="", "", IF(C1158="Long", IF(M1158&gt;0, M1158/F1158, ((G1158*(I1158-E1158))/F1158)), IF(M1158&gt;0, M1158/F1158, ((G1158*(E1158-I1158))/F1158))))</f>
        <v/>
      </c>
    </row>
    <row customHeight="1" ht="17.25" r="1159" spans="1:105">
      <c r="A1159" s="161" t="n"/>
      <c r="B1159" s="141" t="n"/>
      <c r="C1159" s="15" t="n"/>
      <c r="D1159" s="15" t="n"/>
      <c r="E1159" s="142" t="n"/>
      <c r="F1159" s="16" t="n"/>
      <c r="G1159" s="132" t="n"/>
      <c r="H1159" s="142" t="n"/>
      <c r="I1159" s="142" t="n"/>
      <c r="J1159" s="144" t="n"/>
      <c r="K1159" s="124" t="n"/>
      <c r="L1159" s="12" t="n"/>
      <c r="M1159" s="158">
        <f>IF(J1159="", "", K1159)</f>
        <v/>
      </c>
      <c r="N1159" s="17" t="n"/>
      <c r="O1159" s="18" t="n"/>
      <c r="AC1159" s="14" t="n"/>
      <c r="AD1159" s="14">
        <f>IF(M1159="", "", IF(C1159="Long", IF(M1159&gt;0, M1159/F1159, ((G1159*(I1159-E1159))/F1159)), IF(M1159&gt;0, M1159/F1159, ((G1159*(E1159-I1159))/F1159))))</f>
        <v/>
      </c>
    </row>
    <row customHeight="1" ht="17.25" r="1160" spans="1:105">
      <c r="A1160" s="161" t="n"/>
      <c r="B1160" s="141" t="n"/>
      <c r="C1160" s="15" t="n"/>
      <c r="D1160" s="15" t="n"/>
      <c r="E1160" s="142" t="n"/>
      <c r="F1160" s="16" t="n"/>
      <c r="G1160" s="132" t="n"/>
      <c r="H1160" s="142" t="n"/>
      <c r="I1160" s="142" t="n"/>
      <c r="J1160" s="144" t="n"/>
      <c r="K1160" s="124" t="n"/>
      <c r="L1160" s="12" t="n"/>
      <c r="M1160" s="158">
        <f>IF(J1160="", "", K1160)</f>
        <v/>
      </c>
      <c r="N1160" s="17" t="n"/>
      <c r="O1160" s="18" t="n"/>
      <c r="AC1160" s="14" t="n"/>
      <c r="AD1160" s="14">
        <f>IF(M1160="", "", IF(C1160="Long", IF(M1160&gt;0, M1160/F1160, ((G1160*(I1160-E1160))/F1160)), IF(M1160&gt;0, M1160/F1160, ((G1160*(E1160-I1160))/F1160))))</f>
        <v/>
      </c>
    </row>
    <row customHeight="1" ht="17.25" r="1161" spans="1:105">
      <c r="A1161" s="161" t="n"/>
      <c r="B1161" s="141" t="n"/>
      <c r="C1161" s="15" t="n"/>
      <c r="D1161" s="15" t="n"/>
      <c r="E1161" s="142" t="n"/>
      <c r="F1161" s="16" t="n"/>
      <c r="G1161" s="132" t="n"/>
      <c r="H1161" s="142" t="n"/>
      <c r="I1161" s="142" t="n"/>
      <c r="J1161" s="144" t="n"/>
      <c r="K1161" s="124" t="n"/>
      <c r="L1161" s="12" t="n"/>
      <c r="M1161" s="158">
        <f>IF(J1161="", "", K1161)</f>
        <v/>
      </c>
      <c r="N1161" s="17" t="n"/>
      <c r="O1161" s="18" t="n"/>
      <c r="AC1161" s="14" t="n"/>
      <c r="AD1161" s="14">
        <f>IF(M1161="", "", IF(C1161="Long", IF(M1161&gt;0, M1161/F1161, ((G1161*(I1161-E1161))/F1161)), IF(M1161&gt;0, M1161/F1161, ((G1161*(E1161-I1161))/F1161))))</f>
        <v/>
      </c>
    </row>
    <row customHeight="1" ht="17.25" r="1162" spans="1:105">
      <c r="A1162" s="161" t="n"/>
      <c r="B1162" s="141" t="n"/>
      <c r="C1162" s="15" t="n"/>
      <c r="D1162" s="15" t="n"/>
      <c r="E1162" s="142" t="n"/>
      <c r="F1162" s="16" t="n"/>
      <c r="G1162" s="132" t="n"/>
      <c r="H1162" s="142" t="n"/>
      <c r="I1162" s="142" t="n"/>
      <c r="J1162" s="144" t="n"/>
      <c r="K1162" s="124" t="n"/>
      <c r="L1162" s="12" t="n"/>
      <c r="M1162" s="158">
        <f>IF(J1162="", "", K1162)</f>
        <v/>
      </c>
      <c r="N1162" s="17" t="n"/>
      <c r="O1162" s="18" t="n"/>
      <c r="AC1162" s="14" t="n"/>
      <c r="AD1162" s="14">
        <f>IF(M1162="", "", IF(C1162="Long", IF(M1162&gt;0, M1162/F1162, ((G1162*(I1162-E1162))/F1162)), IF(M1162&gt;0, M1162/F1162, ((G1162*(E1162-I1162))/F1162))))</f>
        <v/>
      </c>
    </row>
    <row customHeight="1" ht="17.25" r="1163" spans="1:105">
      <c r="A1163" s="161" t="n"/>
      <c r="B1163" s="141" t="n"/>
      <c r="C1163" s="15" t="n"/>
      <c r="D1163" s="15" t="n"/>
      <c r="E1163" s="142" t="n"/>
      <c r="F1163" s="16" t="n"/>
      <c r="G1163" s="132" t="n"/>
      <c r="H1163" s="142" t="n"/>
      <c r="I1163" s="142" t="n"/>
      <c r="J1163" s="144" t="n"/>
      <c r="K1163" s="124" t="n"/>
      <c r="L1163" s="12" t="n"/>
      <c r="M1163" s="158">
        <f>IF(J1163="", "", K1163)</f>
        <v/>
      </c>
      <c r="N1163" s="17" t="n"/>
      <c r="O1163" s="18" t="n"/>
      <c r="AC1163" s="14" t="n"/>
      <c r="AD1163" s="14">
        <f>IF(M1163="", "", IF(C1163="Long", IF(M1163&gt;0, M1163/F1163, ((G1163*(I1163-E1163))/F1163)), IF(M1163&gt;0, M1163/F1163, ((G1163*(E1163-I1163))/F1163))))</f>
        <v/>
      </c>
    </row>
    <row customHeight="1" ht="17.25" r="1164" spans="1:105">
      <c r="A1164" s="161" t="n"/>
      <c r="B1164" s="141" t="n"/>
      <c r="C1164" s="15" t="n"/>
      <c r="D1164" s="15" t="n"/>
      <c r="E1164" s="142" t="n"/>
      <c r="F1164" s="16" t="n"/>
      <c r="G1164" s="132" t="n"/>
      <c r="H1164" s="142" t="n"/>
      <c r="I1164" s="142" t="n"/>
      <c r="J1164" s="144" t="n"/>
      <c r="K1164" s="124" t="n"/>
      <c r="L1164" s="12" t="n"/>
      <c r="M1164" s="158">
        <f>IF(J1164="", "", K1164)</f>
        <v/>
      </c>
      <c r="N1164" s="17" t="n"/>
      <c r="O1164" s="18" t="n"/>
      <c r="AC1164" s="14" t="n"/>
      <c r="AD1164" s="14">
        <f>IF(M1164="", "", IF(C1164="Long", IF(M1164&gt;0, M1164/F1164, ((G1164*(I1164-E1164))/F1164)), IF(M1164&gt;0, M1164/F1164, ((G1164*(E1164-I1164))/F1164))))</f>
        <v/>
      </c>
    </row>
    <row customHeight="1" ht="17.25" r="1165" spans="1:105">
      <c r="A1165" s="161" t="n"/>
      <c r="B1165" s="141" t="n"/>
      <c r="C1165" s="15" t="n"/>
      <c r="D1165" s="15" t="n"/>
      <c r="E1165" s="142" t="n"/>
      <c r="F1165" s="16" t="n"/>
      <c r="G1165" s="132" t="n"/>
      <c r="H1165" s="142" t="n"/>
      <c r="I1165" s="142" t="n"/>
      <c r="J1165" s="144" t="n"/>
      <c r="K1165" s="124" t="n"/>
      <c r="L1165" s="12" t="n"/>
      <c r="M1165" s="158">
        <f>IF(J1165="", "", K1165)</f>
        <v/>
      </c>
      <c r="N1165" s="17" t="n"/>
      <c r="O1165" s="18" t="n"/>
      <c r="AC1165" s="14" t="n"/>
      <c r="AD1165" s="14">
        <f>IF(M1165="", "", IF(C1165="Long", IF(M1165&gt;0, M1165/F1165, ((G1165*(I1165-E1165))/F1165)), IF(M1165&gt;0, M1165/F1165, ((G1165*(E1165-I1165))/F1165))))</f>
        <v/>
      </c>
    </row>
    <row customHeight="1" ht="17.25" r="1166" spans="1:105">
      <c r="A1166" s="161" t="n"/>
      <c r="B1166" s="141" t="n"/>
      <c r="C1166" s="15" t="n"/>
      <c r="D1166" s="15" t="n"/>
      <c r="E1166" s="142" t="n"/>
      <c r="F1166" s="16" t="n"/>
      <c r="G1166" s="132" t="n"/>
      <c r="H1166" s="142" t="n"/>
      <c r="I1166" s="142" t="n"/>
      <c r="J1166" s="144" t="n"/>
      <c r="K1166" s="124" t="n"/>
      <c r="L1166" s="12" t="n"/>
      <c r="M1166" s="158">
        <f>IF(J1166="", "", K1166)</f>
        <v/>
      </c>
      <c r="N1166" s="17" t="n"/>
      <c r="O1166" s="18" t="n"/>
      <c r="AC1166" s="14" t="n"/>
      <c r="AD1166" s="14">
        <f>IF(M1166="", "", IF(C1166="Long", IF(M1166&gt;0, M1166/F1166, ((G1166*(I1166-E1166))/F1166)), IF(M1166&gt;0, M1166/F1166, ((G1166*(E1166-I1166))/F1166))))</f>
        <v/>
      </c>
    </row>
    <row customHeight="1" ht="17.25" r="1167" spans="1:105">
      <c r="A1167" s="161" t="n"/>
      <c r="B1167" s="141" t="n"/>
      <c r="C1167" s="15" t="n"/>
      <c r="D1167" s="15" t="n"/>
      <c r="E1167" s="142" t="n"/>
      <c r="F1167" s="16" t="n"/>
      <c r="G1167" s="132" t="n"/>
      <c r="H1167" s="142" t="n"/>
      <c r="I1167" s="142" t="n"/>
      <c r="J1167" s="144" t="n"/>
      <c r="K1167" s="124" t="n"/>
      <c r="L1167" s="12" t="n"/>
      <c r="M1167" s="158">
        <f>IF(J1167="", "", K1167)</f>
        <v/>
      </c>
      <c r="N1167" s="17" t="n"/>
      <c r="O1167" s="18" t="n"/>
      <c r="AC1167" s="14" t="n"/>
      <c r="AD1167" s="14">
        <f>IF(M1167="", "", IF(C1167="Long", IF(M1167&gt;0, M1167/F1167, ((G1167*(I1167-E1167))/F1167)), IF(M1167&gt;0, M1167/F1167, ((G1167*(E1167-I1167))/F1167))))</f>
        <v/>
      </c>
    </row>
    <row customHeight="1" ht="17.25" r="1168" spans="1:105">
      <c r="A1168" s="161" t="n"/>
      <c r="B1168" s="141" t="n"/>
      <c r="C1168" s="15" t="n"/>
      <c r="D1168" s="15" t="n"/>
      <c r="E1168" s="142" t="n"/>
      <c r="F1168" s="16" t="n"/>
      <c r="G1168" s="132" t="n"/>
      <c r="H1168" s="142" t="n"/>
      <c r="I1168" s="142" t="n"/>
      <c r="J1168" s="144" t="n"/>
      <c r="K1168" s="124" t="n"/>
      <c r="L1168" s="12" t="n"/>
      <c r="M1168" s="158">
        <f>IF(J1168="", "", K1168)</f>
        <v/>
      </c>
      <c r="N1168" s="17" t="n"/>
      <c r="O1168" s="18" t="n"/>
      <c r="AC1168" s="14" t="n"/>
      <c r="AD1168" s="14">
        <f>IF(M1168="", "", IF(C1168="Long", IF(M1168&gt;0, M1168/F1168, ((G1168*(I1168-E1168))/F1168)), IF(M1168&gt;0, M1168/F1168, ((G1168*(E1168-I1168))/F1168))))</f>
        <v/>
      </c>
    </row>
    <row customHeight="1" ht="17.25" r="1169" spans="1:105">
      <c r="A1169" s="161" t="n"/>
      <c r="B1169" s="141" t="n"/>
      <c r="C1169" s="15" t="n"/>
      <c r="D1169" s="15" t="n"/>
      <c r="E1169" s="142" t="n"/>
      <c r="F1169" s="16" t="n"/>
      <c r="G1169" s="132" t="n"/>
      <c r="H1169" s="142" t="n"/>
      <c r="I1169" s="142" t="n"/>
      <c r="J1169" s="144" t="n"/>
      <c r="K1169" s="124" t="n"/>
      <c r="L1169" s="12" t="n"/>
      <c r="M1169" s="158">
        <f>IF(J1169="", "", K1169)</f>
        <v/>
      </c>
      <c r="N1169" s="17" t="n"/>
      <c r="O1169" s="18" t="n"/>
      <c r="AC1169" s="14" t="n"/>
      <c r="AD1169" s="14">
        <f>IF(M1169="", "", IF(C1169="Long", IF(M1169&gt;0, M1169/F1169, ((G1169*(I1169-E1169))/F1169)), IF(M1169&gt;0, M1169/F1169, ((G1169*(E1169-I1169))/F1169))))</f>
        <v/>
      </c>
    </row>
    <row customHeight="1" ht="17.25" r="1170" spans="1:105">
      <c r="A1170" s="161" t="n"/>
      <c r="B1170" s="141" t="n"/>
      <c r="C1170" s="15" t="n"/>
      <c r="D1170" s="15" t="n"/>
      <c r="E1170" s="142" t="n"/>
      <c r="F1170" s="16" t="n"/>
      <c r="G1170" s="132" t="n"/>
      <c r="H1170" s="142" t="n"/>
      <c r="I1170" s="142" t="n"/>
      <c r="J1170" s="144" t="n"/>
      <c r="K1170" s="124" t="n"/>
      <c r="L1170" s="12" t="n"/>
      <c r="M1170" s="158">
        <f>IF(J1170="", "", K1170)</f>
        <v/>
      </c>
      <c r="N1170" s="17" t="n"/>
      <c r="O1170" s="18" t="n"/>
      <c r="AC1170" s="14" t="n"/>
      <c r="AD1170" s="14">
        <f>IF(M1170="", "", IF(C1170="Long", IF(M1170&gt;0, M1170/F1170, ((G1170*(I1170-E1170))/F1170)), IF(M1170&gt;0, M1170/F1170, ((G1170*(E1170-I1170))/F1170))))</f>
        <v/>
      </c>
    </row>
    <row customHeight="1" ht="17.25" r="1171" spans="1:105">
      <c r="A1171" s="161" t="n"/>
      <c r="B1171" s="141" t="n"/>
      <c r="C1171" s="15" t="n"/>
      <c r="D1171" s="15" t="n"/>
      <c r="E1171" s="142" t="n"/>
      <c r="F1171" s="16" t="n"/>
      <c r="G1171" s="132" t="n"/>
      <c r="H1171" s="142" t="n"/>
      <c r="I1171" s="142" t="n"/>
      <c r="J1171" s="144" t="n"/>
      <c r="K1171" s="124" t="n"/>
      <c r="L1171" s="12" t="n"/>
      <c r="M1171" s="158">
        <f>IF(J1171="", "", K1171)</f>
        <v/>
      </c>
      <c r="N1171" s="17" t="n"/>
      <c r="O1171" s="18" t="n"/>
      <c r="AC1171" s="14" t="n"/>
      <c r="AD1171" s="14">
        <f>IF(M1171="", "", IF(C1171="Long", IF(M1171&gt;0, M1171/F1171, ((G1171*(I1171-E1171))/F1171)), IF(M1171&gt;0, M1171/F1171, ((G1171*(E1171-I1171))/F1171))))</f>
        <v/>
      </c>
    </row>
    <row customHeight="1" ht="17.25" r="1172" spans="1:105">
      <c r="A1172" s="161" t="n"/>
      <c r="B1172" s="141" t="n"/>
      <c r="C1172" s="15" t="n"/>
      <c r="D1172" s="15" t="n"/>
      <c r="E1172" s="142" t="n"/>
      <c r="F1172" s="16" t="n"/>
      <c r="G1172" s="132" t="n"/>
      <c r="H1172" s="142" t="n"/>
      <c r="I1172" s="142" t="n"/>
      <c r="J1172" s="144" t="n"/>
      <c r="K1172" s="124" t="n"/>
      <c r="L1172" s="12" t="n"/>
      <c r="M1172" s="158">
        <f>IF(J1172="", "", K1172)</f>
        <v/>
      </c>
      <c r="N1172" s="17" t="n"/>
      <c r="O1172" s="18" t="n"/>
      <c r="AC1172" s="14" t="n"/>
      <c r="AD1172" s="14">
        <f>IF(M1172="", "", IF(C1172="Long", IF(M1172&gt;0, M1172/F1172, ((G1172*(I1172-E1172))/F1172)), IF(M1172&gt;0, M1172/F1172, ((G1172*(E1172-I1172))/F1172))))</f>
        <v/>
      </c>
    </row>
    <row customHeight="1" ht="17.25" r="1173" spans="1:105">
      <c r="A1173" s="161" t="n"/>
      <c r="B1173" s="141" t="n"/>
      <c r="C1173" s="15" t="n"/>
      <c r="D1173" s="15" t="n"/>
      <c r="E1173" s="142" t="n"/>
      <c r="F1173" s="16" t="n"/>
      <c r="G1173" s="132" t="n"/>
      <c r="H1173" s="142" t="n"/>
      <c r="I1173" s="142" t="n"/>
      <c r="J1173" s="144" t="n"/>
      <c r="K1173" s="124" t="n"/>
      <c r="L1173" s="12" t="n"/>
      <c r="M1173" s="158">
        <f>IF(J1173="", "", K1173)</f>
        <v/>
      </c>
      <c r="N1173" s="17" t="n"/>
      <c r="O1173" s="18" t="n"/>
      <c r="AC1173" s="14" t="n"/>
      <c r="AD1173" s="14">
        <f>IF(M1173="", "", IF(C1173="Long", IF(M1173&gt;0, M1173/F1173, ((G1173*(I1173-E1173))/F1173)), IF(M1173&gt;0, M1173/F1173, ((G1173*(E1173-I1173))/F1173))))</f>
        <v/>
      </c>
    </row>
    <row customHeight="1" ht="17.25" r="1174" spans="1:105">
      <c r="A1174" s="161" t="n"/>
      <c r="B1174" s="141" t="n"/>
      <c r="C1174" s="15" t="n"/>
      <c r="D1174" s="15" t="n"/>
      <c r="E1174" s="142" t="n"/>
      <c r="F1174" s="16" t="n"/>
      <c r="G1174" s="132" t="n"/>
      <c r="H1174" s="142" t="n"/>
      <c r="I1174" s="142" t="n"/>
      <c r="J1174" s="144" t="n"/>
      <c r="K1174" s="124" t="n"/>
      <c r="L1174" s="12" t="n"/>
      <c r="M1174" s="158">
        <f>IF(J1174="", "", K1174)</f>
        <v/>
      </c>
      <c r="N1174" s="17" t="n"/>
      <c r="O1174" s="18" t="n"/>
      <c r="AC1174" s="14" t="n"/>
      <c r="AD1174" s="14">
        <f>IF(M1174="", "", IF(C1174="Long", IF(M1174&gt;0, M1174/F1174, ((G1174*(I1174-E1174))/F1174)), IF(M1174&gt;0, M1174/F1174, ((G1174*(E1174-I1174))/F1174))))</f>
        <v/>
      </c>
    </row>
    <row customHeight="1" ht="17.25" r="1175" spans="1:105">
      <c r="A1175" s="161" t="n"/>
      <c r="B1175" s="141" t="n"/>
      <c r="C1175" s="15" t="n"/>
      <c r="D1175" s="15" t="n"/>
      <c r="E1175" s="142" t="n"/>
      <c r="F1175" s="16" t="n"/>
      <c r="G1175" s="132" t="n"/>
      <c r="H1175" s="142" t="n"/>
      <c r="I1175" s="142" t="n"/>
      <c r="J1175" s="144" t="n"/>
      <c r="K1175" s="124" t="n"/>
      <c r="L1175" s="12" t="n"/>
      <c r="M1175" s="158">
        <f>IF(J1175="", "", K1175)</f>
        <v/>
      </c>
      <c r="N1175" s="17" t="n"/>
      <c r="O1175" s="18" t="n"/>
      <c r="AC1175" s="14" t="n"/>
      <c r="AD1175" s="14">
        <f>IF(M1175="", "", IF(C1175="Long", IF(M1175&gt;0, M1175/F1175, ((G1175*(I1175-E1175))/F1175)), IF(M1175&gt;0, M1175/F1175, ((G1175*(E1175-I1175))/F1175))))</f>
        <v/>
      </c>
    </row>
    <row customHeight="1" ht="17.25" r="1176" spans="1:105">
      <c r="A1176" s="161" t="n"/>
      <c r="B1176" s="141" t="n"/>
      <c r="C1176" s="15" t="n"/>
      <c r="D1176" s="15" t="n"/>
      <c r="E1176" s="142" t="n"/>
      <c r="F1176" s="16" t="n"/>
      <c r="G1176" s="132" t="n"/>
      <c r="H1176" s="142" t="n"/>
      <c r="I1176" s="142" t="n"/>
      <c r="J1176" s="144" t="n"/>
      <c r="K1176" s="124" t="n"/>
      <c r="L1176" s="12" t="n"/>
      <c r="M1176" s="158">
        <f>IF(J1176="", "", K1176)</f>
        <v/>
      </c>
      <c r="N1176" s="17" t="n"/>
      <c r="O1176" s="18" t="n"/>
      <c r="AC1176" s="14" t="n"/>
      <c r="AD1176" s="14">
        <f>IF(M1176="", "", IF(C1176="Long", IF(M1176&gt;0, M1176/F1176, ((G1176*(I1176-E1176))/F1176)), IF(M1176&gt;0, M1176/F1176, ((G1176*(E1176-I1176))/F1176))))</f>
        <v/>
      </c>
    </row>
    <row customHeight="1" ht="17.25" r="1177" spans="1:105">
      <c r="A1177" s="161" t="n"/>
      <c r="B1177" s="141" t="n"/>
      <c r="C1177" s="15" t="n"/>
      <c r="D1177" s="15" t="n"/>
      <c r="E1177" s="142" t="n"/>
      <c r="F1177" s="16" t="n"/>
      <c r="G1177" s="132" t="n"/>
      <c r="H1177" s="142" t="n"/>
      <c r="I1177" s="142" t="n"/>
      <c r="J1177" s="144" t="n"/>
      <c r="K1177" s="124" t="n"/>
      <c r="L1177" s="12" t="n"/>
      <c r="M1177" s="158">
        <f>IF(J1177="", "", K1177)</f>
        <v/>
      </c>
      <c r="N1177" s="17" t="n"/>
      <c r="O1177" s="18" t="n"/>
      <c r="AC1177" s="14" t="n"/>
      <c r="AD1177" s="14">
        <f>IF(M1177="", "", IF(C1177="Long", IF(M1177&gt;0, M1177/F1177, ((G1177*(I1177-E1177))/F1177)), IF(M1177&gt;0, M1177/F1177, ((G1177*(E1177-I1177))/F1177))))</f>
        <v/>
      </c>
    </row>
    <row customHeight="1" ht="17.25" r="1178" spans="1:105">
      <c r="A1178" s="161" t="n"/>
      <c r="B1178" s="141" t="n"/>
      <c r="C1178" s="15" t="n"/>
      <c r="D1178" s="15" t="n"/>
      <c r="E1178" s="142" t="n"/>
      <c r="F1178" s="16" t="n"/>
      <c r="G1178" s="132" t="n"/>
      <c r="H1178" s="142" t="n"/>
      <c r="I1178" s="142" t="n"/>
      <c r="J1178" s="144" t="n"/>
      <c r="K1178" s="124" t="n"/>
      <c r="L1178" s="12" t="n"/>
      <c r="M1178" s="158">
        <f>IF(J1178="", "", K1178)</f>
        <v/>
      </c>
      <c r="N1178" s="17" t="n"/>
      <c r="O1178" s="18" t="n"/>
      <c r="AC1178" s="14" t="n"/>
      <c r="AD1178" s="14">
        <f>IF(M1178="", "", IF(C1178="Long", IF(M1178&gt;0, M1178/F1178, ((G1178*(I1178-E1178))/F1178)), IF(M1178&gt;0, M1178/F1178, ((G1178*(E1178-I1178))/F1178))))</f>
        <v/>
      </c>
    </row>
    <row customHeight="1" ht="17.25" r="1179" spans="1:105">
      <c r="A1179" s="161" t="n"/>
      <c r="B1179" s="141" t="n"/>
      <c r="C1179" s="15" t="n"/>
      <c r="D1179" s="15" t="n"/>
      <c r="E1179" s="142" t="n"/>
      <c r="F1179" s="16" t="n"/>
      <c r="G1179" s="132" t="n"/>
      <c r="H1179" s="142" t="n"/>
      <c r="I1179" s="142" t="n"/>
      <c r="J1179" s="144" t="n"/>
      <c r="K1179" s="124" t="n"/>
      <c r="L1179" s="12" t="n"/>
      <c r="M1179" s="158">
        <f>IF(J1179="", "", K1179)</f>
        <v/>
      </c>
      <c r="N1179" s="17" t="n"/>
      <c r="O1179" s="18" t="n"/>
      <c r="AC1179" s="14" t="n"/>
      <c r="AD1179" s="14">
        <f>IF(M1179="", "", IF(C1179="Long", IF(M1179&gt;0, M1179/F1179, ((G1179*(I1179-E1179))/F1179)), IF(M1179&gt;0, M1179/F1179, ((G1179*(E1179-I1179))/F1179))))</f>
        <v/>
      </c>
    </row>
    <row customHeight="1" ht="17.25" r="1180" spans="1:105">
      <c r="A1180" s="161" t="n"/>
      <c r="B1180" s="141" t="n"/>
      <c r="C1180" s="15" t="n"/>
      <c r="D1180" s="15" t="n"/>
      <c r="E1180" s="142" t="n"/>
      <c r="F1180" s="16" t="n"/>
      <c r="G1180" s="132" t="n"/>
      <c r="H1180" s="142" t="n"/>
      <c r="I1180" s="142" t="n"/>
      <c r="J1180" s="144" t="n"/>
      <c r="K1180" s="124" t="n"/>
      <c r="L1180" s="12" t="n"/>
      <c r="M1180" s="158">
        <f>IF(J1180="", "", K1180)</f>
        <v/>
      </c>
      <c r="N1180" s="17" t="n"/>
      <c r="O1180" s="18" t="n"/>
      <c r="AC1180" s="14" t="n"/>
      <c r="AD1180" s="14">
        <f>IF(M1180="", "", IF(C1180="Long", IF(M1180&gt;0, M1180/F1180, ((G1180*(I1180-E1180))/F1180)), IF(M1180&gt;0, M1180/F1180, ((G1180*(E1180-I1180))/F1180))))</f>
        <v/>
      </c>
    </row>
    <row customHeight="1" ht="17.25" r="1181" spans="1:105">
      <c r="A1181" s="161" t="n"/>
      <c r="B1181" s="141" t="n"/>
      <c r="C1181" s="15" t="n"/>
      <c r="D1181" s="15" t="n"/>
      <c r="E1181" s="142" t="n"/>
      <c r="F1181" s="16" t="n"/>
      <c r="G1181" s="132" t="n"/>
      <c r="H1181" s="142" t="n"/>
      <c r="I1181" s="142" t="n"/>
      <c r="J1181" s="144" t="n"/>
      <c r="K1181" s="124" t="n"/>
      <c r="L1181" s="12" t="n"/>
      <c r="M1181" s="158">
        <f>IF(J1181="", "", K1181)</f>
        <v/>
      </c>
      <c r="N1181" s="17" t="n"/>
      <c r="O1181" s="18" t="n"/>
      <c r="AC1181" s="14" t="n"/>
      <c r="AD1181" s="14">
        <f>IF(M1181="", "", IF(C1181="Long", IF(M1181&gt;0, M1181/F1181, ((G1181*(I1181-E1181))/F1181)), IF(M1181&gt;0, M1181/F1181, ((G1181*(E1181-I1181))/F1181))))</f>
        <v/>
      </c>
    </row>
    <row customHeight="1" ht="17.25" r="1182" spans="1:105">
      <c r="A1182" s="161" t="n"/>
      <c r="B1182" s="141" t="n"/>
      <c r="C1182" s="15" t="n"/>
      <c r="D1182" s="15" t="n"/>
      <c r="E1182" s="142" t="n"/>
      <c r="F1182" s="16" t="n"/>
      <c r="G1182" s="132" t="n"/>
      <c r="H1182" s="142" t="n"/>
      <c r="I1182" s="142" t="n"/>
      <c r="J1182" s="144" t="n"/>
      <c r="K1182" s="124" t="n"/>
      <c r="L1182" s="12" t="n"/>
      <c r="M1182" s="158">
        <f>IF(J1182="", "", K1182)</f>
        <v/>
      </c>
      <c r="N1182" s="17" t="n"/>
      <c r="O1182" s="18" t="n"/>
      <c r="AC1182" s="14" t="n"/>
      <c r="AD1182" s="14">
        <f>IF(M1182="", "", IF(C1182="Long", IF(M1182&gt;0, M1182/F1182, ((G1182*(I1182-E1182))/F1182)), IF(M1182&gt;0, M1182/F1182, ((G1182*(E1182-I1182))/F1182))))</f>
        <v/>
      </c>
    </row>
    <row customHeight="1" ht="17.25" r="1183" spans="1:105">
      <c r="A1183" s="161" t="n"/>
      <c r="B1183" s="141" t="n"/>
      <c r="C1183" s="15" t="n"/>
      <c r="D1183" s="15" t="n"/>
      <c r="E1183" s="142" t="n"/>
      <c r="F1183" s="16" t="n"/>
      <c r="G1183" s="132" t="n"/>
      <c r="H1183" s="142" t="n"/>
      <c r="I1183" s="142" t="n"/>
      <c r="J1183" s="144" t="n"/>
      <c r="K1183" s="124" t="n"/>
      <c r="L1183" s="12" t="n"/>
      <c r="M1183" s="158">
        <f>IF(J1183="", "", K1183)</f>
        <v/>
      </c>
      <c r="N1183" s="17" t="n"/>
      <c r="O1183" s="18" t="n"/>
      <c r="AC1183" s="14" t="n"/>
      <c r="AD1183" s="14">
        <f>IF(M1183="", "", IF(C1183="Long", IF(M1183&gt;0, M1183/F1183, ((G1183*(I1183-E1183))/F1183)), IF(M1183&gt;0, M1183/F1183, ((G1183*(E1183-I1183))/F1183))))</f>
        <v/>
      </c>
    </row>
    <row customHeight="1" ht="17.25" r="1184" spans="1:105">
      <c r="A1184" s="161" t="n"/>
      <c r="B1184" s="141" t="n"/>
      <c r="C1184" s="15" t="n"/>
      <c r="D1184" s="15" t="n"/>
      <c r="E1184" s="142" t="n"/>
      <c r="F1184" s="16" t="n"/>
      <c r="G1184" s="132" t="n"/>
      <c r="H1184" s="142" t="n"/>
      <c r="I1184" s="142" t="n"/>
      <c r="J1184" s="144" t="n"/>
      <c r="K1184" s="124" t="n"/>
      <c r="L1184" s="12" t="n"/>
      <c r="M1184" s="158">
        <f>IF(J1184="", "", K1184)</f>
        <v/>
      </c>
      <c r="N1184" s="17" t="n"/>
      <c r="O1184" s="18" t="n"/>
      <c r="AC1184" s="14" t="n"/>
      <c r="AD1184" s="14">
        <f>IF(M1184="", "", IF(C1184="Long", IF(M1184&gt;0, M1184/F1184, ((G1184*(I1184-E1184))/F1184)), IF(M1184&gt;0, M1184/F1184, ((G1184*(E1184-I1184))/F1184))))</f>
        <v/>
      </c>
    </row>
    <row customHeight="1" ht="17.25" r="1185" spans="1:105">
      <c r="A1185" s="161" t="n"/>
      <c r="B1185" s="141" t="n"/>
      <c r="C1185" s="15" t="n"/>
      <c r="D1185" s="15" t="n"/>
      <c r="E1185" s="142" t="n"/>
      <c r="F1185" s="16" t="n"/>
      <c r="G1185" s="132" t="n"/>
      <c r="H1185" s="142" t="n"/>
      <c r="I1185" s="142" t="n"/>
      <c r="J1185" s="144" t="n"/>
      <c r="K1185" s="124" t="n"/>
      <c r="L1185" s="12" t="n"/>
      <c r="M1185" s="158">
        <f>IF(J1185="", "", K1185)</f>
        <v/>
      </c>
      <c r="N1185" s="17" t="n"/>
      <c r="O1185" s="18" t="n"/>
      <c r="AC1185" s="14" t="n"/>
      <c r="AD1185" s="14">
        <f>IF(M1185="", "", IF(C1185="Long", IF(M1185&gt;0, M1185/F1185, ((G1185*(I1185-E1185))/F1185)), IF(M1185&gt;0, M1185/F1185, ((G1185*(E1185-I1185))/F1185))))</f>
        <v/>
      </c>
    </row>
    <row customHeight="1" ht="17.25" r="1186" spans="1:105">
      <c r="A1186" s="161" t="n"/>
      <c r="B1186" s="141" t="n"/>
      <c r="C1186" s="15" t="n"/>
      <c r="D1186" s="15" t="n"/>
      <c r="E1186" s="142" t="n"/>
      <c r="F1186" s="16" t="n"/>
      <c r="G1186" s="132" t="n"/>
      <c r="H1186" s="142" t="n"/>
      <c r="I1186" s="142" t="n"/>
      <c r="J1186" s="144" t="n"/>
      <c r="K1186" s="124" t="n"/>
      <c r="L1186" s="12" t="n"/>
      <c r="M1186" s="158">
        <f>IF(J1186="", "", K1186)</f>
        <v/>
      </c>
      <c r="N1186" s="17" t="n"/>
      <c r="O1186" s="18" t="n"/>
      <c r="AC1186" s="14" t="n"/>
      <c r="AD1186" s="14">
        <f>IF(M1186="", "", IF(C1186="Long", IF(M1186&gt;0, M1186/F1186, ((G1186*(I1186-E1186))/F1186)), IF(M1186&gt;0, M1186/F1186, ((G1186*(E1186-I1186))/F1186))))</f>
        <v/>
      </c>
    </row>
    <row customHeight="1" ht="17.25" r="1187" spans="1:105">
      <c r="A1187" s="161" t="n"/>
      <c r="B1187" s="141" t="n"/>
      <c r="C1187" s="15" t="n"/>
      <c r="D1187" s="15" t="n"/>
      <c r="E1187" s="142" t="n"/>
      <c r="F1187" s="16" t="n"/>
      <c r="G1187" s="132" t="n"/>
      <c r="H1187" s="142" t="n"/>
      <c r="I1187" s="142" t="n"/>
      <c r="J1187" s="144" t="n"/>
      <c r="K1187" s="124" t="n"/>
      <c r="L1187" s="12" t="n"/>
      <c r="M1187" s="158">
        <f>IF(J1187="", "", K1187)</f>
        <v/>
      </c>
      <c r="N1187" s="17" t="n"/>
      <c r="O1187" s="18" t="n"/>
      <c r="AC1187" s="14" t="n"/>
      <c r="AD1187" s="14">
        <f>IF(M1187="", "", IF(C1187="Long", IF(M1187&gt;0, M1187/F1187, ((G1187*(I1187-E1187))/F1187)), IF(M1187&gt;0, M1187/F1187, ((G1187*(E1187-I1187))/F1187))))</f>
        <v/>
      </c>
    </row>
    <row customHeight="1" ht="17.25" r="1188" spans="1:105">
      <c r="A1188" s="161" t="n"/>
      <c r="B1188" s="141" t="n"/>
      <c r="C1188" s="15" t="n"/>
      <c r="D1188" s="15" t="n"/>
      <c r="E1188" s="142" t="n"/>
      <c r="F1188" s="16" t="n"/>
      <c r="G1188" s="132" t="n"/>
      <c r="H1188" s="142" t="n"/>
      <c r="I1188" s="142" t="n"/>
      <c r="J1188" s="144" t="n"/>
      <c r="K1188" s="124" t="n"/>
      <c r="L1188" s="12" t="n"/>
      <c r="M1188" s="158">
        <f>IF(J1188="", "", K1188)</f>
        <v/>
      </c>
      <c r="N1188" s="17" t="n"/>
      <c r="O1188" s="18" t="n"/>
      <c r="AC1188" s="14" t="n"/>
      <c r="AD1188" s="14">
        <f>IF(M1188="", "", IF(C1188="Long", IF(M1188&gt;0, M1188/F1188, ((G1188*(I1188-E1188))/F1188)), IF(M1188&gt;0, M1188/F1188, ((G1188*(E1188-I1188))/F1188))))</f>
        <v/>
      </c>
    </row>
    <row customHeight="1" ht="17.25" r="1189" spans="1:105">
      <c r="A1189" s="161" t="n"/>
      <c r="B1189" s="141" t="n"/>
      <c r="C1189" s="15" t="n"/>
      <c r="D1189" s="15" t="n"/>
      <c r="E1189" s="142" t="n"/>
      <c r="F1189" s="16" t="n"/>
      <c r="G1189" s="132" t="n"/>
      <c r="H1189" s="142" t="n"/>
      <c r="I1189" s="142" t="n"/>
      <c r="J1189" s="144" t="n"/>
      <c r="K1189" s="124" t="n"/>
      <c r="L1189" s="12" t="n"/>
      <c r="M1189" s="158">
        <f>IF(J1189="", "", K1189)</f>
        <v/>
      </c>
      <c r="N1189" s="17" t="n"/>
      <c r="O1189" s="18" t="n"/>
      <c r="AC1189" s="14" t="n"/>
      <c r="AD1189" s="14">
        <f>IF(M1189="", "", IF(C1189="Long", IF(M1189&gt;0, M1189/F1189, ((G1189*(I1189-E1189))/F1189)), IF(M1189&gt;0, M1189/F1189, ((G1189*(E1189-I1189))/F1189))))</f>
        <v/>
      </c>
    </row>
    <row customHeight="1" ht="17.25" r="1190" spans="1:105">
      <c r="A1190" s="161" t="n"/>
      <c r="B1190" s="141" t="n"/>
      <c r="C1190" s="15" t="n"/>
      <c r="D1190" s="15" t="n"/>
      <c r="E1190" s="142" t="n"/>
      <c r="F1190" s="16" t="n"/>
      <c r="G1190" s="132" t="n"/>
      <c r="H1190" s="142" t="n"/>
      <c r="I1190" s="142" t="n"/>
      <c r="J1190" s="144" t="n"/>
      <c r="K1190" s="124" t="n"/>
      <c r="L1190" s="12" t="n"/>
      <c r="M1190" s="158">
        <f>IF(J1190="", "", K1190)</f>
        <v/>
      </c>
      <c r="N1190" s="17" t="n"/>
      <c r="O1190" s="18" t="n"/>
      <c r="AC1190" s="14" t="n"/>
      <c r="AD1190" s="14">
        <f>IF(M1190="", "", IF(C1190="Long", IF(M1190&gt;0, M1190/F1190, ((G1190*(I1190-E1190))/F1190)), IF(M1190&gt;0, M1190/F1190, ((G1190*(E1190-I1190))/F1190))))</f>
        <v/>
      </c>
    </row>
    <row customHeight="1" ht="17.25" r="1191" spans="1:105">
      <c r="A1191" s="161" t="n"/>
      <c r="B1191" s="141" t="n"/>
      <c r="C1191" s="15" t="n"/>
      <c r="D1191" s="15" t="n"/>
      <c r="E1191" s="142" t="n"/>
      <c r="F1191" s="16" t="n"/>
      <c r="G1191" s="132" t="n"/>
      <c r="H1191" s="142" t="n"/>
      <c r="I1191" s="142" t="n"/>
      <c r="J1191" s="144" t="n"/>
      <c r="K1191" s="124" t="n"/>
      <c r="L1191" s="12" t="n"/>
      <c r="M1191" s="158">
        <f>IF(J1191="", "", K1191)</f>
        <v/>
      </c>
      <c r="N1191" s="17" t="n"/>
      <c r="O1191" s="18" t="n"/>
      <c r="AC1191" s="14" t="n"/>
      <c r="AD1191" s="14">
        <f>IF(M1191="", "", IF(C1191="Long", IF(M1191&gt;0, M1191/F1191, ((G1191*(I1191-E1191))/F1191)), IF(M1191&gt;0, M1191/F1191, ((G1191*(E1191-I1191))/F1191))))</f>
        <v/>
      </c>
    </row>
    <row customHeight="1" ht="17.25" r="1192" spans="1:105">
      <c r="A1192" s="161" t="n"/>
      <c r="B1192" s="141" t="n"/>
      <c r="C1192" s="15" t="n"/>
      <c r="D1192" s="15" t="n"/>
      <c r="E1192" s="142" t="n"/>
      <c r="F1192" s="16" t="n"/>
      <c r="G1192" s="132" t="n"/>
      <c r="H1192" s="142" t="n"/>
      <c r="I1192" s="142" t="n"/>
      <c r="J1192" s="144" t="n"/>
      <c r="K1192" s="124" t="n"/>
      <c r="L1192" s="12" t="n"/>
      <c r="M1192" s="158">
        <f>IF(J1192="", "", K1192)</f>
        <v/>
      </c>
      <c r="N1192" s="17" t="n"/>
      <c r="O1192" s="18" t="n"/>
      <c r="AC1192" s="14" t="n"/>
      <c r="AD1192" s="14">
        <f>IF(M1192="", "", IF(C1192="Long", IF(M1192&gt;0, M1192/F1192, ((G1192*(I1192-E1192))/F1192)), IF(M1192&gt;0, M1192/F1192, ((G1192*(E1192-I1192))/F1192))))</f>
        <v/>
      </c>
    </row>
    <row customHeight="1" ht="17.25" r="1193" spans="1:105">
      <c r="A1193" s="161" t="n"/>
      <c r="B1193" s="141" t="n"/>
      <c r="C1193" s="15" t="n"/>
      <c r="D1193" s="15" t="n"/>
      <c r="E1193" s="142" t="n"/>
      <c r="F1193" s="16" t="n"/>
      <c r="G1193" s="132" t="n"/>
      <c r="H1193" s="142" t="n"/>
      <c r="I1193" s="142" t="n"/>
      <c r="J1193" s="144" t="n"/>
      <c r="K1193" s="124" t="n"/>
      <c r="L1193" s="12" t="n"/>
      <c r="M1193" s="158">
        <f>IF(J1193="", "", K1193)</f>
        <v/>
      </c>
      <c r="N1193" s="17" t="n"/>
      <c r="O1193" s="18" t="n"/>
      <c r="AC1193" s="14" t="n"/>
      <c r="AD1193" s="14">
        <f>IF(M1193="", "", IF(C1193="Long", IF(M1193&gt;0, M1193/F1193, ((G1193*(I1193-E1193))/F1193)), IF(M1193&gt;0, M1193/F1193, ((G1193*(E1193-I1193))/F1193))))</f>
        <v/>
      </c>
    </row>
    <row customHeight="1" ht="17.25" r="1194" spans="1:105">
      <c r="A1194" s="161" t="n"/>
      <c r="B1194" s="141" t="n"/>
      <c r="C1194" s="15" t="n"/>
      <c r="D1194" s="15" t="n"/>
      <c r="E1194" s="142" t="n"/>
      <c r="F1194" s="16" t="n"/>
      <c r="G1194" s="132" t="n"/>
      <c r="H1194" s="142" t="n"/>
      <c r="I1194" s="142" t="n"/>
      <c r="J1194" s="144" t="n"/>
      <c r="K1194" s="124" t="n"/>
      <c r="L1194" s="12" t="n"/>
      <c r="M1194" s="158">
        <f>IF(J1194="", "", K1194)</f>
        <v/>
      </c>
      <c r="N1194" s="17" t="n"/>
      <c r="O1194" s="18" t="n"/>
      <c r="AC1194" s="14" t="n"/>
      <c r="AD1194" s="14">
        <f>IF(M1194="", "", IF(C1194="Long", IF(M1194&gt;0, M1194/F1194, ((G1194*(I1194-E1194))/F1194)), IF(M1194&gt;0, M1194/F1194, ((G1194*(E1194-I1194))/F1194))))</f>
        <v/>
      </c>
    </row>
    <row customHeight="1" ht="17.25" r="1195" spans="1:105">
      <c r="A1195" s="161" t="n"/>
      <c r="B1195" s="141" t="n"/>
      <c r="C1195" s="15" t="n"/>
      <c r="D1195" s="15" t="n"/>
      <c r="E1195" s="142" t="n"/>
      <c r="F1195" s="16" t="n"/>
      <c r="G1195" s="132" t="n"/>
      <c r="H1195" s="142" t="n"/>
      <c r="I1195" s="142" t="n"/>
      <c r="J1195" s="144" t="n"/>
      <c r="K1195" s="124" t="n"/>
      <c r="L1195" s="12" t="n"/>
      <c r="M1195" s="158">
        <f>IF(J1195="", "", K1195)</f>
        <v/>
      </c>
      <c r="N1195" s="17" t="n"/>
      <c r="O1195" s="18" t="n"/>
      <c r="AC1195" s="14" t="n"/>
      <c r="AD1195" s="14">
        <f>IF(M1195="", "", IF(C1195="Long", IF(M1195&gt;0, M1195/F1195, ((G1195*(I1195-E1195))/F1195)), IF(M1195&gt;0, M1195/F1195, ((G1195*(E1195-I1195))/F1195))))</f>
        <v/>
      </c>
    </row>
    <row customHeight="1" ht="17.25" r="1196" spans="1:105">
      <c r="A1196" s="161" t="n"/>
      <c r="B1196" s="141" t="n"/>
      <c r="C1196" s="15" t="n"/>
      <c r="D1196" s="15" t="n"/>
      <c r="E1196" s="142" t="n"/>
      <c r="F1196" s="16" t="n"/>
      <c r="G1196" s="132" t="n"/>
      <c r="H1196" s="142" t="n"/>
      <c r="I1196" s="142" t="n"/>
      <c r="J1196" s="144" t="n"/>
      <c r="K1196" s="124" t="n"/>
      <c r="L1196" s="12" t="n"/>
      <c r="M1196" s="158">
        <f>IF(J1196="", "", K1196)</f>
        <v/>
      </c>
      <c r="N1196" s="17" t="n"/>
      <c r="O1196" s="18" t="n"/>
      <c r="AC1196" s="14" t="n"/>
      <c r="AD1196" s="14">
        <f>IF(M1196="", "", IF(C1196="Long", IF(M1196&gt;0, M1196/F1196, ((G1196*(I1196-E1196))/F1196)), IF(M1196&gt;0, M1196/F1196, ((G1196*(E1196-I1196))/F1196))))</f>
        <v/>
      </c>
    </row>
    <row customHeight="1" ht="17.25" r="1197" spans="1:105">
      <c r="A1197" s="161" t="n"/>
      <c r="B1197" s="141" t="n"/>
      <c r="C1197" s="15" t="n"/>
      <c r="D1197" s="15" t="n"/>
      <c r="E1197" s="142" t="n"/>
      <c r="F1197" s="16" t="n"/>
      <c r="G1197" s="132" t="n"/>
      <c r="H1197" s="142" t="n"/>
      <c r="I1197" s="142" t="n"/>
      <c r="J1197" s="144" t="n"/>
      <c r="K1197" s="124" t="n"/>
      <c r="L1197" s="12" t="n"/>
      <c r="M1197" s="158">
        <f>IF(J1197="", "", K1197)</f>
        <v/>
      </c>
      <c r="N1197" s="17" t="n"/>
      <c r="O1197" s="18" t="n"/>
      <c r="AC1197" s="14" t="n"/>
      <c r="AD1197" s="14">
        <f>IF(M1197="", "", IF(C1197="Long", IF(M1197&gt;0, M1197/F1197, ((G1197*(I1197-E1197))/F1197)), IF(M1197&gt;0, M1197/F1197, ((G1197*(E1197-I1197))/F1197))))</f>
        <v/>
      </c>
    </row>
    <row customHeight="1" ht="17.25" r="1198" spans="1:105">
      <c r="A1198" s="161" t="n"/>
      <c r="B1198" s="141" t="n"/>
      <c r="C1198" s="15" t="n"/>
      <c r="D1198" s="15" t="n"/>
      <c r="E1198" s="142" t="n"/>
      <c r="F1198" s="16" t="n"/>
      <c r="G1198" s="132" t="n"/>
      <c r="H1198" s="142" t="n"/>
      <c r="I1198" s="142" t="n"/>
      <c r="J1198" s="144" t="n"/>
      <c r="K1198" s="124" t="n"/>
      <c r="L1198" s="12" t="n"/>
      <c r="M1198" s="158">
        <f>IF(J1198="", "", K1198)</f>
        <v/>
      </c>
      <c r="N1198" s="17" t="n"/>
      <c r="O1198" s="18" t="n"/>
      <c r="AC1198" s="14" t="n"/>
      <c r="AD1198" s="14">
        <f>IF(M1198="", "", IF(C1198="Long", IF(M1198&gt;0, M1198/F1198, ((G1198*(I1198-E1198))/F1198)), IF(M1198&gt;0, M1198/F1198, ((G1198*(E1198-I1198))/F1198))))</f>
        <v/>
      </c>
    </row>
    <row customHeight="1" ht="17.25" r="1199" spans="1:105">
      <c r="A1199" s="161" t="n"/>
      <c r="B1199" s="141" t="n"/>
      <c r="C1199" s="15" t="n"/>
      <c r="D1199" s="15" t="n"/>
      <c r="E1199" s="142" t="n"/>
      <c r="F1199" s="16" t="n"/>
      <c r="G1199" s="132" t="n"/>
      <c r="H1199" s="142" t="n"/>
      <c r="I1199" s="142" t="n"/>
      <c r="J1199" s="144" t="n"/>
      <c r="K1199" s="124" t="n"/>
      <c r="L1199" s="12" t="n"/>
      <c r="M1199" s="158">
        <f>IF(J1199="", "", K1199)</f>
        <v/>
      </c>
      <c r="N1199" s="17" t="n"/>
      <c r="O1199" s="18" t="n"/>
      <c r="AC1199" s="14" t="n"/>
      <c r="AD1199" s="14">
        <f>IF(M1199="", "", IF(C1199="Long", IF(M1199&gt;0, M1199/F1199, ((G1199*(I1199-E1199))/F1199)), IF(M1199&gt;0, M1199/F1199, ((G1199*(E1199-I1199))/F1199))))</f>
        <v/>
      </c>
    </row>
    <row customHeight="1" ht="17.25" r="1200" spans="1:105">
      <c r="A1200" s="161" t="n"/>
      <c r="B1200" s="141" t="n"/>
      <c r="C1200" s="15" t="n"/>
      <c r="D1200" s="15" t="n"/>
      <c r="E1200" s="142" t="n"/>
      <c r="F1200" s="16" t="n"/>
      <c r="G1200" s="132" t="n"/>
      <c r="H1200" s="142" t="n"/>
      <c r="I1200" s="142" t="n"/>
      <c r="J1200" s="144" t="n"/>
      <c r="K1200" s="124" t="n"/>
      <c r="L1200" s="12" t="n"/>
      <c r="M1200" s="158">
        <f>IF(J1200="", "", K1200)</f>
        <v/>
      </c>
      <c r="N1200" s="17" t="n"/>
      <c r="O1200" s="18" t="n"/>
      <c r="AC1200" s="14" t="n"/>
      <c r="AD1200" s="14">
        <f>IF(M1200="", "", IF(C1200="Long", IF(M1200&gt;0, M1200/F1200, ((G1200*(I1200-E1200))/F1200)), IF(M1200&gt;0, M1200/F1200, ((G1200*(E1200-I1200))/F1200))))</f>
        <v/>
      </c>
    </row>
    <row customHeight="1" ht="17.25" r="1201" spans="1:105">
      <c r="A1201" s="161" t="n"/>
      <c r="B1201" s="141" t="n"/>
      <c r="C1201" s="15" t="n"/>
      <c r="D1201" s="15" t="n"/>
      <c r="E1201" s="142" t="n"/>
      <c r="F1201" s="16" t="n"/>
      <c r="G1201" s="132" t="n"/>
      <c r="H1201" s="142" t="n"/>
      <c r="I1201" s="142" t="n"/>
      <c r="J1201" s="144" t="n"/>
      <c r="K1201" s="124" t="n"/>
      <c r="L1201" s="12" t="n"/>
      <c r="M1201" s="158">
        <f>IF(J1201="", "", K1201)</f>
        <v/>
      </c>
      <c r="N1201" s="17" t="n"/>
      <c r="O1201" s="18" t="n"/>
      <c r="AC1201" s="14" t="n"/>
      <c r="AD1201" s="14">
        <f>IF(M1201="", "", IF(C1201="Long", IF(M1201&gt;0, M1201/F1201, ((G1201*(I1201-E1201))/F1201)), IF(M1201&gt;0, M1201/F1201, ((G1201*(E1201-I1201))/F1201))))</f>
        <v/>
      </c>
    </row>
    <row customHeight="1" ht="17.25" r="1202" spans="1:105">
      <c r="A1202" s="161" t="n"/>
      <c r="B1202" s="141" t="n"/>
      <c r="C1202" s="15" t="n"/>
      <c r="D1202" s="15" t="n"/>
      <c r="E1202" s="142" t="n"/>
      <c r="F1202" s="16" t="n"/>
      <c r="G1202" s="132" t="n"/>
      <c r="H1202" s="142" t="n"/>
      <c r="I1202" s="142" t="n"/>
      <c r="J1202" s="144" t="n"/>
      <c r="K1202" s="124" t="n"/>
      <c r="L1202" s="12" t="n"/>
      <c r="M1202" s="158">
        <f>IF(J1202="", "", K1202)</f>
        <v/>
      </c>
      <c r="N1202" s="17" t="n"/>
      <c r="O1202" s="18" t="n"/>
      <c r="AC1202" s="14" t="n"/>
      <c r="AD1202" s="14">
        <f>IF(M1202="", "", IF(C1202="Long", IF(M1202&gt;0, M1202/F1202, ((G1202*(I1202-E1202))/F1202)), IF(M1202&gt;0, M1202/F1202, ((G1202*(E1202-I1202))/F1202))))</f>
        <v/>
      </c>
    </row>
    <row customHeight="1" ht="17.25" r="1203" spans="1:105">
      <c r="A1203" s="161" t="n"/>
      <c r="B1203" s="141" t="n"/>
      <c r="C1203" s="15" t="n"/>
      <c r="D1203" s="15" t="n"/>
      <c r="E1203" s="142" t="n"/>
      <c r="F1203" s="16" t="n"/>
      <c r="G1203" s="132" t="n"/>
      <c r="H1203" s="142" t="n"/>
      <c r="I1203" s="142" t="n"/>
      <c r="J1203" s="144" t="n"/>
      <c r="K1203" s="124" t="n"/>
      <c r="L1203" s="12" t="n"/>
      <c r="M1203" s="158">
        <f>IF(J1203="", "", K1203)</f>
        <v/>
      </c>
      <c r="N1203" s="17" t="n"/>
      <c r="O1203" s="18" t="n"/>
      <c r="AC1203" s="14" t="n"/>
      <c r="AD1203" s="14">
        <f>IF(M1203="", "", IF(C1203="Long", IF(M1203&gt;0, M1203/F1203, ((G1203*(I1203-E1203))/F1203)), IF(M1203&gt;0, M1203/F1203, ((G1203*(E1203-I1203))/F1203))))</f>
        <v/>
      </c>
    </row>
    <row customHeight="1" ht="17.25" r="1204" spans="1:105">
      <c r="A1204" s="161" t="n"/>
      <c r="B1204" s="141" t="n"/>
      <c r="C1204" s="15" t="n"/>
      <c r="D1204" s="15" t="n"/>
      <c r="E1204" s="142" t="n"/>
      <c r="F1204" s="16" t="n"/>
      <c r="G1204" s="132" t="n"/>
      <c r="H1204" s="142" t="n"/>
      <c r="I1204" s="142" t="n"/>
      <c r="J1204" s="144" t="n"/>
      <c r="K1204" s="124" t="n"/>
      <c r="L1204" s="12" t="n"/>
      <c r="M1204" s="158">
        <f>IF(J1204="", "", K1204)</f>
        <v/>
      </c>
      <c r="N1204" s="17" t="n"/>
      <c r="O1204" s="18" t="n"/>
      <c r="AC1204" s="14" t="n"/>
      <c r="AD1204" s="14">
        <f>IF(M1204="", "", IF(C1204="Long", IF(M1204&gt;0, M1204/F1204, ((G1204*(I1204-E1204))/F1204)), IF(M1204&gt;0, M1204/F1204, ((G1204*(E1204-I1204))/F1204))))</f>
        <v/>
      </c>
    </row>
    <row customHeight="1" ht="17.25" r="1205" spans="1:105">
      <c r="A1205" s="161" t="n"/>
      <c r="B1205" s="141" t="n"/>
      <c r="C1205" s="15" t="n"/>
      <c r="D1205" s="15" t="n"/>
      <c r="E1205" s="142" t="n"/>
      <c r="F1205" s="16" t="n"/>
      <c r="G1205" s="132" t="n"/>
      <c r="H1205" s="142" t="n"/>
      <c r="I1205" s="142" t="n"/>
      <c r="J1205" s="144" t="n"/>
      <c r="K1205" s="124" t="n"/>
      <c r="L1205" s="12" t="n"/>
      <c r="M1205" s="158">
        <f>IF(J1205="", "", K1205)</f>
        <v/>
      </c>
      <c r="N1205" s="17" t="n"/>
      <c r="O1205" s="18" t="n"/>
      <c r="AC1205" s="14" t="n"/>
      <c r="AD1205" s="14">
        <f>IF(M1205="", "", IF(C1205="Long", IF(M1205&gt;0, M1205/F1205, ((G1205*(I1205-E1205))/F1205)), IF(M1205&gt;0, M1205/F1205, ((G1205*(E1205-I1205))/F1205))))</f>
        <v/>
      </c>
    </row>
    <row customHeight="1" ht="17.25" r="1206" spans="1:105">
      <c r="A1206" s="161" t="n"/>
      <c r="B1206" s="141" t="n"/>
      <c r="C1206" s="15" t="n"/>
      <c r="D1206" s="15" t="n"/>
      <c r="E1206" s="142" t="n"/>
      <c r="F1206" s="16" t="n"/>
      <c r="G1206" s="132" t="n"/>
      <c r="H1206" s="142" t="n"/>
      <c r="I1206" s="142" t="n"/>
      <c r="J1206" s="144" t="n"/>
      <c r="K1206" s="124" t="n"/>
      <c r="L1206" s="12" t="n"/>
      <c r="M1206" s="158">
        <f>IF(J1206="", "", K1206)</f>
        <v/>
      </c>
      <c r="N1206" s="17" t="n"/>
      <c r="O1206" s="18" t="n"/>
      <c r="AC1206" s="14" t="n"/>
      <c r="AD1206" s="14">
        <f>IF(M1206="", "", IF(C1206="Long", IF(M1206&gt;0, M1206/F1206, ((G1206*(I1206-E1206))/F1206)), IF(M1206&gt;0, M1206/F1206, ((G1206*(E1206-I1206))/F1206))))</f>
        <v/>
      </c>
    </row>
    <row customHeight="1" ht="17.25" r="1207" spans="1:105">
      <c r="A1207" s="161" t="n"/>
      <c r="B1207" s="141" t="n"/>
      <c r="C1207" s="15" t="n"/>
      <c r="D1207" s="15" t="n"/>
      <c r="E1207" s="142" t="n"/>
      <c r="F1207" s="16" t="n"/>
      <c r="G1207" s="132" t="n"/>
      <c r="H1207" s="142" t="n"/>
      <c r="I1207" s="142" t="n"/>
      <c r="J1207" s="144" t="n"/>
      <c r="K1207" s="124" t="n"/>
      <c r="L1207" s="12" t="n"/>
      <c r="M1207" s="158">
        <f>IF(J1207="", "", K1207)</f>
        <v/>
      </c>
      <c r="N1207" s="17" t="n"/>
      <c r="O1207" s="18" t="n"/>
      <c r="AC1207" s="14" t="n"/>
      <c r="AD1207" s="14">
        <f>IF(M1207="", "", IF(C1207="Long", IF(M1207&gt;0, M1207/F1207, ((G1207*(I1207-E1207))/F1207)), IF(M1207&gt;0, M1207/F1207, ((G1207*(E1207-I1207))/F1207))))</f>
        <v/>
      </c>
    </row>
    <row customHeight="1" ht="17.25" r="1208" spans="1:105">
      <c r="A1208" s="161" t="n"/>
      <c r="B1208" s="141" t="n"/>
      <c r="C1208" s="15" t="n"/>
      <c r="D1208" s="15" t="n"/>
      <c r="E1208" s="142" t="n"/>
      <c r="F1208" s="16" t="n"/>
      <c r="G1208" s="132" t="n"/>
      <c r="H1208" s="142" t="n"/>
      <c r="I1208" s="142" t="n"/>
      <c r="J1208" s="144" t="n"/>
      <c r="K1208" s="124" t="n"/>
      <c r="L1208" s="12" t="n"/>
      <c r="M1208" s="158">
        <f>IF(J1208="", "", K1208)</f>
        <v/>
      </c>
      <c r="N1208" s="17" t="n"/>
      <c r="O1208" s="18" t="n"/>
      <c r="AC1208" s="14" t="n"/>
      <c r="AD1208" s="14">
        <f>IF(M1208="", "", IF(C1208="Long", IF(M1208&gt;0, M1208/F1208, ((G1208*(I1208-E1208))/F1208)), IF(M1208&gt;0, M1208/F1208, ((G1208*(E1208-I1208))/F1208))))</f>
        <v/>
      </c>
    </row>
    <row customHeight="1" ht="17.25" r="1209" spans="1:105">
      <c r="A1209" s="161" t="n"/>
      <c r="B1209" s="141" t="n"/>
      <c r="C1209" s="15" t="n"/>
      <c r="D1209" s="15" t="n"/>
      <c r="E1209" s="142" t="n"/>
      <c r="F1209" s="16" t="n"/>
      <c r="G1209" s="132" t="n"/>
      <c r="H1209" s="142" t="n"/>
      <c r="I1209" s="142" t="n"/>
      <c r="J1209" s="144" t="n"/>
      <c r="K1209" s="124" t="n"/>
      <c r="L1209" s="12" t="n"/>
      <c r="M1209" s="158">
        <f>IF(J1209="", "", K1209)</f>
        <v/>
      </c>
      <c r="N1209" s="17" t="n"/>
      <c r="O1209" s="18" t="n"/>
      <c r="AC1209" s="14" t="n"/>
      <c r="AD1209" s="14">
        <f>IF(M1209="", "", IF(C1209="Long", IF(M1209&gt;0, M1209/F1209, ((G1209*(I1209-E1209))/F1209)), IF(M1209&gt;0, M1209/F1209, ((G1209*(E1209-I1209))/F1209))))</f>
        <v/>
      </c>
    </row>
    <row customHeight="1" ht="17.25" r="1210" spans="1:105">
      <c r="A1210" s="161" t="n"/>
      <c r="B1210" s="141" t="n"/>
      <c r="C1210" s="15" t="n"/>
      <c r="D1210" s="15" t="n"/>
      <c r="E1210" s="142" t="n"/>
      <c r="F1210" s="16" t="n"/>
      <c r="G1210" s="132" t="n"/>
      <c r="H1210" s="142" t="n"/>
      <c r="I1210" s="142" t="n"/>
      <c r="J1210" s="144" t="n"/>
      <c r="K1210" s="124" t="n"/>
      <c r="L1210" s="12" t="n"/>
      <c r="M1210" s="158">
        <f>IF(J1210="", "", K1210)</f>
        <v/>
      </c>
      <c r="N1210" s="17" t="n"/>
      <c r="O1210" s="18" t="n"/>
      <c r="AC1210" s="14" t="n"/>
      <c r="AD1210" s="14">
        <f>IF(M1210="", "", IF(C1210="Long", IF(M1210&gt;0, M1210/F1210, ((G1210*(I1210-E1210))/F1210)), IF(M1210&gt;0, M1210/F1210, ((G1210*(E1210-I1210))/F1210))))</f>
        <v/>
      </c>
    </row>
    <row customHeight="1" ht="17.25" r="1211" spans="1:105">
      <c r="A1211" s="161" t="n"/>
      <c r="B1211" s="141" t="n"/>
      <c r="C1211" s="15" t="n"/>
      <c r="D1211" s="15" t="n"/>
      <c r="E1211" s="142" t="n"/>
      <c r="F1211" s="16" t="n"/>
      <c r="G1211" s="132" t="n"/>
      <c r="H1211" s="142" t="n"/>
      <c r="I1211" s="142" t="n"/>
      <c r="J1211" s="144" t="n"/>
      <c r="K1211" s="124" t="n"/>
      <c r="L1211" s="12" t="n"/>
      <c r="M1211" s="158">
        <f>IF(J1211="", "", K1211)</f>
        <v/>
      </c>
      <c r="N1211" s="17" t="n"/>
      <c r="O1211" s="18" t="n"/>
      <c r="AC1211" s="14" t="n"/>
      <c r="AD1211" s="14">
        <f>IF(M1211="", "", IF(C1211="Long", IF(M1211&gt;0, M1211/F1211, ((G1211*(I1211-E1211))/F1211)), IF(M1211&gt;0, M1211/F1211, ((G1211*(E1211-I1211))/F1211))))</f>
        <v/>
      </c>
    </row>
    <row customHeight="1" ht="17.25" r="1212" spans="1:105">
      <c r="A1212" s="161" t="n"/>
      <c r="B1212" s="141" t="n"/>
      <c r="C1212" s="15" t="n"/>
      <c r="D1212" s="15" t="n"/>
      <c r="E1212" s="142" t="n"/>
      <c r="F1212" s="16" t="n"/>
      <c r="G1212" s="132" t="n"/>
      <c r="H1212" s="142" t="n"/>
      <c r="I1212" s="142" t="n"/>
      <c r="J1212" s="144" t="n"/>
      <c r="K1212" s="124" t="n"/>
      <c r="L1212" s="12" t="n"/>
      <c r="M1212" s="158">
        <f>IF(J1212="", "", K1212)</f>
        <v/>
      </c>
      <c r="N1212" s="17" t="n"/>
      <c r="O1212" s="18" t="n"/>
      <c r="AC1212" s="14" t="n"/>
      <c r="AD1212" s="14">
        <f>IF(M1212="", "", IF(C1212="Long", IF(M1212&gt;0, M1212/F1212, ((G1212*(I1212-E1212))/F1212)), IF(M1212&gt;0, M1212/F1212, ((G1212*(E1212-I1212))/F1212))))</f>
        <v/>
      </c>
    </row>
    <row customHeight="1" ht="17.25" r="1213" spans="1:105">
      <c r="A1213" s="161" t="n"/>
      <c r="B1213" s="141" t="n"/>
      <c r="C1213" s="15" t="n"/>
      <c r="D1213" s="15" t="n"/>
      <c r="E1213" s="142" t="n"/>
      <c r="F1213" s="16" t="n"/>
      <c r="G1213" s="132" t="n"/>
      <c r="H1213" s="142" t="n"/>
      <c r="I1213" s="142" t="n"/>
      <c r="J1213" s="144" t="n"/>
      <c r="K1213" s="124" t="n"/>
      <c r="L1213" s="12" t="n"/>
      <c r="M1213" s="158">
        <f>IF(J1213="", "", K1213)</f>
        <v/>
      </c>
      <c r="N1213" s="17" t="n"/>
      <c r="O1213" s="18" t="n"/>
      <c r="AC1213" s="14" t="n"/>
      <c r="AD1213" s="14">
        <f>IF(M1213="", "", IF(C1213="Long", IF(M1213&gt;0, M1213/F1213, ((G1213*(I1213-E1213))/F1213)), IF(M1213&gt;0, M1213/F1213, ((G1213*(E1213-I1213))/F1213))))</f>
        <v/>
      </c>
    </row>
    <row customHeight="1" ht="17.25" r="1214" spans="1:105">
      <c r="A1214" s="161" t="n"/>
      <c r="B1214" s="141" t="n"/>
      <c r="C1214" s="15" t="n"/>
      <c r="D1214" s="15" t="n"/>
      <c r="E1214" s="142" t="n"/>
      <c r="F1214" s="16" t="n"/>
      <c r="G1214" s="132" t="n"/>
      <c r="H1214" s="142" t="n"/>
      <c r="I1214" s="142" t="n"/>
      <c r="J1214" s="144" t="n"/>
      <c r="K1214" s="124" t="n"/>
      <c r="L1214" s="12" t="n"/>
      <c r="M1214" s="158">
        <f>IF(J1214="", "", K1214)</f>
        <v/>
      </c>
      <c r="N1214" s="17" t="n"/>
      <c r="O1214" s="18" t="n"/>
      <c r="AC1214" s="14" t="n"/>
      <c r="AD1214" s="14">
        <f>IF(M1214="", "", IF(C1214="Long", IF(M1214&gt;0, M1214/F1214, ((G1214*(I1214-E1214))/F1214)), IF(M1214&gt;0, M1214/F1214, ((G1214*(E1214-I1214))/F1214))))</f>
        <v/>
      </c>
    </row>
    <row customHeight="1" ht="17.25" r="1215" spans="1:105">
      <c r="A1215" s="161" t="n"/>
      <c r="B1215" s="141" t="n"/>
      <c r="C1215" s="15" t="n"/>
      <c r="D1215" s="15" t="n"/>
      <c r="E1215" s="142" t="n"/>
      <c r="F1215" s="16" t="n"/>
      <c r="G1215" s="132" t="n"/>
      <c r="H1215" s="142" t="n"/>
      <c r="I1215" s="142" t="n"/>
      <c r="J1215" s="144" t="n"/>
      <c r="K1215" s="124" t="n"/>
      <c r="L1215" s="12" t="n"/>
      <c r="M1215" s="158">
        <f>IF(J1215="", "", K1215)</f>
        <v/>
      </c>
      <c r="N1215" s="17" t="n"/>
      <c r="O1215" s="18" t="n"/>
      <c r="AC1215" s="14" t="n"/>
      <c r="AD1215" s="14">
        <f>IF(M1215="", "", IF(C1215="Long", IF(M1215&gt;0, M1215/F1215, ((G1215*(I1215-E1215))/F1215)), IF(M1215&gt;0, M1215/F1215, ((G1215*(E1215-I1215))/F1215))))</f>
        <v/>
      </c>
    </row>
    <row customHeight="1" ht="17.25" r="1216" spans="1:105">
      <c r="A1216" s="161" t="n"/>
      <c r="B1216" s="141" t="n"/>
      <c r="C1216" s="15" t="n"/>
      <c r="D1216" s="15" t="n"/>
      <c r="E1216" s="142" t="n"/>
      <c r="F1216" s="16" t="n"/>
      <c r="G1216" s="132" t="n"/>
      <c r="H1216" s="142" t="n"/>
      <c r="I1216" s="142" t="n"/>
      <c r="J1216" s="144" t="n"/>
      <c r="K1216" s="124" t="n"/>
      <c r="L1216" s="12" t="n"/>
      <c r="M1216" s="158">
        <f>IF(J1216="", "", K1216)</f>
        <v/>
      </c>
      <c r="N1216" s="17" t="n"/>
      <c r="O1216" s="18" t="n"/>
      <c r="AC1216" s="14" t="n"/>
      <c r="AD1216" s="14">
        <f>IF(M1216="", "", IF(C1216="Long", IF(M1216&gt;0, M1216/F1216, ((G1216*(I1216-E1216))/F1216)), IF(M1216&gt;0, M1216/F1216, ((G1216*(E1216-I1216))/F1216))))</f>
        <v/>
      </c>
    </row>
    <row customHeight="1" ht="17.25" r="1217" spans="1:105">
      <c r="A1217" s="161" t="n"/>
      <c r="B1217" s="141" t="n"/>
      <c r="C1217" s="15" t="n"/>
      <c r="D1217" s="15" t="n"/>
      <c r="E1217" s="142" t="n"/>
      <c r="F1217" s="16" t="n"/>
      <c r="G1217" s="132" t="n"/>
      <c r="H1217" s="142" t="n"/>
      <c r="I1217" s="142" t="n"/>
      <c r="J1217" s="144" t="n"/>
      <c r="K1217" s="124" t="n"/>
      <c r="L1217" s="12" t="n"/>
      <c r="M1217" s="158">
        <f>IF(J1217="", "", K1217)</f>
        <v/>
      </c>
      <c r="N1217" s="17" t="n"/>
      <c r="O1217" s="18" t="n"/>
      <c r="AC1217" s="14" t="n"/>
      <c r="AD1217" s="14">
        <f>IF(M1217="", "", IF(C1217="Long", IF(M1217&gt;0, M1217/F1217, ((G1217*(I1217-E1217))/F1217)), IF(M1217&gt;0, M1217/F1217, ((G1217*(E1217-I1217))/F1217))))</f>
        <v/>
      </c>
    </row>
    <row customHeight="1" ht="17.25" r="1218" spans="1:105">
      <c r="A1218" s="161" t="n"/>
      <c r="B1218" s="141" t="n"/>
      <c r="C1218" s="15" t="n"/>
      <c r="D1218" s="15" t="n"/>
      <c r="E1218" s="142" t="n"/>
      <c r="F1218" s="16" t="n"/>
      <c r="G1218" s="132" t="n"/>
      <c r="H1218" s="142" t="n"/>
      <c r="I1218" s="142" t="n"/>
      <c r="J1218" s="144" t="n"/>
      <c r="K1218" s="124" t="n"/>
      <c r="L1218" s="12" t="n"/>
      <c r="M1218" s="158">
        <f>IF(J1218="", "", K1218)</f>
        <v/>
      </c>
      <c r="N1218" s="17" t="n"/>
      <c r="O1218" s="18" t="n"/>
      <c r="AC1218" s="14" t="n"/>
      <c r="AD1218" s="14">
        <f>IF(M1218="", "", IF(C1218="Long", IF(M1218&gt;0, M1218/F1218, ((G1218*(I1218-E1218))/F1218)), IF(M1218&gt;0, M1218/F1218, ((G1218*(E1218-I1218))/F1218))))</f>
        <v/>
      </c>
    </row>
    <row customHeight="1" ht="17.25" r="1219" spans="1:105">
      <c r="A1219" s="161" t="n"/>
      <c r="B1219" s="141" t="n"/>
      <c r="C1219" s="15" t="n"/>
      <c r="D1219" s="15" t="n"/>
      <c r="E1219" s="142" t="n"/>
      <c r="F1219" s="16" t="n"/>
      <c r="G1219" s="132" t="n"/>
      <c r="H1219" s="142" t="n"/>
      <c r="I1219" s="142" t="n"/>
      <c r="J1219" s="144" t="n"/>
      <c r="K1219" s="124" t="n"/>
      <c r="L1219" s="12" t="n"/>
      <c r="M1219" s="158">
        <f>IF(J1219="", "", K1219)</f>
        <v/>
      </c>
      <c r="N1219" s="17" t="n"/>
      <c r="O1219" s="18" t="n"/>
      <c r="AC1219" s="14" t="n"/>
      <c r="AD1219" s="14">
        <f>IF(M1219="", "", IF(C1219="Long", IF(M1219&gt;0, M1219/F1219, ((G1219*(I1219-E1219))/F1219)), IF(M1219&gt;0, M1219/F1219, ((G1219*(E1219-I1219))/F1219))))</f>
        <v/>
      </c>
    </row>
    <row customHeight="1" ht="17.25" r="1220" spans="1:105">
      <c r="A1220" s="161" t="n"/>
      <c r="B1220" s="141" t="n"/>
      <c r="C1220" s="15" t="n"/>
      <c r="D1220" s="15" t="n"/>
      <c r="E1220" s="142" t="n"/>
      <c r="F1220" s="16" t="n"/>
      <c r="G1220" s="132" t="n"/>
      <c r="H1220" s="142" t="n"/>
      <c r="I1220" s="142" t="n"/>
      <c r="J1220" s="144" t="n"/>
      <c r="K1220" s="124" t="n"/>
      <c r="L1220" s="12" t="n"/>
      <c r="M1220" s="158">
        <f>IF(J1220="", "", K1220)</f>
        <v/>
      </c>
      <c r="N1220" s="17" t="n"/>
      <c r="O1220" s="18" t="n"/>
      <c r="AC1220" s="14" t="n"/>
      <c r="AD1220" s="14">
        <f>IF(M1220="", "", IF(C1220="Long", IF(M1220&gt;0, M1220/F1220, ((G1220*(I1220-E1220))/F1220)), IF(M1220&gt;0, M1220/F1220, ((G1220*(E1220-I1220))/F1220))))</f>
        <v/>
      </c>
    </row>
    <row customHeight="1" ht="17.25" r="1221" spans="1:105">
      <c r="A1221" s="161" t="n"/>
      <c r="B1221" s="141" t="n"/>
      <c r="C1221" s="15" t="n"/>
      <c r="D1221" s="15" t="n"/>
      <c r="E1221" s="142" t="n"/>
      <c r="F1221" s="16" t="n"/>
      <c r="G1221" s="132" t="n"/>
      <c r="H1221" s="142" t="n"/>
      <c r="I1221" s="142" t="n"/>
      <c r="J1221" s="144" t="n"/>
      <c r="K1221" s="124" t="n"/>
      <c r="L1221" s="12" t="n"/>
      <c r="M1221" s="158">
        <f>IF(J1221="", "", K1221)</f>
        <v/>
      </c>
      <c r="N1221" s="17" t="n"/>
      <c r="O1221" s="18" t="n"/>
      <c r="AC1221" s="14" t="n"/>
      <c r="AD1221" s="14">
        <f>IF(M1221="", "", IF(C1221="Long", IF(M1221&gt;0, M1221/F1221, ((G1221*(I1221-E1221))/F1221)), IF(M1221&gt;0, M1221/F1221, ((G1221*(E1221-I1221))/F1221))))</f>
        <v/>
      </c>
    </row>
    <row customHeight="1" ht="17.25" r="1222" spans="1:105">
      <c r="A1222" s="161" t="n"/>
      <c r="B1222" s="141" t="n"/>
      <c r="C1222" s="15" t="n"/>
      <c r="D1222" s="15" t="n"/>
      <c r="E1222" s="142" t="n"/>
      <c r="F1222" s="16" t="n"/>
      <c r="G1222" s="132" t="n"/>
      <c r="H1222" s="142" t="n"/>
      <c r="I1222" s="142" t="n"/>
      <c r="J1222" s="144" t="n"/>
      <c r="K1222" s="124" t="n"/>
      <c r="L1222" s="12" t="n"/>
      <c r="M1222" s="158">
        <f>IF(J1222="", "", K1222)</f>
        <v/>
      </c>
      <c r="N1222" s="17" t="n"/>
      <c r="O1222" s="18" t="n"/>
      <c r="AC1222" s="14" t="n"/>
      <c r="AD1222" s="14">
        <f>IF(M1222="", "", IF(C1222="Long", IF(M1222&gt;0, M1222/F1222, ((G1222*(I1222-E1222))/F1222)), IF(M1222&gt;0, M1222/F1222, ((G1222*(E1222-I1222))/F1222))))</f>
        <v/>
      </c>
    </row>
    <row customHeight="1" ht="17.25" r="1223" spans="1:105">
      <c r="A1223" s="161" t="n"/>
      <c r="B1223" s="141" t="n"/>
      <c r="C1223" s="15" t="n"/>
      <c r="D1223" s="15" t="n"/>
      <c r="E1223" s="142" t="n"/>
      <c r="F1223" s="16" t="n"/>
      <c r="G1223" s="132" t="n"/>
      <c r="H1223" s="142" t="n"/>
      <c r="I1223" s="142" t="n"/>
      <c r="J1223" s="144" t="n"/>
      <c r="K1223" s="124" t="n"/>
      <c r="L1223" s="12" t="n"/>
      <c r="M1223" s="158">
        <f>IF(J1223="", "", K1223)</f>
        <v/>
      </c>
      <c r="N1223" s="17" t="n"/>
      <c r="O1223" s="18" t="n"/>
      <c r="AC1223" s="14" t="n"/>
      <c r="AD1223" s="14">
        <f>IF(M1223="", "", IF(C1223="Long", IF(M1223&gt;0, M1223/F1223, ((G1223*(I1223-E1223))/F1223)), IF(M1223&gt;0, M1223/F1223, ((G1223*(E1223-I1223))/F1223))))</f>
        <v/>
      </c>
    </row>
    <row customHeight="1" ht="17.25" r="1224" spans="1:105">
      <c r="A1224" s="161" t="n"/>
      <c r="B1224" s="141" t="n"/>
      <c r="C1224" s="15" t="n"/>
      <c r="D1224" s="15" t="n"/>
      <c r="E1224" s="142" t="n"/>
      <c r="F1224" s="16" t="n"/>
      <c r="G1224" s="132" t="n"/>
      <c r="H1224" s="142" t="n"/>
      <c r="I1224" s="142" t="n"/>
      <c r="J1224" s="144" t="n"/>
      <c r="K1224" s="124" t="n"/>
      <c r="L1224" s="12" t="n"/>
      <c r="M1224" s="158">
        <f>IF(J1224="", "", K1224)</f>
        <v/>
      </c>
      <c r="N1224" s="17" t="n"/>
      <c r="O1224" s="18" t="n"/>
      <c r="AC1224" s="14" t="n"/>
      <c r="AD1224" s="14">
        <f>IF(M1224="", "", IF(C1224="Long", IF(M1224&gt;0, M1224/F1224, ((G1224*(I1224-E1224))/F1224)), IF(M1224&gt;0, M1224/F1224, ((G1224*(E1224-I1224))/F1224))))</f>
        <v/>
      </c>
    </row>
    <row customHeight="1" ht="17.25" r="1225" spans="1:105">
      <c r="A1225" s="161" t="n"/>
      <c r="B1225" s="141" t="n"/>
      <c r="C1225" s="15" t="n"/>
      <c r="D1225" s="15" t="n"/>
      <c r="E1225" s="142" t="n"/>
      <c r="F1225" s="16" t="n"/>
      <c r="G1225" s="132" t="n"/>
      <c r="H1225" s="142" t="n"/>
      <c r="I1225" s="142" t="n"/>
      <c r="J1225" s="144" t="n"/>
      <c r="K1225" s="124" t="n"/>
      <c r="L1225" s="12" t="n"/>
      <c r="M1225" s="158">
        <f>IF(J1225="", "", K1225)</f>
        <v/>
      </c>
      <c r="N1225" s="17" t="n"/>
      <c r="O1225" s="18" t="n"/>
      <c r="AC1225" s="14" t="n"/>
      <c r="AD1225" s="14">
        <f>IF(M1225="", "", IF(C1225="Long", IF(M1225&gt;0, M1225/F1225, ((G1225*(I1225-E1225))/F1225)), IF(M1225&gt;0, M1225/F1225, ((G1225*(E1225-I1225))/F1225))))</f>
        <v/>
      </c>
    </row>
    <row customHeight="1" ht="17.25" r="1226" spans="1:105">
      <c r="A1226" s="161" t="n"/>
      <c r="B1226" s="141" t="n"/>
      <c r="C1226" s="15" t="n"/>
      <c r="D1226" s="15" t="n"/>
      <c r="E1226" s="142" t="n"/>
      <c r="F1226" s="16" t="n"/>
      <c r="G1226" s="132" t="n"/>
      <c r="H1226" s="142" t="n"/>
      <c r="I1226" s="142" t="n"/>
      <c r="J1226" s="144" t="n"/>
      <c r="K1226" s="124" t="n"/>
      <c r="L1226" s="12" t="n"/>
      <c r="M1226" s="158">
        <f>IF(J1226="", "", K1226)</f>
        <v/>
      </c>
      <c r="N1226" s="17" t="n"/>
      <c r="O1226" s="18" t="n"/>
      <c r="AC1226" s="14" t="n"/>
      <c r="AD1226" s="14">
        <f>IF(M1226="", "", IF(C1226="Long", IF(M1226&gt;0, M1226/F1226, ((G1226*(I1226-E1226))/F1226)), IF(M1226&gt;0, M1226/F1226, ((G1226*(E1226-I1226))/F1226))))</f>
        <v/>
      </c>
    </row>
    <row customHeight="1" ht="17.25" r="1227" spans="1:105">
      <c r="A1227" s="161" t="n"/>
      <c r="B1227" s="141" t="n"/>
      <c r="C1227" s="15" t="n"/>
      <c r="D1227" s="15" t="n"/>
      <c r="E1227" s="142" t="n"/>
      <c r="F1227" s="16" t="n"/>
      <c r="G1227" s="132" t="n"/>
      <c r="H1227" s="142" t="n"/>
      <c r="I1227" s="142" t="n"/>
      <c r="J1227" s="144" t="n"/>
      <c r="K1227" s="124" t="n"/>
      <c r="L1227" s="12" t="n"/>
      <c r="M1227" s="158">
        <f>IF(J1227="", "", K1227)</f>
        <v/>
      </c>
      <c r="N1227" s="17" t="n"/>
      <c r="O1227" s="18" t="n"/>
      <c r="AC1227" s="14" t="n"/>
      <c r="AD1227" s="14">
        <f>IF(M1227="", "", IF(C1227="Long", IF(M1227&gt;0, M1227/F1227, ((G1227*(I1227-E1227))/F1227)), IF(M1227&gt;0, M1227/F1227, ((G1227*(E1227-I1227))/F1227))))</f>
        <v/>
      </c>
    </row>
    <row customHeight="1" ht="17.25" r="1228" spans="1:105">
      <c r="A1228" s="161" t="n"/>
      <c r="B1228" s="141" t="n"/>
      <c r="C1228" s="15" t="n"/>
      <c r="D1228" s="15" t="n"/>
      <c r="E1228" s="142" t="n"/>
      <c r="F1228" s="16" t="n"/>
      <c r="G1228" s="132" t="n"/>
      <c r="H1228" s="142" t="n"/>
      <c r="I1228" s="142" t="n"/>
      <c r="J1228" s="144" t="n"/>
      <c r="K1228" s="124" t="n"/>
      <c r="L1228" s="12" t="n"/>
      <c r="M1228" s="158">
        <f>IF(J1228="", "", K1228)</f>
        <v/>
      </c>
      <c r="N1228" s="17" t="n"/>
      <c r="O1228" s="18" t="n"/>
      <c r="AC1228" s="14" t="n"/>
      <c r="AD1228" s="14">
        <f>IF(M1228="", "", IF(C1228="Long", IF(M1228&gt;0, M1228/F1228, ((G1228*(I1228-E1228))/F1228)), IF(M1228&gt;0, M1228/F1228, ((G1228*(E1228-I1228))/F1228))))</f>
        <v/>
      </c>
    </row>
    <row customHeight="1" ht="17.25" r="1229" spans="1:105">
      <c r="A1229" s="161" t="n"/>
      <c r="B1229" s="141" t="n"/>
      <c r="C1229" s="15" t="n"/>
      <c r="D1229" s="15" t="n"/>
      <c r="E1229" s="142" t="n"/>
      <c r="F1229" s="16" t="n"/>
      <c r="G1229" s="132" t="n"/>
      <c r="H1229" s="142" t="n"/>
      <c r="I1229" s="142" t="n"/>
      <c r="J1229" s="144" t="n"/>
      <c r="K1229" s="124" t="n"/>
      <c r="L1229" s="12" t="n"/>
      <c r="M1229" s="158">
        <f>IF(J1229="", "", K1229)</f>
        <v/>
      </c>
      <c r="N1229" s="17" t="n"/>
      <c r="O1229" s="18" t="n"/>
      <c r="AC1229" s="14" t="n"/>
      <c r="AD1229" s="14">
        <f>IF(M1229="", "", IF(C1229="Long", IF(M1229&gt;0, M1229/F1229, ((G1229*(I1229-E1229))/F1229)), IF(M1229&gt;0, M1229/F1229, ((G1229*(E1229-I1229))/F1229))))</f>
        <v/>
      </c>
    </row>
    <row customHeight="1" ht="17.25" r="1230" spans="1:105">
      <c r="A1230" s="161" t="n"/>
      <c r="B1230" s="141" t="n"/>
      <c r="C1230" s="15" t="n"/>
      <c r="D1230" s="15" t="n"/>
      <c r="E1230" s="142" t="n"/>
      <c r="F1230" s="16" t="n"/>
      <c r="G1230" s="132" t="n"/>
      <c r="H1230" s="142" t="n"/>
      <c r="I1230" s="142" t="n"/>
      <c r="J1230" s="144" t="n"/>
      <c r="K1230" s="124" t="n"/>
      <c r="L1230" s="12" t="n"/>
      <c r="M1230" s="158">
        <f>IF(J1230="", "", K1230)</f>
        <v/>
      </c>
      <c r="N1230" s="17" t="n"/>
      <c r="O1230" s="18" t="n"/>
      <c r="AC1230" s="14" t="n"/>
      <c r="AD1230" s="14">
        <f>IF(M1230="", "", IF(C1230="Long", IF(M1230&gt;0, M1230/F1230, ((G1230*(I1230-E1230))/F1230)), IF(M1230&gt;0, M1230/F1230, ((G1230*(E1230-I1230))/F1230))))</f>
        <v/>
      </c>
    </row>
    <row customHeight="1" ht="17.25" r="1231" spans="1:105">
      <c r="A1231" s="161" t="n"/>
      <c r="B1231" s="141" t="n"/>
      <c r="C1231" s="15" t="n"/>
      <c r="D1231" s="15" t="n"/>
      <c r="E1231" s="142" t="n"/>
      <c r="F1231" s="16" t="n"/>
      <c r="G1231" s="132" t="n"/>
      <c r="H1231" s="142" t="n"/>
      <c r="I1231" s="142" t="n"/>
      <c r="J1231" s="144" t="n"/>
      <c r="K1231" s="124" t="n"/>
      <c r="L1231" s="12" t="n"/>
      <c r="M1231" s="158">
        <f>IF(J1231="", "", K1231)</f>
        <v/>
      </c>
      <c r="N1231" s="17" t="n"/>
      <c r="O1231" s="18" t="n"/>
      <c r="AC1231" s="14" t="n"/>
      <c r="AD1231" s="14">
        <f>IF(M1231="", "", IF(C1231="Long", IF(M1231&gt;0, M1231/F1231, ((G1231*(I1231-E1231))/F1231)), IF(M1231&gt;0, M1231/F1231, ((G1231*(E1231-I1231))/F1231))))</f>
        <v/>
      </c>
    </row>
    <row customHeight="1" ht="17.25" r="1232" spans="1:105">
      <c r="A1232" s="161" t="n"/>
      <c r="B1232" s="141" t="n"/>
      <c r="C1232" s="15" t="n"/>
      <c r="D1232" s="15" t="n"/>
      <c r="E1232" s="142" t="n"/>
      <c r="F1232" s="16" t="n"/>
      <c r="G1232" s="132" t="n"/>
      <c r="H1232" s="142" t="n"/>
      <c r="I1232" s="142" t="n"/>
      <c r="J1232" s="144" t="n"/>
      <c r="K1232" s="124" t="n"/>
      <c r="L1232" s="12" t="n"/>
      <c r="M1232" s="158">
        <f>IF(J1232="", "", K1232)</f>
        <v/>
      </c>
      <c r="N1232" s="17" t="n"/>
      <c r="O1232" s="18" t="n"/>
      <c r="AC1232" s="14" t="n"/>
      <c r="AD1232" s="14">
        <f>IF(M1232="", "", IF(C1232="Long", IF(M1232&gt;0, M1232/F1232, ((G1232*(I1232-E1232))/F1232)), IF(M1232&gt;0, M1232/F1232, ((G1232*(E1232-I1232))/F1232))))</f>
        <v/>
      </c>
    </row>
    <row customHeight="1" ht="17.25" r="1233" spans="1:105">
      <c r="A1233" s="161" t="n"/>
      <c r="B1233" s="141" t="n"/>
      <c r="C1233" s="15" t="n"/>
      <c r="D1233" s="15" t="n"/>
      <c r="E1233" s="142" t="n"/>
      <c r="F1233" s="16" t="n"/>
      <c r="G1233" s="132" t="n"/>
      <c r="H1233" s="142" t="n"/>
      <c r="I1233" s="142" t="n"/>
      <c r="J1233" s="144" t="n"/>
      <c r="K1233" s="124" t="n"/>
      <c r="L1233" s="12" t="n"/>
      <c r="M1233" s="158">
        <f>IF(J1233="", "", K1233)</f>
        <v/>
      </c>
      <c r="N1233" s="17" t="n"/>
      <c r="O1233" s="18" t="n"/>
      <c r="AC1233" s="14" t="n"/>
      <c r="AD1233" s="14">
        <f>IF(M1233="", "", IF(C1233="Long", IF(M1233&gt;0, M1233/F1233, ((G1233*(I1233-E1233))/F1233)), IF(M1233&gt;0, M1233/F1233, ((G1233*(E1233-I1233))/F1233))))</f>
        <v/>
      </c>
    </row>
    <row customHeight="1" ht="17.25" r="1234" spans="1:105">
      <c r="A1234" s="161" t="n"/>
      <c r="B1234" s="141" t="n"/>
      <c r="C1234" s="15" t="n"/>
      <c r="D1234" s="15" t="n"/>
      <c r="E1234" s="142" t="n"/>
      <c r="F1234" s="16" t="n"/>
      <c r="G1234" s="132" t="n"/>
      <c r="H1234" s="142" t="n"/>
      <c r="I1234" s="142" t="n"/>
      <c r="J1234" s="144" t="n"/>
      <c r="K1234" s="124" t="n"/>
      <c r="L1234" s="12" t="n"/>
      <c r="M1234" s="158">
        <f>IF(J1234="", "", K1234)</f>
        <v/>
      </c>
      <c r="N1234" s="17" t="n"/>
      <c r="O1234" s="18" t="n"/>
      <c r="AC1234" s="14" t="n"/>
      <c r="AD1234" s="14">
        <f>IF(M1234="", "", IF(C1234="Long", IF(M1234&gt;0, M1234/F1234, ((G1234*(I1234-E1234))/F1234)), IF(M1234&gt;0, M1234/F1234, ((G1234*(E1234-I1234))/F1234))))</f>
        <v/>
      </c>
    </row>
    <row customHeight="1" ht="17.25" r="1235" spans="1:105">
      <c r="A1235" s="161" t="n"/>
      <c r="B1235" s="141" t="n"/>
      <c r="C1235" s="15" t="n"/>
      <c r="D1235" s="15" t="n"/>
      <c r="E1235" s="142" t="n"/>
      <c r="F1235" s="16" t="n"/>
      <c r="G1235" s="132" t="n"/>
      <c r="H1235" s="142" t="n"/>
      <c r="I1235" s="142" t="n"/>
      <c r="J1235" s="144" t="n"/>
      <c r="K1235" s="124" t="n"/>
      <c r="L1235" s="12" t="n"/>
      <c r="M1235" s="158">
        <f>IF(J1235="", "", K1235)</f>
        <v/>
      </c>
      <c r="N1235" s="17" t="n"/>
      <c r="O1235" s="18" t="n"/>
      <c r="AC1235" s="14" t="n"/>
      <c r="AD1235" s="14">
        <f>IF(M1235="", "", IF(C1235="Long", IF(M1235&gt;0, M1235/F1235, ((G1235*(I1235-E1235))/F1235)), IF(M1235&gt;0, M1235/F1235, ((G1235*(E1235-I1235))/F1235))))</f>
        <v/>
      </c>
    </row>
    <row customHeight="1" ht="17.25" r="1236" spans="1:105">
      <c r="A1236" s="161" t="n"/>
      <c r="B1236" s="141" t="n"/>
      <c r="C1236" s="15" t="n"/>
      <c r="D1236" s="15" t="n"/>
      <c r="E1236" s="142" t="n"/>
      <c r="F1236" s="16" t="n"/>
      <c r="G1236" s="132" t="n"/>
      <c r="H1236" s="142" t="n"/>
      <c r="I1236" s="142" t="n"/>
      <c r="J1236" s="144" t="n"/>
      <c r="K1236" s="124" t="n"/>
      <c r="L1236" s="12" t="n"/>
      <c r="M1236" s="158">
        <f>IF(J1236="", "", K1236)</f>
        <v/>
      </c>
      <c r="N1236" s="17" t="n"/>
      <c r="O1236" s="18" t="n"/>
      <c r="AC1236" s="14" t="n"/>
      <c r="AD1236" s="14">
        <f>IF(M1236="", "", IF(C1236="Long", IF(M1236&gt;0, M1236/F1236, ((G1236*(I1236-E1236))/F1236)), IF(M1236&gt;0, M1236/F1236, ((G1236*(E1236-I1236))/F1236))))</f>
        <v/>
      </c>
    </row>
    <row customHeight="1" ht="17.25" r="1237" spans="1:105">
      <c r="A1237" s="161" t="n"/>
      <c r="B1237" s="141" t="n"/>
      <c r="C1237" s="15" t="n"/>
      <c r="D1237" s="15" t="n"/>
      <c r="E1237" s="142" t="n"/>
      <c r="F1237" s="16" t="n"/>
      <c r="G1237" s="132" t="n"/>
      <c r="H1237" s="142" t="n"/>
      <c r="I1237" s="142" t="n"/>
      <c r="J1237" s="144" t="n"/>
      <c r="K1237" s="124" t="n"/>
      <c r="L1237" s="12" t="n"/>
      <c r="M1237" s="158">
        <f>IF(J1237="", "", K1237)</f>
        <v/>
      </c>
      <c r="N1237" s="17" t="n"/>
      <c r="O1237" s="18" t="n"/>
      <c r="AC1237" s="14" t="n"/>
      <c r="AD1237" s="14">
        <f>IF(M1237="", "", IF(C1237="Long", IF(M1237&gt;0, M1237/F1237, ((G1237*(I1237-E1237))/F1237)), IF(M1237&gt;0, M1237/F1237, ((G1237*(E1237-I1237))/F1237))))</f>
        <v/>
      </c>
    </row>
    <row customHeight="1" ht="17.25" r="1238" spans="1:105">
      <c r="A1238" s="161" t="n"/>
      <c r="B1238" s="141" t="n"/>
      <c r="C1238" s="15" t="n"/>
      <c r="D1238" s="15" t="n"/>
      <c r="E1238" s="142" t="n"/>
      <c r="F1238" s="16" t="n"/>
      <c r="G1238" s="132" t="n"/>
      <c r="H1238" s="142" t="n"/>
      <c r="I1238" s="142" t="n"/>
      <c r="J1238" s="144" t="n"/>
      <c r="K1238" s="124" t="n"/>
      <c r="L1238" s="12" t="n"/>
      <c r="M1238" s="158">
        <f>IF(J1238="", "", K1238)</f>
        <v/>
      </c>
      <c r="N1238" s="17" t="n"/>
      <c r="O1238" s="18" t="n"/>
      <c r="AC1238" s="14" t="n"/>
      <c r="AD1238" s="14">
        <f>IF(M1238="", "", IF(C1238="Long", IF(M1238&gt;0, M1238/F1238, ((G1238*(I1238-E1238))/F1238)), IF(M1238&gt;0, M1238/F1238, ((G1238*(E1238-I1238))/F1238))))</f>
        <v/>
      </c>
    </row>
    <row customHeight="1" ht="17.25" r="1239" spans="1:105">
      <c r="A1239" s="161" t="n"/>
      <c r="B1239" s="141" t="n"/>
      <c r="C1239" s="15" t="n"/>
      <c r="D1239" s="15" t="n"/>
      <c r="E1239" s="142" t="n"/>
      <c r="F1239" s="16" t="n"/>
      <c r="G1239" s="132" t="n"/>
      <c r="H1239" s="142" t="n"/>
      <c r="I1239" s="142" t="n"/>
      <c r="J1239" s="144" t="n"/>
      <c r="K1239" s="124" t="n"/>
      <c r="L1239" s="12" t="n"/>
      <c r="M1239" s="158">
        <f>IF(J1239="", "", K1239)</f>
        <v/>
      </c>
      <c r="N1239" s="17" t="n"/>
      <c r="O1239" s="18" t="n"/>
      <c r="AC1239" s="14" t="n"/>
      <c r="AD1239" s="14">
        <f>IF(M1239="", "", IF(C1239="Long", IF(M1239&gt;0, M1239/F1239, ((G1239*(I1239-E1239))/F1239)), IF(M1239&gt;0, M1239/F1239, ((G1239*(E1239-I1239))/F1239))))</f>
        <v/>
      </c>
    </row>
    <row customHeight="1" ht="17.25" r="1240" spans="1:105">
      <c r="A1240" s="161" t="n"/>
      <c r="B1240" s="141" t="n"/>
      <c r="C1240" s="15" t="n"/>
      <c r="D1240" s="15" t="n"/>
      <c r="E1240" s="142" t="n"/>
      <c r="F1240" s="16" t="n"/>
      <c r="G1240" s="132" t="n"/>
      <c r="H1240" s="142" t="n"/>
      <c r="I1240" s="142" t="n"/>
      <c r="J1240" s="144" t="n"/>
      <c r="K1240" s="124" t="n"/>
      <c r="L1240" s="12" t="n"/>
      <c r="M1240" s="158">
        <f>IF(J1240="", "", K1240)</f>
        <v/>
      </c>
      <c r="N1240" s="17" t="n"/>
      <c r="O1240" s="18" t="n"/>
      <c r="AC1240" s="14" t="n"/>
      <c r="AD1240" s="14">
        <f>IF(M1240="", "", IF(C1240="Long", IF(M1240&gt;0, M1240/F1240, ((G1240*(I1240-E1240))/F1240)), IF(M1240&gt;0, M1240/F1240, ((G1240*(E1240-I1240))/F1240))))</f>
        <v/>
      </c>
    </row>
    <row customHeight="1" ht="17.25" r="1241" spans="1:105">
      <c r="A1241" s="161" t="n"/>
      <c r="B1241" s="141" t="n"/>
      <c r="C1241" s="15" t="n"/>
      <c r="D1241" s="15" t="n"/>
      <c r="E1241" s="142" t="n"/>
      <c r="F1241" s="16" t="n"/>
      <c r="G1241" s="132" t="n"/>
      <c r="H1241" s="142" t="n"/>
      <c r="I1241" s="142" t="n"/>
      <c r="J1241" s="144" t="n"/>
      <c r="K1241" s="124" t="n"/>
      <c r="L1241" s="12" t="n"/>
      <c r="M1241" s="158">
        <f>IF(J1241="", "", K1241)</f>
        <v/>
      </c>
      <c r="N1241" s="17" t="n"/>
      <c r="O1241" s="18" t="n"/>
      <c r="AC1241" s="14" t="n"/>
      <c r="AD1241" s="14">
        <f>IF(M1241="", "", IF(C1241="Long", IF(M1241&gt;0, M1241/F1241, ((G1241*(I1241-E1241))/F1241)), IF(M1241&gt;0, M1241/F1241, ((G1241*(E1241-I1241))/F1241))))</f>
        <v/>
      </c>
    </row>
    <row customHeight="1" ht="17.25" r="1242" spans="1:105">
      <c r="A1242" s="161" t="n"/>
      <c r="B1242" s="141" t="n"/>
      <c r="C1242" s="15" t="n"/>
      <c r="D1242" s="15" t="n"/>
      <c r="E1242" s="142" t="n"/>
      <c r="F1242" s="16" t="n"/>
      <c r="G1242" s="132" t="n"/>
      <c r="H1242" s="142" t="n"/>
      <c r="I1242" s="142" t="n"/>
      <c r="J1242" s="144" t="n"/>
      <c r="K1242" s="124" t="n"/>
      <c r="L1242" s="12" t="n"/>
      <c r="M1242" s="158">
        <f>IF(J1242="", "", K1242)</f>
        <v/>
      </c>
      <c r="N1242" s="17" t="n"/>
      <c r="O1242" s="18" t="n"/>
      <c r="AC1242" s="14" t="n"/>
      <c r="AD1242" s="14">
        <f>IF(M1242="", "", IF(C1242="Long", IF(M1242&gt;0, M1242/F1242, ((G1242*(I1242-E1242))/F1242)), IF(M1242&gt;0, M1242/F1242, ((G1242*(E1242-I1242))/F1242))))</f>
        <v/>
      </c>
    </row>
    <row customHeight="1" ht="17.25" r="1243" spans="1:105">
      <c r="A1243" s="161" t="n"/>
      <c r="B1243" s="141" t="n"/>
      <c r="C1243" s="15" t="n"/>
      <c r="D1243" s="15" t="n"/>
      <c r="E1243" s="142" t="n"/>
      <c r="F1243" s="16" t="n"/>
      <c r="G1243" s="132" t="n"/>
      <c r="H1243" s="142" t="n"/>
      <c r="I1243" s="142" t="n"/>
      <c r="J1243" s="144" t="n"/>
      <c r="K1243" s="124" t="n"/>
      <c r="L1243" s="12" t="n"/>
      <c r="M1243" s="158">
        <f>IF(J1243="", "", K1243)</f>
        <v/>
      </c>
      <c r="N1243" s="17" t="n"/>
      <c r="O1243" s="18" t="n"/>
      <c r="AC1243" s="14" t="n"/>
      <c r="AD1243" s="14">
        <f>IF(M1243="", "", IF(C1243="Long", IF(M1243&gt;0, M1243/F1243, ((G1243*(I1243-E1243))/F1243)), IF(M1243&gt;0, M1243/F1243, ((G1243*(E1243-I1243))/F1243))))</f>
        <v/>
      </c>
    </row>
    <row customHeight="1" ht="17.25" r="1244" spans="1:105">
      <c r="A1244" s="161" t="n"/>
      <c r="B1244" s="141" t="n"/>
      <c r="C1244" s="15" t="n"/>
      <c r="D1244" s="15" t="n"/>
      <c r="E1244" s="142" t="n"/>
      <c r="F1244" s="16" t="n"/>
      <c r="G1244" s="132" t="n"/>
      <c r="H1244" s="142" t="n"/>
      <c r="I1244" s="142" t="n"/>
      <c r="J1244" s="144" t="n"/>
      <c r="K1244" s="124" t="n"/>
      <c r="L1244" s="12" t="n"/>
      <c r="M1244" s="158">
        <f>IF(J1244="", "", K1244)</f>
        <v/>
      </c>
      <c r="N1244" s="17" t="n"/>
      <c r="O1244" s="18" t="n"/>
      <c r="AC1244" s="14" t="n"/>
      <c r="AD1244" s="14">
        <f>IF(M1244="", "", IF(C1244="Long", IF(M1244&gt;0, M1244/F1244, ((G1244*(I1244-E1244))/F1244)), IF(M1244&gt;0, M1244/F1244, ((G1244*(E1244-I1244))/F1244))))</f>
        <v/>
      </c>
    </row>
    <row customHeight="1" ht="17.25" r="1245" spans="1:105">
      <c r="A1245" s="161" t="n"/>
      <c r="B1245" s="141" t="n"/>
      <c r="C1245" s="15" t="n"/>
      <c r="D1245" s="15" t="n"/>
      <c r="E1245" s="142" t="n"/>
      <c r="F1245" s="16" t="n"/>
      <c r="G1245" s="132" t="n"/>
      <c r="H1245" s="142" t="n"/>
      <c r="I1245" s="142" t="n"/>
      <c r="J1245" s="144" t="n"/>
      <c r="K1245" s="124" t="n"/>
      <c r="L1245" s="12" t="n"/>
      <c r="M1245" s="158">
        <f>IF(J1245="", "", K1245)</f>
        <v/>
      </c>
      <c r="N1245" s="17" t="n"/>
      <c r="O1245" s="18" t="n"/>
      <c r="AC1245" s="14" t="n"/>
      <c r="AD1245" s="14">
        <f>IF(M1245="", "", IF(C1245="Long", IF(M1245&gt;0, M1245/F1245, ((G1245*(I1245-E1245))/F1245)), IF(M1245&gt;0, M1245/F1245, ((G1245*(E1245-I1245))/F1245))))</f>
        <v/>
      </c>
    </row>
    <row customHeight="1" ht="17.25" r="1246" spans="1:105">
      <c r="A1246" s="161" t="n"/>
      <c r="B1246" s="141" t="n"/>
      <c r="C1246" s="15" t="n"/>
      <c r="D1246" s="15" t="n"/>
      <c r="E1246" s="142" t="n"/>
      <c r="F1246" s="16" t="n"/>
      <c r="G1246" s="132" t="n"/>
      <c r="H1246" s="142" t="n"/>
      <c r="I1246" s="142" t="n"/>
      <c r="J1246" s="144" t="n"/>
      <c r="K1246" s="124" t="n"/>
      <c r="L1246" s="12" t="n"/>
      <c r="M1246" s="158">
        <f>IF(J1246="", "", K1246)</f>
        <v/>
      </c>
      <c r="N1246" s="17" t="n"/>
      <c r="O1246" s="18" t="n"/>
      <c r="AC1246" s="14" t="n"/>
      <c r="AD1246" s="14">
        <f>IF(M1246="", "", IF(C1246="Long", IF(M1246&gt;0, M1246/F1246, ((G1246*(I1246-E1246))/F1246)), IF(M1246&gt;0, M1246/F1246, ((G1246*(E1246-I1246))/F1246))))</f>
        <v/>
      </c>
    </row>
    <row customHeight="1" ht="17.25" r="1247" spans="1:105">
      <c r="A1247" s="161" t="n"/>
      <c r="B1247" s="141" t="n"/>
      <c r="C1247" s="15" t="n"/>
      <c r="D1247" s="15" t="n"/>
      <c r="E1247" s="142" t="n"/>
      <c r="F1247" s="16" t="n"/>
      <c r="G1247" s="132" t="n"/>
      <c r="H1247" s="142" t="n"/>
      <c r="I1247" s="142" t="n"/>
      <c r="J1247" s="144" t="n"/>
      <c r="K1247" s="124" t="n"/>
      <c r="L1247" s="12" t="n"/>
      <c r="M1247" s="158">
        <f>IF(J1247="", "", K1247)</f>
        <v/>
      </c>
      <c r="N1247" s="17" t="n"/>
      <c r="O1247" s="18" t="n"/>
      <c r="AC1247" s="14" t="n"/>
      <c r="AD1247" s="14">
        <f>IF(M1247="", "", IF(C1247="Long", IF(M1247&gt;0, M1247/F1247, ((G1247*(I1247-E1247))/F1247)), IF(M1247&gt;0, M1247/F1247, ((G1247*(E1247-I1247))/F1247))))</f>
        <v/>
      </c>
    </row>
    <row customHeight="1" ht="17.25" r="1248" spans="1:105">
      <c r="A1248" s="161" t="n"/>
      <c r="B1248" s="141" t="n"/>
      <c r="C1248" s="15" t="n"/>
      <c r="D1248" s="15" t="n"/>
      <c r="E1248" s="142" t="n"/>
      <c r="F1248" s="16" t="n"/>
      <c r="G1248" s="132" t="n"/>
      <c r="H1248" s="142" t="n"/>
      <c r="I1248" s="142" t="n"/>
      <c r="J1248" s="144" t="n"/>
      <c r="K1248" s="124" t="n"/>
      <c r="L1248" s="12" t="n"/>
      <c r="M1248" s="158">
        <f>IF(J1248="", "", K1248)</f>
        <v/>
      </c>
      <c r="N1248" s="17" t="n"/>
      <c r="O1248" s="18" t="n"/>
      <c r="AC1248" s="14" t="n"/>
      <c r="AD1248" s="14">
        <f>IF(M1248="", "", IF(C1248="Long", IF(M1248&gt;0, M1248/F1248, ((G1248*(I1248-E1248))/F1248)), IF(M1248&gt;0, M1248/F1248, ((G1248*(E1248-I1248))/F1248))))</f>
        <v/>
      </c>
    </row>
    <row customHeight="1" ht="17.25" r="1249" spans="1:105">
      <c r="A1249" s="161" t="n"/>
      <c r="B1249" s="141" t="n"/>
      <c r="C1249" s="15" t="n"/>
      <c r="D1249" s="15" t="n"/>
      <c r="E1249" s="142" t="n"/>
      <c r="F1249" s="16" t="n"/>
      <c r="G1249" s="132" t="n"/>
      <c r="H1249" s="142" t="n"/>
      <c r="I1249" s="142" t="n"/>
      <c r="J1249" s="144" t="n"/>
      <c r="K1249" s="124" t="n"/>
      <c r="L1249" s="12" t="n"/>
      <c r="M1249" s="158">
        <f>IF(J1249="", "", K1249)</f>
        <v/>
      </c>
      <c r="N1249" s="17" t="n"/>
      <c r="O1249" s="18" t="n"/>
      <c r="AC1249" s="14" t="n"/>
      <c r="AD1249" s="14">
        <f>IF(M1249="", "", IF(C1249="Long", IF(M1249&gt;0, M1249/F1249, ((G1249*(I1249-E1249))/F1249)), IF(M1249&gt;0, M1249/F1249, ((G1249*(E1249-I1249))/F1249))))</f>
        <v/>
      </c>
    </row>
    <row customHeight="1" ht="17.25" r="1250" spans="1:105">
      <c r="A1250" s="161" t="n"/>
      <c r="B1250" s="141" t="n"/>
      <c r="C1250" s="15" t="n"/>
      <c r="D1250" s="15" t="n"/>
      <c r="E1250" s="142" t="n"/>
      <c r="F1250" s="16" t="n"/>
      <c r="G1250" s="132" t="n"/>
      <c r="H1250" s="142" t="n"/>
      <c r="I1250" s="142" t="n"/>
      <c r="J1250" s="144" t="n"/>
      <c r="K1250" s="124" t="n"/>
      <c r="L1250" s="12" t="n"/>
      <c r="M1250" s="158">
        <f>IF(J1250="", "", K1250)</f>
        <v/>
      </c>
      <c r="N1250" s="17" t="n"/>
      <c r="O1250" s="18" t="n"/>
      <c r="AC1250" s="14" t="n"/>
      <c r="AD1250" s="14">
        <f>IF(M1250="", "", IF(C1250="Long", IF(M1250&gt;0, M1250/F1250, ((G1250*(I1250-E1250))/F1250)), IF(M1250&gt;0, M1250/F1250, ((G1250*(E1250-I1250))/F1250))))</f>
        <v/>
      </c>
    </row>
    <row customHeight="1" ht="17.25" r="1251" spans="1:105">
      <c r="A1251" s="161" t="n"/>
      <c r="B1251" s="141" t="n"/>
      <c r="C1251" s="15" t="n"/>
      <c r="D1251" s="15" t="n"/>
      <c r="E1251" s="142" t="n"/>
      <c r="F1251" s="16" t="n"/>
      <c r="G1251" s="132" t="n"/>
      <c r="H1251" s="142" t="n"/>
      <c r="I1251" s="142" t="n"/>
      <c r="J1251" s="144" t="n"/>
      <c r="K1251" s="124" t="n"/>
      <c r="L1251" s="12" t="n"/>
      <c r="M1251" s="158">
        <f>IF(J1251="", "", K1251)</f>
        <v/>
      </c>
      <c r="N1251" s="17" t="n"/>
      <c r="O1251" s="18" t="n"/>
      <c r="AC1251" s="14" t="n"/>
      <c r="AD1251" s="14">
        <f>IF(M1251="", "", IF(C1251="Long", IF(M1251&gt;0, M1251/F1251, ((G1251*(I1251-E1251))/F1251)), IF(M1251&gt;0, M1251/F1251, ((G1251*(E1251-I1251))/F1251))))</f>
        <v/>
      </c>
    </row>
    <row customHeight="1" ht="17.25" r="1252" spans="1:105">
      <c r="A1252" s="161" t="n"/>
      <c r="B1252" s="141" t="n"/>
      <c r="C1252" s="15" t="n"/>
      <c r="D1252" s="15" t="n"/>
      <c r="E1252" s="142" t="n"/>
      <c r="F1252" s="16" t="n"/>
      <c r="G1252" s="132" t="n"/>
      <c r="H1252" s="142" t="n"/>
      <c r="I1252" s="142" t="n"/>
      <c r="J1252" s="144" t="n"/>
      <c r="K1252" s="124" t="n"/>
      <c r="L1252" s="12" t="n"/>
      <c r="M1252" s="158">
        <f>IF(J1252="", "", K1252)</f>
        <v/>
      </c>
      <c r="N1252" s="17" t="n"/>
      <c r="O1252" s="18" t="n"/>
      <c r="AC1252" s="14" t="n"/>
      <c r="AD1252" s="14">
        <f>IF(M1252="", "", IF(C1252="Long", IF(M1252&gt;0, M1252/F1252, ((G1252*(I1252-E1252))/F1252)), IF(M1252&gt;0, M1252/F1252, ((G1252*(E1252-I1252))/F1252))))</f>
        <v/>
      </c>
    </row>
    <row customHeight="1" ht="17.25" r="1253" spans="1:105">
      <c r="A1253" s="161" t="n"/>
      <c r="B1253" s="141" t="n"/>
      <c r="C1253" s="15" t="n"/>
      <c r="D1253" s="15" t="n"/>
      <c r="E1253" s="142" t="n"/>
      <c r="F1253" s="16" t="n"/>
      <c r="G1253" s="132" t="n"/>
      <c r="H1253" s="142" t="n"/>
      <c r="I1253" s="142" t="n"/>
      <c r="J1253" s="144" t="n"/>
      <c r="K1253" s="124" t="n"/>
      <c r="L1253" s="12" t="n"/>
      <c r="M1253" s="158">
        <f>IF(J1253="", "", K1253)</f>
        <v/>
      </c>
      <c r="N1253" s="17" t="n"/>
      <c r="O1253" s="18" t="n"/>
      <c r="AC1253" s="14" t="n"/>
      <c r="AD1253" s="14">
        <f>IF(M1253="", "", IF(C1253="Long", IF(M1253&gt;0, M1253/F1253, ((G1253*(I1253-E1253))/F1253)), IF(M1253&gt;0, M1253/F1253, ((G1253*(E1253-I1253))/F1253))))</f>
        <v/>
      </c>
    </row>
    <row customHeight="1" ht="17.25" r="1254" spans="1:105">
      <c r="A1254" s="161" t="n"/>
      <c r="B1254" s="141" t="n"/>
      <c r="C1254" s="15" t="n"/>
      <c r="D1254" s="15" t="n"/>
      <c r="E1254" s="142" t="n"/>
      <c r="F1254" s="16" t="n"/>
      <c r="G1254" s="132" t="n"/>
      <c r="H1254" s="142" t="n"/>
      <c r="I1254" s="142" t="n"/>
      <c r="J1254" s="144" t="n"/>
      <c r="K1254" s="124" t="n"/>
      <c r="L1254" s="12" t="n"/>
      <c r="M1254" s="158">
        <f>IF(J1254="", "", K1254)</f>
        <v/>
      </c>
      <c r="N1254" s="17" t="n"/>
      <c r="O1254" s="18" t="n"/>
      <c r="AC1254" s="14" t="n"/>
      <c r="AD1254" s="14">
        <f>IF(M1254="", "", IF(C1254="Long", IF(M1254&gt;0, M1254/F1254, ((G1254*(I1254-E1254))/F1254)), IF(M1254&gt;0, M1254/F1254, ((G1254*(E1254-I1254))/F1254))))</f>
        <v/>
      </c>
    </row>
    <row customHeight="1" ht="17.25" r="1255" spans="1:105">
      <c r="A1255" s="161" t="n"/>
      <c r="B1255" s="141" t="n"/>
      <c r="C1255" s="15" t="n"/>
      <c r="D1255" s="15" t="n"/>
      <c r="E1255" s="142" t="n"/>
      <c r="F1255" s="16" t="n"/>
      <c r="G1255" s="132" t="n"/>
      <c r="H1255" s="142" t="n"/>
      <c r="I1255" s="142" t="n"/>
      <c r="J1255" s="144" t="n"/>
      <c r="K1255" s="124" t="n"/>
      <c r="L1255" s="12" t="n"/>
      <c r="M1255" s="158">
        <f>IF(J1255="", "", K1255)</f>
        <v/>
      </c>
      <c r="N1255" s="17" t="n"/>
      <c r="O1255" s="18" t="n"/>
      <c r="AC1255" s="14" t="n"/>
      <c r="AD1255" s="14">
        <f>IF(M1255="", "", IF(C1255="Long", IF(M1255&gt;0, M1255/F1255, ((G1255*(I1255-E1255))/F1255)), IF(M1255&gt;0, M1255/F1255, ((G1255*(E1255-I1255))/F1255))))</f>
        <v/>
      </c>
    </row>
    <row customHeight="1" ht="17.25" r="1256" spans="1:105">
      <c r="A1256" s="161" t="n"/>
      <c r="B1256" s="141" t="n"/>
      <c r="C1256" s="15" t="n"/>
      <c r="D1256" s="15" t="n"/>
      <c r="E1256" s="142" t="n"/>
      <c r="F1256" s="16" t="n"/>
      <c r="G1256" s="132" t="n"/>
      <c r="H1256" s="142" t="n"/>
      <c r="I1256" s="142" t="n"/>
      <c r="J1256" s="144" t="n"/>
      <c r="K1256" s="124" t="n"/>
      <c r="L1256" s="12" t="n"/>
      <c r="M1256" s="158">
        <f>IF(J1256="", "", K1256)</f>
        <v/>
      </c>
      <c r="N1256" s="17" t="n"/>
      <c r="O1256" s="18" t="n"/>
      <c r="AC1256" s="14" t="n"/>
      <c r="AD1256" s="14">
        <f>IF(M1256="", "", IF(C1256="Long", IF(M1256&gt;0, M1256/F1256, ((G1256*(I1256-E1256))/F1256)), IF(M1256&gt;0, M1256/F1256, ((G1256*(E1256-I1256))/F1256))))</f>
        <v/>
      </c>
    </row>
    <row customHeight="1" ht="17.25" r="1257" spans="1:105">
      <c r="A1257" s="161" t="n"/>
      <c r="B1257" s="141" t="n"/>
      <c r="C1257" s="15" t="n"/>
      <c r="D1257" s="15" t="n"/>
      <c r="E1257" s="142" t="n"/>
      <c r="F1257" s="16" t="n"/>
      <c r="G1257" s="132" t="n"/>
      <c r="H1257" s="142" t="n"/>
      <c r="I1257" s="142" t="n"/>
      <c r="J1257" s="144" t="n"/>
      <c r="K1257" s="124" t="n"/>
      <c r="L1257" s="12" t="n"/>
      <c r="M1257" s="158">
        <f>IF(J1257="", "", K1257)</f>
        <v/>
      </c>
      <c r="N1257" s="17" t="n"/>
      <c r="O1257" s="18" t="n"/>
      <c r="AC1257" s="14" t="n"/>
      <c r="AD1257" s="14">
        <f>IF(M1257="", "", IF(C1257="Long", IF(M1257&gt;0, M1257/F1257, ((G1257*(I1257-E1257))/F1257)), IF(M1257&gt;0, M1257/F1257, ((G1257*(E1257-I1257))/F1257))))</f>
        <v/>
      </c>
    </row>
    <row customHeight="1" ht="17.25" r="1258" spans="1:105">
      <c r="A1258" s="161" t="n"/>
      <c r="B1258" s="141" t="n"/>
      <c r="C1258" s="15" t="n"/>
      <c r="D1258" s="15" t="n"/>
      <c r="E1258" s="142" t="n"/>
      <c r="F1258" s="16" t="n"/>
      <c r="G1258" s="132" t="n"/>
      <c r="H1258" s="142" t="n"/>
      <c r="I1258" s="142" t="n"/>
      <c r="J1258" s="144" t="n"/>
      <c r="K1258" s="124" t="n"/>
      <c r="L1258" s="12" t="n"/>
      <c r="M1258" s="158">
        <f>IF(J1258="", "", K1258)</f>
        <v/>
      </c>
      <c r="N1258" s="17" t="n"/>
      <c r="O1258" s="18" t="n"/>
      <c r="AC1258" s="14" t="n"/>
      <c r="AD1258" s="14">
        <f>IF(M1258="", "", IF(C1258="Long", IF(M1258&gt;0, M1258/F1258, ((G1258*(I1258-E1258))/F1258)), IF(M1258&gt;0, M1258/F1258, ((G1258*(E1258-I1258))/F1258))))</f>
        <v/>
      </c>
    </row>
    <row customHeight="1" ht="17.25" r="1259" spans="1:105">
      <c r="A1259" s="161" t="n"/>
      <c r="B1259" s="141" t="n"/>
      <c r="C1259" s="15" t="n"/>
      <c r="D1259" s="15" t="n"/>
      <c r="E1259" s="142" t="n"/>
      <c r="F1259" s="16" t="n"/>
      <c r="G1259" s="132" t="n"/>
      <c r="H1259" s="142" t="n"/>
      <c r="I1259" s="142" t="n"/>
      <c r="J1259" s="144" t="n"/>
      <c r="K1259" s="124" t="n"/>
      <c r="L1259" s="12" t="n"/>
      <c r="M1259" s="158">
        <f>IF(J1259="", "", K1259)</f>
        <v/>
      </c>
      <c r="N1259" s="17" t="n"/>
      <c r="O1259" s="18" t="n"/>
      <c r="AC1259" s="14" t="n"/>
      <c r="AD1259" s="14">
        <f>IF(M1259="", "", IF(C1259="Long", IF(M1259&gt;0, M1259/F1259, ((G1259*(I1259-E1259))/F1259)), IF(M1259&gt;0, M1259/F1259, ((G1259*(E1259-I1259))/F1259))))</f>
        <v/>
      </c>
    </row>
    <row customHeight="1" ht="17.25" r="1260" spans="1:105">
      <c r="A1260" s="161" t="n"/>
      <c r="B1260" s="141" t="n"/>
      <c r="C1260" s="15" t="n"/>
      <c r="D1260" s="15" t="n"/>
      <c r="E1260" s="142" t="n"/>
      <c r="F1260" s="16" t="n"/>
      <c r="G1260" s="132" t="n"/>
      <c r="H1260" s="142" t="n"/>
      <c r="I1260" s="142" t="n"/>
      <c r="J1260" s="144" t="n"/>
      <c r="K1260" s="124" t="n"/>
      <c r="L1260" s="12" t="n"/>
      <c r="M1260" s="158">
        <f>IF(J1260="", "", K1260)</f>
        <v/>
      </c>
      <c r="N1260" s="17" t="n"/>
      <c r="O1260" s="18" t="n"/>
      <c r="AC1260" s="14" t="n"/>
      <c r="AD1260" s="14">
        <f>IF(M1260="", "", IF(C1260="Long", IF(M1260&gt;0, M1260/F1260, ((G1260*(I1260-E1260))/F1260)), IF(M1260&gt;0, M1260/F1260, ((G1260*(E1260-I1260))/F1260))))</f>
        <v/>
      </c>
    </row>
    <row customHeight="1" ht="17.25" r="1261" spans="1:105">
      <c r="A1261" s="161" t="n"/>
      <c r="B1261" s="141" t="n"/>
      <c r="C1261" s="15" t="n"/>
      <c r="D1261" s="15" t="n"/>
      <c r="E1261" s="142" t="n"/>
      <c r="F1261" s="16" t="n"/>
      <c r="G1261" s="132" t="n"/>
      <c r="H1261" s="142" t="n"/>
      <c r="I1261" s="142" t="n"/>
      <c r="J1261" s="144" t="n"/>
      <c r="K1261" s="124" t="n"/>
      <c r="L1261" s="12" t="n"/>
      <c r="M1261" s="158">
        <f>IF(J1261="", "", K1261)</f>
        <v/>
      </c>
      <c r="N1261" s="17" t="n"/>
      <c r="O1261" s="18" t="n"/>
      <c r="AC1261" s="14" t="n"/>
      <c r="AD1261" s="14">
        <f>IF(M1261="", "", IF(C1261="Long", IF(M1261&gt;0, M1261/F1261, ((G1261*(I1261-E1261))/F1261)), IF(M1261&gt;0, M1261/F1261, ((G1261*(E1261-I1261))/F1261))))</f>
        <v/>
      </c>
    </row>
    <row customHeight="1" ht="17.25" r="1262" spans="1:105">
      <c r="A1262" s="161" t="n"/>
      <c r="B1262" s="141" t="n"/>
      <c r="C1262" s="15" t="n"/>
      <c r="D1262" s="15" t="n"/>
      <c r="E1262" s="142" t="n"/>
      <c r="F1262" s="16" t="n"/>
      <c r="G1262" s="132" t="n"/>
      <c r="H1262" s="142" t="n"/>
      <c r="I1262" s="142" t="n"/>
      <c r="J1262" s="144" t="n"/>
      <c r="K1262" s="124" t="n"/>
      <c r="L1262" s="12" t="n"/>
      <c r="M1262" s="158">
        <f>IF(J1262="", "", K1262)</f>
        <v/>
      </c>
      <c r="N1262" s="17" t="n"/>
      <c r="O1262" s="18" t="n"/>
      <c r="AC1262" s="14" t="n"/>
      <c r="AD1262" s="14">
        <f>IF(M1262="", "", IF(C1262="Long", IF(M1262&gt;0, M1262/F1262, ((G1262*(I1262-E1262))/F1262)), IF(M1262&gt;0, M1262/F1262, ((G1262*(E1262-I1262))/F1262))))</f>
        <v/>
      </c>
    </row>
    <row customHeight="1" ht="17.25" r="1263" spans="1:105">
      <c r="A1263" s="161" t="n"/>
      <c r="B1263" s="141" t="n"/>
      <c r="C1263" s="15" t="n"/>
      <c r="D1263" s="15" t="n"/>
      <c r="E1263" s="142" t="n"/>
      <c r="F1263" s="16" t="n"/>
      <c r="G1263" s="132" t="n"/>
      <c r="H1263" s="142" t="n"/>
      <c r="I1263" s="142" t="n"/>
      <c r="J1263" s="144" t="n"/>
      <c r="K1263" s="124" t="n"/>
      <c r="L1263" s="12" t="n"/>
      <c r="M1263" s="158">
        <f>IF(J1263="", "", K1263)</f>
        <v/>
      </c>
      <c r="N1263" s="17" t="n"/>
      <c r="O1263" s="18" t="n"/>
      <c r="AC1263" s="14" t="n"/>
      <c r="AD1263" s="14">
        <f>IF(M1263="", "", IF(C1263="Long", IF(M1263&gt;0, M1263/F1263, ((G1263*(I1263-E1263))/F1263)), IF(M1263&gt;0, M1263/F1263, ((G1263*(E1263-I1263))/F1263))))</f>
        <v/>
      </c>
    </row>
    <row customHeight="1" ht="17.25" r="1264" spans="1:105">
      <c r="A1264" s="161" t="n"/>
      <c r="B1264" s="141" t="n"/>
      <c r="C1264" s="15" t="n"/>
      <c r="D1264" s="15" t="n"/>
      <c r="E1264" s="142" t="n"/>
      <c r="F1264" s="16" t="n"/>
      <c r="G1264" s="132" t="n"/>
      <c r="H1264" s="142" t="n"/>
      <c r="I1264" s="142" t="n"/>
      <c r="J1264" s="144" t="n"/>
      <c r="K1264" s="124" t="n"/>
      <c r="L1264" s="12" t="n"/>
      <c r="M1264" s="158">
        <f>IF(J1264="", "", K1264)</f>
        <v/>
      </c>
      <c r="N1264" s="17" t="n"/>
      <c r="O1264" s="18" t="n"/>
      <c r="AC1264" s="14" t="n"/>
      <c r="AD1264" s="14">
        <f>IF(M1264="", "", IF(C1264="Long", IF(M1264&gt;0, M1264/F1264, ((G1264*(I1264-E1264))/F1264)), IF(M1264&gt;0, M1264/F1264, ((G1264*(E1264-I1264))/F1264))))</f>
        <v/>
      </c>
    </row>
    <row customHeight="1" ht="17.25" r="1265" spans="1:105">
      <c r="A1265" s="161" t="n"/>
      <c r="B1265" s="141" t="n"/>
      <c r="C1265" s="15" t="n"/>
      <c r="D1265" s="15" t="n"/>
      <c r="E1265" s="142" t="n"/>
      <c r="F1265" s="16" t="n"/>
      <c r="G1265" s="132" t="n"/>
      <c r="H1265" s="142" t="n"/>
      <c r="I1265" s="142" t="n"/>
      <c r="J1265" s="144" t="n"/>
      <c r="K1265" s="124" t="n"/>
      <c r="L1265" s="12" t="n"/>
      <c r="M1265" s="158">
        <f>IF(J1265="", "", K1265)</f>
        <v/>
      </c>
      <c r="N1265" s="17" t="n"/>
      <c r="O1265" s="18" t="n"/>
      <c r="AC1265" s="14" t="n"/>
      <c r="AD1265" s="14">
        <f>IF(M1265="", "", IF(C1265="Long", IF(M1265&gt;0, M1265/F1265, ((G1265*(I1265-E1265))/F1265)), IF(M1265&gt;0, M1265/F1265, ((G1265*(E1265-I1265))/F1265))))</f>
        <v/>
      </c>
    </row>
    <row customHeight="1" ht="17.25" r="1266" spans="1:105">
      <c r="A1266" s="161" t="n"/>
      <c r="B1266" s="141" t="n"/>
      <c r="C1266" s="15" t="n"/>
      <c r="D1266" s="15" t="n"/>
      <c r="E1266" s="142" t="n"/>
      <c r="F1266" s="16" t="n"/>
      <c r="G1266" s="132" t="n"/>
      <c r="H1266" s="142" t="n"/>
      <c r="I1266" s="142" t="n"/>
      <c r="J1266" s="144" t="n"/>
      <c r="K1266" s="124" t="n"/>
      <c r="L1266" s="12" t="n"/>
      <c r="M1266" s="158">
        <f>IF(J1266="", "", K1266)</f>
        <v/>
      </c>
      <c r="N1266" s="17" t="n"/>
      <c r="O1266" s="18" t="n"/>
      <c r="AC1266" s="14" t="n"/>
      <c r="AD1266" s="14">
        <f>IF(M1266="", "", IF(C1266="Long", IF(M1266&gt;0, M1266/F1266, ((G1266*(I1266-E1266))/F1266)), IF(M1266&gt;0, M1266/F1266, ((G1266*(E1266-I1266))/F1266))))</f>
        <v/>
      </c>
    </row>
    <row customHeight="1" ht="17.25" r="1267" spans="1:105">
      <c r="A1267" s="161" t="n"/>
      <c r="B1267" s="141" t="n"/>
      <c r="C1267" s="15" t="n"/>
      <c r="D1267" s="15" t="n"/>
      <c r="E1267" s="142" t="n"/>
      <c r="F1267" s="16" t="n"/>
      <c r="G1267" s="132" t="n"/>
      <c r="H1267" s="142" t="n"/>
      <c r="I1267" s="142" t="n"/>
      <c r="J1267" s="144" t="n"/>
      <c r="K1267" s="124" t="n"/>
      <c r="L1267" s="12" t="n"/>
      <c r="M1267" s="158">
        <f>IF(J1267="", "", K1267)</f>
        <v/>
      </c>
      <c r="N1267" s="17" t="n"/>
      <c r="O1267" s="18" t="n"/>
      <c r="AC1267" s="14" t="n"/>
      <c r="AD1267" s="14">
        <f>IF(M1267="", "", IF(C1267="Long", IF(M1267&gt;0, M1267/F1267, ((G1267*(I1267-E1267))/F1267)), IF(M1267&gt;0, M1267/F1267, ((G1267*(E1267-I1267))/F1267))))</f>
        <v/>
      </c>
    </row>
    <row customHeight="1" ht="17.25" r="1268" spans="1:105">
      <c r="A1268" s="161" t="n"/>
      <c r="B1268" s="141" t="n"/>
      <c r="C1268" s="15" t="n"/>
      <c r="D1268" s="15" t="n"/>
      <c r="E1268" s="142" t="n"/>
      <c r="F1268" s="16" t="n"/>
      <c r="G1268" s="132" t="n"/>
      <c r="H1268" s="142" t="n"/>
      <c r="I1268" s="142" t="n"/>
      <c r="J1268" s="144" t="n"/>
      <c r="K1268" s="124" t="n"/>
      <c r="L1268" s="12" t="n"/>
      <c r="M1268" s="158">
        <f>IF(J1268="", "", K1268)</f>
        <v/>
      </c>
      <c r="N1268" s="17" t="n"/>
      <c r="O1268" s="18" t="n"/>
      <c r="AC1268" s="14" t="n"/>
      <c r="AD1268" s="14">
        <f>IF(M1268="", "", IF(C1268="Long", IF(M1268&gt;0, M1268/F1268, ((G1268*(I1268-E1268))/F1268)), IF(M1268&gt;0, M1268/F1268, ((G1268*(E1268-I1268))/F1268))))</f>
        <v/>
      </c>
    </row>
    <row customHeight="1" ht="17.25" r="1269" spans="1:105">
      <c r="A1269" s="161" t="n"/>
      <c r="B1269" s="141" t="n"/>
      <c r="C1269" s="15" t="n"/>
      <c r="D1269" s="15" t="n"/>
      <c r="E1269" s="142" t="n"/>
      <c r="F1269" s="16" t="n"/>
      <c r="G1269" s="132" t="n"/>
      <c r="H1269" s="142" t="n"/>
      <c r="I1269" s="142" t="n"/>
      <c r="J1269" s="144" t="n"/>
      <c r="K1269" s="124" t="n"/>
      <c r="L1269" s="12" t="n"/>
      <c r="M1269" s="158">
        <f>IF(J1269="", "", K1269)</f>
        <v/>
      </c>
      <c r="N1269" s="17" t="n"/>
      <c r="O1269" s="18" t="n"/>
      <c r="AC1269" s="14" t="n"/>
      <c r="AD1269" s="14">
        <f>IF(M1269="", "", IF(C1269="Long", IF(M1269&gt;0, M1269/F1269, ((G1269*(I1269-E1269))/F1269)), IF(M1269&gt;0, M1269/F1269, ((G1269*(E1269-I1269))/F1269))))</f>
        <v/>
      </c>
    </row>
    <row customHeight="1" ht="17.25" r="1270" spans="1:105">
      <c r="A1270" s="161" t="n"/>
      <c r="B1270" s="141" t="n"/>
      <c r="C1270" s="15" t="n"/>
      <c r="D1270" s="15" t="n"/>
      <c r="E1270" s="142" t="n"/>
      <c r="F1270" s="16" t="n"/>
      <c r="G1270" s="132" t="n"/>
      <c r="H1270" s="142" t="n"/>
      <c r="I1270" s="142" t="n"/>
      <c r="J1270" s="144" t="n"/>
      <c r="K1270" s="124" t="n"/>
      <c r="L1270" s="12" t="n"/>
      <c r="M1270" s="158">
        <f>IF(J1270="", "", K1270)</f>
        <v/>
      </c>
      <c r="N1270" s="17" t="n"/>
      <c r="O1270" s="18" t="n"/>
      <c r="AC1270" s="14" t="n"/>
      <c r="AD1270" s="14">
        <f>IF(M1270="", "", IF(C1270="Long", IF(M1270&gt;0, M1270/F1270, ((G1270*(I1270-E1270))/F1270)), IF(M1270&gt;0, M1270/F1270, ((G1270*(E1270-I1270))/F1270))))</f>
        <v/>
      </c>
    </row>
    <row customHeight="1" ht="17.25" r="1271" spans="1:105">
      <c r="A1271" s="161" t="n"/>
      <c r="B1271" s="141" t="n"/>
      <c r="C1271" s="15" t="n"/>
      <c r="D1271" s="15" t="n"/>
      <c r="E1271" s="142" t="n"/>
      <c r="F1271" s="16" t="n"/>
      <c r="G1271" s="132" t="n"/>
      <c r="H1271" s="142" t="n"/>
      <c r="I1271" s="142" t="n"/>
      <c r="J1271" s="144" t="n"/>
      <c r="K1271" s="124" t="n"/>
      <c r="L1271" s="12" t="n"/>
      <c r="M1271" s="158">
        <f>IF(J1271="", "", K1271)</f>
        <v/>
      </c>
      <c r="N1271" s="17" t="n"/>
      <c r="O1271" s="18" t="n"/>
      <c r="AC1271" s="14" t="n"/>
      <c r="AD1271" s="14">
        <f>IF(M1271="", "", IF(C1271="Long", IF(M1271&gt;0, M1271/F1271, ((G1271*(I1271-E1271))/F1271)), IF(M1271&gt;0, M1271/F1271, ((G1271*(E1271-I1271))/F1271))))</f>
        <v/>
      </c>
    </row>
    <row customHeight="1" ht="17.25" r="1272" spans="1:105">
      <c r="A1272" s="161" t="n"/>
      <c r="B1272" s="141" t="n"/>
      <c r="C1272" s="15" t="n"/>
      <c r="D1272" s="15" t="n"/>
      <c r="E1272" s="142" t="n"/>
      <c r="F1272" s="16" t="n"/>
      <c r="G1272" s="132" t="n"/>
      <c r="H1272" s="142" t="n"/>
      <c r="I1272" s="142" t="n"/>
      <c r="J1272" s="144" t="n"/>
      <c r="K1272" s="124" t="n"/>
      <c r="L1272" s="12" t="n"/>
      <c r="M1272" s="158">
        <f>IF(J1272="", "", K1272)</f>
        <v/>
      </c>
      <c r="N1272" s="17" t="n"/>
      <c r="O1272" s="18" t="n"/>
      <c r="AC1272" s="14" t="n"/>
      <c r="AD1272" s="14">
        <f>IF(M1272="", "", IF(C1272="Long", IF(M1272&gt;0, M1272/F1272, ((G1272*(I1272-E1272))/F1272)), IF(M1272&gt;0, M1272/F1272, ((G1272*(E1272-I1272))/F1272))))</f>
        <v/>
      </c>
    </row>
    <row customHeight="1" ht="17.25" r="1273" spans="1:105">
      <c r="A1273" s="161" t="n"/>
      <c r="B1273" s="141" t="n"/>
      <c r="C1273" s="15" t="n"/>
      <c r="D1273" s="15" t="n"/>
      <c r="E1273" s="142" t="n"/>
      <c r="F1273" s="16" t="n"/>
      <c r="G1273" s="132" t="n"/>
      <c r="H1273" s="142" t="n"/>
      <c r="I1273" s="142" t="n"/>
      <c r="J1273" s="144" t="n"/>
      <c r="K1273" s="124" t="n"/>
      <c r="L1273" s="12" t="n"/>
      <c r="M1273" s="158">
        <f>IF(J1273="", "", K1273)</f>
        <v/>
      </c>
      <c r="N1273" s="17" t="n"/>
      <c r="O1273" s="18" t="n"/>
      <c r="AC1273" s="14" t="n"/>
      <c r="AD1273" s="14">
        <f>IF(M1273="", "", IF(C1273="Long", IF(M1273&gt;0, M1273/F1273, ((G1273*(I1273-E1273))/F1273)), IF(M1273&gt;0, M1273/F1273, ((G1273*(E1273-I1273))/F1273))))</f>
        <v/>
      </c>
    </row>
    <row customHeight="1" ht="17.25" r="1274" spans="1:105">
      <c r="A1274" s="161" t="n"/>
      <c r="B1274" s="141" t="n"/>
      <c r="C1274" s="15" t="n"/>
      <c r="D1274" s="15" t="n"/>
      <c r="E1274" s="142" t="n"/>
      <c r="F1274" s="16" t="n"/>
      <c r="G1274" s="132" t="n"/>
      <c r="H1274" s="142" t="n"/>
      <c r="I1274" s="142" t="n"/>
      <c r="J1274" s="144" t="n"/>
      <c r="K1274" s="124" t="n"/>
      <c r="L1274" s="12" t="n"/>
      <c r="M1274" s="158">
        <f>IF(J1274="", "", K1274)</f>
        <v/>
      </c>
      <c r="N1274" s="17" t="n"/>
      <c r="O1274" s="18" t="n"/>
      <c r="AC1274" s="14" t="n"/>
      <c r="AD1274" s="14">
        <f>IF(M1274="", "", IF(C1274="Long", IF(M1274&gt;0, M1274/F1274, ((G1274*(I1274-E1274))/F1274)), IF(M1274&gt;0, M1274/F1274, ((G1274*(E1274-I1274))/F1274))))</f>
        <v/>
      </c>
    </row>
    <row customHeight="1" ht="17.25" r="1275" spans="1:105">
      <c r="A1275" s="161" t="n"/>
      <c r="B1275" s="141" t="n"/>
      <c r="C1275" s="15" t="n"/>
      <c r="D1275" s="15" t="n"/>
      <c r="E1275" s="142" t="n"/>
      <c r="F1275" s="16" t="n"/>
      <c r="G1275" s="132" t="n"/>
      <c r="H1275" s="142" t="n"/>
      <c r="I1275" s="142" t="n"/>
      <c r="J1275" s="144" t="n"/>
      <c r="K1275" s="124" t="n"/>
      <c r="L1275" s="12" t="n"/>
      <c r="M1275" s="158">
        <f>IF(J1275="", "", K1275)</f>
        <v/>
      </c>
      <c r="N1275" s="17" t="n"/>
      <c r="O1275" s="18" t="n"/>
      <c r="AC1275" s="14" t="n"/>
      <c r="AD1275" s="14">
        <f>IF(M1275="", "", IF(C1275="Long", IF(M1275&gt;0, M1275/F1275, ((G1275*(I1275-E1275))/F1275)), IF(M1275&gt;0, M1275/F1275, ((G1275*(E1275-I1275))/F1275))))</f>
        <v/>
      </c>
    </row>
    <row customHeight="1" ht="17.25" r="1276" spans="1:105">
      <c r="A1276" s="161" t="n"/>
      <c r="B1276" s="141" t="n"/>
      <c r="C1276" s="15" t="n"/>
      <c r="D1276" s="15" t="n"/>
      <c r="E1276" s="142" t="n"/>
      <c r="F1276" s="16" t="n"/>
      <c r="G1276" s="132" t="n"/>
      <c r="H1276" s="142" t="n"/>
      <c r="I1276" s="142" t="n"/>
      <c r="J1276" s="144" t="n"/>
      <c r="K1276" s="124" t="n"/>
      <c r="L1276" s="12" t="n"/>
      <c r="M1276" s="158">
        <f>IF(J1276="", "", K1276)</f>
        <v/>
      </c>
      <c r="N1276" s="17" t="n"/>
      <c r="O1276" s="18" t="n"/>
      <c r="AC1276" s="14" t="n"/>
      <c r="AD1276" s="14">
        <f>IF(M1276="", "", IF(C1276="Long", IF(M1276&gt;0, M1276/F1276, ((G1276*(I1276-E1276))/F1276)), IF(M1276&gt;0, M1276/F1276, ((G1276*(E1276-I1276))/F1276))))</f>
        <v/>
      </c>
    </row>
    <row customHeight="1" ht="17.25" r="1277" spans="1:105">
      <c r="A1277" s="161" t="n"/>
      <c r="B1277" s="141" t="n"/>
      <c r="C1277" s="15" t="n"/>
      <c r="D1277" s="15" t="n"/>
      <c r="E1277" s="142" t="n"/>
      <c r="F1277" s="16" t="n"/>
      <c r="G1277" s="132" t="n"/>
      <c r="H1277" s="142" t="n"/>
      <c r="I1277" s="142" t="n"/>
      <c r="J1277" s="144" t="n"/>
      <c r="K1277" s="124" t="n"/>
      <c r="L1277" s="12" t="n"/>
      <c r="M1277" s="158">
        <f>IF(J1277="", "", K1277)</f>
        <v/>
      </c>
      <c r="N1277" s="17" t="n"/>
      <c r="O1277" s="18" t="n"/>
      <c r="AC1277" s="14" t="n"/>
      <c r="AD1277" s="14">
        <f>IF(M1277="", "", IF(C1277="Long", IF(M1277&gt;0, M1277/F1277, ((G1277*(I1277-E1277))/F1277)), IF(M1277&gt;0, M1277/F1277, ((G1277*(E1277-I1277))/F1277))))</f>
        <v/>
      </c>
    </row>
    <row customHeight="1" ht="17.25" r="1278" spans="1:105">
      <c r="A1278" s="161" t="n"/>
      <c r="B1278" s="141" t="n"/>
      <c r="C1278" s="15" t="n"/>
      <c r="D1278" s="15" t="n"/>
      <c r="E1278" s="142" t="n"/>
      <c r="F1278" s="16" t="n"/>
      <c r="G1278" s="132" t="n"/>
      <c r="H1278" s="142" t="n"/>
      <c r="I1278" s="142" t="n"/>
      <c r="J1278" s="144" t="n"/>
      <c r="K1278" s="124" t="n"/>
      <c r="L1278" s="12" t="n"/>
      <c r="M1278" s="158">
        <f>IF(J1278="", "", K1278)</f>
        <v/>
      </c>
      <c r="N1278" s="17" t="n"/>
      <c r="O1278" s="18" t="n"/>
      <c r="AC1278" s="14" t="n"/>
      <c r="AD1278" s="14">
        <f>IF(M1278="", "", IF(C1278="Long", IF(M1278&gt;0, M1278/F1278, ((G1278*(I1278-E1278))/F1278)), IF(M1278&gt;0, M1278/F1278, ((G1278*(E1278-I1278))/F1278))))</f>
        <v/>
      </c>
    </row>
    <row customHeight="1" ht="17.25" r="1279" spans="1:105">
      <c r="A1279" s="161" t="n"/>
      <c r="B1279" s="141" t="n"/>
      <c r="C1279" s="15" t="n"/>
      <c r="D1279" s="15" t="n"/>
      <c r="E1279" s="142" t="n"/>
      <c r="F1279" s="16" t="n"/>
      <c r="G1279" s="132" t="n"/>
      <c r="H1279" s="142" t="n"/>
      <c r="I1279" s="142" t="n"/>
      <c r="J1279" s="144" t="n"/>
      <c r="K1279" s="124" t="n"/>
      <c r="L1279" s="12" t="n"/>
      <c r="M1279" s="158">
        <f>IF(J1279="", "", K1279)</f>
        <v/>
      </c>
      <c r="N1279" s="17" t="n"/>
      <c r="O1279" s="18" t="n"/>
      <c r="AC1279" s="14" t="n"/>
      <c r="AD1279" s="14">
        <f>IF(M1279="", "", IF(C1279="Long", IF(M1279&gt;0, M1279/F1279, ((G1279*(I1279-E1279))/F1279)), IF(M1279&gt;0, M1279/F1279, ((G1279*(E1279-I1279))/F1279))))</f>
        <v/>
      </c>
    </row>
    <row customHeight="1" ht="17.25" r="1280" spans="1:105">
      <c r="A1280" s="161" t="n"/>
      <c r="B1280" s="141" t="n"/>
      <c r="C1280" s="15" t="n"/>
      <c r="D1280" s="15" t="n"/>
      <c r="E1280" s="142" t="n"/>
      <c r="F1280" s="16" t="n"/>
      <c r="G1280" s="132" t="n"/>
      <c r="H1280" s="142" t="n"/>
      <c r="I1280" s="142" t="n"/>
      <c r="J1280" s="144" t="n"/>
      <c r="K1280" s="124" t="n"/>
      <c r="L1280" s="12" t="n"/>
      <c r="M1280" s="158">
        <f>IF(J1280="", "", K1280)</f>
        <v/>
      </c>
      <c r="N1280" s="17" t="n"/>
      <c r="O1280" s="18" t="n"/>
      <c r="AC1280" s="14" t="n"/>
      <c r="AD1280" s="14">
        <f>IF(M1280="", "", IF(C1280="Long", IF(M1280&gt;0, M1280/F1280, ((G1280*(I1280-E1280))/F1280)), IF(M1280&gt;0, M1280/F1280, ((G1280*(E1280-I1280))/F1280))))</f>
        <v/>
      </c>
    </row>
    <row customHeight="1" ht="17.25" r="1281" spans="1:105">
      <c r="A1281" s="161" t="n"/>
      <c r="B1281" s="141" t="n"/>
      <c r="C1281" s="15" t="n"/>
      <c r="D1281" s="15" t="n"/>
      <c r="E1281" s="142" t="n"/>
      <c r="F1281" s="16" t="n"/>
      <c r="G1281" s="132" t="n"/>
      <c r="H1281" s="142" t="n"/>
      <c r="I1281" s="142" t="n"/>
      <c r="J1281" s="144" t="n"/>
      <c r="K1281" s="124" t="n"/>
      <c r="L1281" s="12" t="n"/>
      <c r="M1281" s="158">
        <f>IF(J1281="", "", K1281)</f>
        <v/>
      </c>
      <c r="N1281" s="17" t="n"/>
      <c r="O1281" s="18" t="n"/>
      <c r="AC1281" s="14" t="n"/>
      <c r="AD1281" s="14">
        <f>IF(M1281="", "", IF(C1281="Long", IF(M1281&gt;0, M1281/F1281, ((G1281*(I1281-E1281))/F1281)), IF(M1281&gt;0, M1281/F1281, ((G1281*(E1281-I1281))/F1281))))</f>
        <v/>
      </c>
    </row>
    <row customHeight="1" ht="17.25" r="1282" spans="1:105">
      <c r="A1282" s="161" t="n"/>
      <c r="B1282" s="141" t="n"/>
      <c r="C1282" s="15" t="n"/>
      <c r="D1282" s="15" t="n"/>
      <c r="E1282" s="142" t="n"/>
      <c r="F1282" s="16" t="n"/>
      <c r="G1282" s="132" t="n"/>
      <c r="H1282" s="142" t="n"/>
      <c r="I1282" s="142" t="n"/>
      <c r="J1282" s="144" t="n"/>
      <c r="K1282" s="124" t="n"/>
      <c r="L1282" s="12" t="n"/>
      <c r="M1282" s="158">
        <f>IF(J1282="", "", K1282)</f>
        <v/>
      </c>
      <c r="N1282" s="17" t="n"/>
      <c r="O1282" s="18" t="n"/>
      <c r="AC1282" s="14" t="n"/>
      <c r="AD1282" s="14">
        <f>IF(M1282="", "", IF(C1282="Long", IF(M1282&gt;0, M1282/F1282, ((G1282*(I1282-E1282))/F1282)), IF(M1282&gt;0, M1282/F1282, ((G1282*(E1282-I1282))/F1282))))</f>
        <v/>
      </c>
    </row>
    <row customHeight="1" ht="17.25" r="1283" spans="1:105">
      <c r="A1283" s="161" t="n"/>
      <c r="B1283" s="141" t="n"/>
      <c r="C1283" s="15" t="n"/>
      <c r="D1283" s="15" t="n"/>
      <c r="E1283" s="142" t="n"/>
      <c r="F1283" s="16" t="n"/>
      <c r="G1283" s="132" t="n"/>
      <c r="H1283" s="142" t="n"/>
      <c r="I1283" s="142" t="n"/>
      <c r="J1283" s="144" t="n"/>
      <c r="K1283" s="124" t="n"/>
      <c r="L1283" s="12" t="n"/>
      <c r="M1283" s="158">
        <f>IF(J1283="", "", K1283)</f>
        <v/>
      </c>
      <c r="N1283" s="17" t="n"/>
      <c r="O1283" s="18" t="n"/>
      <c r="AC1283" s="14" t="n"/>
      <c r="AD1283" s="14">
        <f>IF(M1283="", "", IF(C1283="Long", IF(M1283&gt;0, M1283/F1283, ((G1283*(I1283-E1283))/F1283)), IF(M1283&gt;0, M1283/F1283, ((G1283*(E1283-I1283))/F1283))))</f>
        <v/>
      </c>
    </row>
    <row customHeight="1" ht="17.25" r="1284" spans="1:105">
      <c r="A1284" s="161" t="n"/>
      <c r="B1284" s="141" t="n"/>
      <c r="C1284" s="15" t="n"/>
      <c r="D1284" s="15" t="n"/>
      <c r="E1284" s="142" t="n"/>
      <c r="F1284" s="16" t="n"/>
      <c r="G1284" s="132" t="n"/>
      <c r="H1284" s="142" t="n"/>
      <c r="I1284" s="142" t="n"/>
      <c r="J1284" s="144" t="n"/>
      <c r="K1284" s="124" t="n"/>
      <c r="L1284" s="12" t="n"/>
      <c r="M1284" s="158">
        <f>IF(J1284="", "", K1284)</f>
        <v/>
      </c>
      <c r="N1284" s="17" t="n"/>
      <c r="O1284" s="18" t="n"/>
      <c r="AC1284" s="14" t="n"/>
      <c r="AD1284" s="14">
        <f>IF(M1284="", "", IF(C1284="Long", IF(M1284&gt;0, M1284/F1284, ((G1284*(I1284-E1284))/F1284)), IF(M1284&gt;0, M1284/F1284, ((G1284*(E1284-I1284))/F1284))))</f>
        <v/>
      </c>
    </row>
    <row customHeight="1" ht="17.25" r="1285" spans="1:105">
      <c r="A1285" s="161" t="n"/>
      <c r="B1285" s="141" t="n"/>
      <c r="C1285" s="15" t="n"/>
      <c r="D1285" s="15" t="n"/>
      <c r="E1285" s="142" t="n"/>
      <c r="F1285" s="16" t="n"/>
      <c r="G1285" s="132" t="n"/>
      <c r="H1285" s="142" t="n"/>
      <c r="I1285" s="142" t="n"/>
      <c r="J1285" s="144" t="n"/>
      <c r="K1285" s="124" t="n"/>
      <c r="L1285" s="12" t="n"/>
      <c r="M1285" s="158">
        <f>IF(J1285="", "", K1285)</f>
        <v/>
      </c>
      <c r="N1285" s="17" t="n"/>
      <c r="O1285" s="18" t="n"/>
      <c r="AC1285" s="14" t="n"/>
      <c r="AD1285" s="14">
        <f>IF(M1285="", "", IF(C1285="Long", IF(M1285&gt;0, M1285/F1285, ((G1285*(I1285-E1285))/F1285)), IF(M1285&gt;0, M1285/F1285, ((G1285*(E1285-I1285))/F1285))))</f>
        <v/>
      </c>
    </row>
    <row customHeight="1" ht="17.25" r="1286" spans="1:105">
      <c r="A1286" s="161" t="n"/>
      <c r="B1286" s="141" t="n"/>
      <c r="C1286" s="15" t="n"/>
      <c r="D1286" s="15" t="n"/>
      <c r="E1286" s="142" t="n"/>
      <c r="F1286" s="16" t="n"/>
      <c r="G1286" s="132" t="n"/>
      <c r="H1286" s="142" t="n"/>
      <c r="I1286" s="142" t="n"/>
      <c r="J1286" s="144" t="n"/>
      <c r="K1286" s="124" t="n"/>
      <c r="L1286" s="12" t="n"/>
      <c r="M1286" s="158">
        <f>IF(J1286="", "", K1286)</f>
        <v/>
      </c>
      <c r="N1286" s="17" t="n"/>
      <c r="O1286" s="18" t="n"/>
      <c r="AC1286" s="14" t="n"/>
      <c r="AD1286" s="14">
        <f>IF(M1286="", "", IF(C1286="Long", IF(M1286&gt;0, M1286/F1286, ((G1286*(I1286-E1286))/F1286)), IF(M1286&gt;0, M1286/F1286, ((G1286*(E1286-I1286))/F1286))))</f>
        <v/>
      </c>
    </row>
    <row customHeight="1" ht="17.25" r="1287" spans="1:105">
      <c r="A1287" s="161" t="n"/>
      <c r="B1287" s="141" t="n"/>
      <c r="C1287" s="15" t="n"/>
      <c r="D1287" s="15" t="n"/>
      <c r="E1287" s="142" t="n"/>
      <c r="F1287" s="16" t="n"/>
      <c r="G1287" s="132" t="n"/>
      <c r="H1287" s="142" t="n"/>
      <c r="I1287" s="142" t="n"/>
      <c r="J1287" s="144" t="n"/>
      <c r="K1287" s="124" t="n"/>
      <c r="L1287" s="12" t="n"/>
      <c r="M1287" s="158">
        <f>IF(J1287="", "", K1287)</f>
        <v/>
      </c>
      <c r="N1287" s="17" t="n"/>
      <c r="O1287" s="18" t="n"/>
      <c r="AC1287" s="14" t="n"/>
      <c r="AD1287" s="14">
        <f>IF(M1287="", "", IF(C1287="Long", IF(M1287&gt;0, M1287/F1287, ((G1287*(I1287-E1287))/F1287)), IF(M1287&gt;0, M1287/F1287, ((G1287*(E1287-I1287))/F1287))))</f>
        <v/>
      </c>
    </row>
    <row customHeight="1" ht="17.25" r="1288" spans="1:105">
      <c r="A1288" s="161" t="n"/>
      <c r="B1288" s="141" t="n"/>
      <c r="C1288" s="15" t="n"/>
      <c r="D1288" s="15" t="n"/>
      <c r="E1288" s="142" t="n"/>
      <c r="F1288" s="16" t="n"/>
      <c r="G1288" s="132" t="n"/>
      <c r="H1288" s="142" t="n"/>
      <c r="I1288" s="142" t="n"/>
      <c r="J1288" s="144" t="n"/>
      <c r="K1288" s="124" t="n"/>
      <c r="L1288" s="12" t="n"/>
      <c r="M1288" s="158">
        <f>IF(J1288="", "", K1288)</f>
        <v/>
      </c>
      <c r="N1288" s="17" t="n"/>
      <c r="O1288" s="18" t="n"/>
      <c r="AC1288" s="14" t="n"/>
      <c r="AD1288" s="14">
        <f>IF(M1288="", "", IF(C1288="Long", IF(M1288&gt;0, M1288/F1288, ((G1288*(I1288-E1288))/F1288)), IF(M1288&gt;0, M1288/F1288, ((G1288*(E1288-I1288))/F1288))))</f>
        <v/>
      </c>
    </row>
    <row customHeight="1" ht="17.25" r="1289" spans="1:105">
      <c r="A1289" s="161" t="n"/>
      <c r="B1289" s="141" t="n"/>
      <c r="C1289" s="15" t="n"/>
      <c r="D1289" s="15" t="n"/>
      <c r="E1289" s="142" t="n"/>
      <c r="F1289" s="16" t="n"/>
      <c r="G1289" s="132" t="n"/>
      <c r="H1289" s="142" t="n"/>
      <c r="I1289" s="142" t="n"/>
      <c r="J1289" s="144" t="n"/>
      <c r="K1289" s="124" t="n"/>
      <c r="L1289" s="12" t="n"/>
      <c r="M1289" s="158">
        <f>IF(J1289="", "", K1289)</f>
        <v/>
      </c>
      <c r="N1289" s="17" t="n"/>
      <c r="O1289" s="18" t="n"/>
      <c r="AC1289" s="14" t="n"/>
      <c r="AD1289" s="14">
        <f>IF(M1289="", "", IF(C1289="Long", IF(M1289&gt;0, M1289/F1289, ((G1289*(I1289-E1289))/F1289)), IF(M1289&gt;0, M1289/F1289, ((G1289*(E1289-I1289))/F1289))))</f>
        <v/>
      </c>
    </row>
    <row customHeight="1" ht="17.25" r="1290" spans="1:105">
      <c r="A1290" s="161" t="n"/>
      <c r="B1290" s="141" t="n"/>
      <c r="C1290" s="15" t="n"/>
      <c r="D1290" s="15" t="n"/>
      <c r="E1290" s="142" t="n"/>
      <c r="F1290" s="16" t="n"/>
      <c r="G1290" s="132" t="n"/>
      <c r="H1290" s="142" t="n"/>
      <c r="I1290" s="142" t="n"/>
      <c r="J1290" s="144" t="n"/>
      <c r="K1290" s="124" t="n"/>
      <c r="L1290" s="12" t="n"/>
      <c r="M1290" s="158">
        <f>IF(J1290="", "", K1290)</f>
        <v/>
      </c>
      <c r="N1290" s="17" t="n"/>
      <c r="O1290" s="18" t="n"/>
      <c r="AC1290" s="14" t="n"/>
      <c r="AD1290" s="14">
        <f>IF(M1290="", "", IF(C1290="Long", IF(M1290&gt;0, M1290/F1290, ((G1290*(I1290-E1290))/F1290)), IF(M1290&gt;0, M1290/F1290, ((G1290*(E1290-I1290))/F1290))))</f>
        <v/>
      </c>
    </row>
    <row customHeight="1" ht="17.25" r="1291" spans="1:105">
      <c r="A1291" s="161" t="n"/>
      <c r="B1291" s="141" t="n"/>
      <c r="C1291" s="15" t="n"/>
      <c r="D1291" s="15" t="n"/>
      <c r="E1291" s="142" t="n"/>
      <c r="F1291" s="16" t="n"/>
      <c r="G1291" s="132" t="n"/>
      <c r="H1291" s="142" t="n"/>
      <c r="I1291" s="142" t="n"/>
      <c r="J1291" s="144" t="n"/>
      <c r="K1291" s="124" t="n"/>
      <c r="L1291" s="12" t="n"/>
      <c r="M1291" s="158">
        <f>IF(J1291="", "", K1291)</f>
        <v/>
      </c>
      <c r="N1291" s="17" t="n"/>
      <c r="O1291" s="18" t="n"/>
      <c r="AC1291" s="14" t="n"/>
      <c r="AD1291" s="14">
        <f>IF(M1291="", "", IF(C1291="Long", IF(M1291&gt;0, M1291/F1291, ((G1291*(I1291-E1291))/F1291)), IF(M1291&gt;0, M1291/F1291, ((G1291*(E1291-I1291))/F1291))))</f>
        <v/>
      </c>
    </row>
    <row customHeight="1" ht="17.25" r="1292" spans="1:105">
      <c r="A1292" s="161" t="n"/>
      <c r="B1292" s="141" t="n"/>
      <c r="C1292" s="15" t="n"/>
      <c r="D1292" s="15" t="n"/>
      <c r="E1292" s="142" t="n"/>
      <c r="F1292" s="16" t="n"/>
      <c r="G1292" s="132" t="n"/>
      <c r="H1292" s="142" t="n"/>
      <c r="I1292" s="142" t="n"/>
      <c r="J1292" s="144" t="n"/>
      <c r="K1292" s="124" t="n"/>
      <c r="L1292" s="12" t="n"/>
      <c r="M1292" s="158">
        <f>IF(J1292="", "", K1292)</f>
        <v/>
      </c>
      <c r="N1292" s="17" t="n"/>
      <c r="O1292" s="18" t="n"/>
      <c r="AC1292" s="14" t="n"/>
      <c r="AD1292" s="14">
        <f>IF(M1292="", "", IF(C1292="Long", IF(M1292&gt;0, M1292/F1292, ((G1292*(I1292-E1292))/F1292)), IF(M1292&gt;0, M1292/F1292, ((G1292*(E1292-I1292))/F1292))))</f>
        <v/>
      </c>
    </row>
    <row customHeight="1" ht="17.25" r="1293" spans="1:105">
      <c r="A1293" s="161" t="n"/>
      <c r="B1293" s="141" t="n"/>
      <c r="C1293" s="15" t="n"/>
      <c r="D1293" s="15" t="n"/>
      <c r="E1293" s="142" t="n"/>
      <c r="F1293" s="16" t="n"/>
      <c r="G1293" s="132" t="n"/>
      <c r="H1293" s="142" t="n"/>
      <c r="I1293" s="142" t="n"/>
      <c r="J1293" s="144" t="n"/>
      <c r="K1293" s="124" t="n"/>
      <c r="L1293" s="12" t="n"/>
      <c r="M1293" s="158">
        <f>IF(J1293="", "", K1293)</f>
        <v/>
      </c>
      <c r="N1293" s="17" t="n"/>
      <c r="O1293" s="18" t="n"/>
      <c r="AC1293" s="14" t="n"/>
      <c r="AD1293" s="14">
        <f>IF(M1293="", "", IF(C1293="Long", IF(M1293&gt;0, M1293/F1293, ((G1293*(I1293-E1293))/F1293)), IF(M1293&gt;0, M1293/F1293, ((G1293*(E1293-I1293))/F1293))))</f>
        <v/>
      </c>
    </row>
    <row customHeight="1" ht="17.25" r="1294" spans="1:105">
      <c r="A1294" s="161" t="n"/>
      <c r="B1294" s="141" t="n"/>
      <c r="C1294" s="15" t="n"/>
      <c r="D1294" s="15" t="n"/>
      <c r="E1294" s="142" t="n"/>
      <c r="F1294" s="16" t="n"/>
      <c r="G1294" s="132" t="n"/>
      <c r="H1294" s="142" t="n"/>
      <c r="I1294" s="142" t="n"/>
      <c r="J1294" s="144" t="n"/>
      <c r="K1294" s="124" t="n"/>
      <c r="L1294" s="12" t="n"/>
      <c r="M1294" s="158">
        <f>IF(J1294="", "", K1294)</f>
        <v/>
      </c>
      <c r="N1294" s="17" t="n"/>
      <c r="O1294" s="18" t="n"/>
      <c r="AC1294" s="14" t="n"/>
      <c r="AD1294" s="14">
        <f>IF(M1294="", "", IF(C1294="Long", IF(M1294&gt;0, M1294/F1294, ((G1294*(I1294-E1294))/F1294)), IF(M1294&gt;0, M1294/F1294, ((G1294*(E1294-I1294))/F1294))))</f>
        <v/>
      </c>
    </row>
    <row customHeight="1" ht="17.25" r="1295" spans="1:105">
      <c r="A1295" s="161" t="n"/>
      <c r="B1295" s="141" t="n"/>
      <c r="C1295" s="15" t="n"/>
      <c r="D1295" s="15" t="n"/>
      <c r="E1295" s="142" t="n"/>
      <c r="F1295" s="16" t="n"/>
      <c r="G1295" s="132" t="n"/>
      <c r="H1295" s="142" t="n"/>
      <c r="I1295" s="142" t="n"/>
      <c r="J1295" s="144" t="n"/>
      <c r="K1295" s="124" t="n"/>
      <c r="L1295" s="12" t="n"/>
      <c r="M1295" s="158">
        <f>IF(J1295="", "", K1295)</f>
        <v/>
      </c>
      <c r="N1295" s="17" t="n"/>
      <c r="O1295" s="18" t="n"/>
      <c r="AC1295" s="14" t="n"/>
      <c r="AD1295" s="14">
        <f>IF(M1295="", "", IF(C1295="Long", IF(M1295&gt;0, M1295/F1295, ((G1295*(I1295-E1295))/F1295)), IF(M1295&gt;0, M1295/F1295, ((G1295*(E1295-I1295))/F1295))))</f>
        <v/>
      </c>
    </row>
    <row customHeight="1" ht="17.25" r="1296" spans="1:105">
      <c r="A1296" s="161" t="n"/>
      <c r="B1296" s="141" t="n"/>
      <c r="C1296" s="15" t="n"/>
      <c r="D1296" s="15" t="n"/>
      <c r="E1296" s="142" t="n"/>
      <c r="F1296" s="16" t="n"/>
      <c r="G1296" s="132" t="n"/>
      <c r="H1296" s="142" t="n"/>
      <c r="I1296" s="142" t="n"/>
      <c r="J1296" s="144" t="n"/>
      <c r="K1296" s="124" t="n"/>
      <c r="L1296" s="12" t="n"/>
      <c r="M1296" s="158">
        <f>IF(J1296="", "", K1296)</f>
        <v/>
      </c>
      <c r="N1296" s="17" t="n"/>
      <c r="O1296" s="18" t="n"/>
      <c r="AC1296" s="14" t="n"/>
      <c r="AD1296" s="14">
        <f>IF(M1296="", "", IF(C1296="Long", IF(M1296&gt;0, M1296/F1296, ((G1296*(I1296-E1296))/F1296)), IF(M1296&gt;0, M1296/F1296, ((G1296*(E1296-I1296))/F1296))))</f>
        <v/>
      </c>
    </row>
    <row customHeight="1" ht="17.25" r="1297" spans="1:105">
      <c r="A1297" s="161" t="n"/>
      <c r="B1297" s="141" t="n"/>
      <c r="C1297" s="15" t="n"/>
      <c r="D1297" s="15" t="n"/>
      <c r="E1297" s="142" t="n"/>
      <c r="F1297" s="16" t="n"/>
      <c r="G1297" s="132" t="n"/>
      <c r="H1297" s="142" t="n"/>
      <c r="I1297" s="142" t="n"/>
      <c r="J1297" s="144" t="n"/>
      <c r="K1297" s="124" t="n"/>
      <c r="L1297" s="12" t="n"/>
      <c r="M1297" s="158">
        <f>IF(J1297="", "", K1297)</f>
        <v/>
      </c>
      <c r="N1297" s="17" t="n"/>
      <c r="O1297" s="18" t="n"/>
      <c r="AC1297" s="14" t="n"/>
      <c r="AD1297" s="14">
        <f>IF(M1297="", "", IF(C1297="Long", IF(M1297&gt;0, M1297/F1297, ((G1297*(I1297-E1297))/F1297)), IF(M1297&gt;0, M1297/F1297, ((G1297*(E1297-I1297))/F1297))))</f>
        <v/>
      </c>
    </row>
    <row customHeight="1" ht="17.25" r="1298" spans="1:105">
      <c r="A1298" s="161" t="n"/>
      <c r="B1298" s="141" t="n"/>
      <c r="C1298" s="15" t="n"/>
      <c r="D1298" s="15" t="n"/>
      <c r="E1298" s="142" t="n"/>
      <c r="F1298" s="16" t="n"/>
      <c r="G1298" s="132" t="n"/>
      <c r="H1298" s="142" t="n"/>
      <c r="I1298" s="142" t="n"/>
      <c r="J1298" s="144" t="n"/>
      <c r="K1298" s="124" t="n"/>
      <c r="L1298" s="12" t="n"/>
      <c r="M1298" s="158">
        <f>IF(J1298="", "", K1298)</f>
        <v/>
      </c>
      <c r="N1298" s="17" t="n"/>
      <c r="O1298" s="18" t="n"/>
      <c r="AC1298" s="14" t="n"/>
      <c r="AD1298" s="14">
        <f>IF(M1298="", "", IF(C1298="Long", IF(M1298&gt;0, M1298/F1298, ((G1298*(I1298-E1298))/F1298)), IF(M1298&gt;0, M1298/F1298, ((G1298*(E1298-I1298))/F1298))))</f>
        <v/>
      </c>
    </row>
    <row customHeight="1" ht="17.25" r="1299" spans="1:105">
      <c r="A1299" s="161" t="n"/>
      <c r="B1299" s="141" t="n"/>
      <c r="C1299" s="15" t="n"/>
      <c r="D1299" s="15" t="n"/>
      <c r="E1299" s="142" t="n"/>
      <c r="F1299" s="16" t="n"/>
      <c r="G1299" s="132" t="n"/>
      <c r="H1299" s="142" t="n"/>
      <c r="I1299" s="142" t="n"/>
      <c r="J1299" s="144" t="n"/>
      <c r="K1299" s="124" t="n"/>
      <c r="L1299" s="12" t="n"/>
      <c r="M1299" s="158">
        <f>IF(J1299="", "", K1299)</f>
        <v/>
      </c>
      <c r="N1299" s="17" t="n"/>
      <c r="O1299" s="18" t="n"/>
      <c r="AC1299" s="14" t="n"/>
      <c r="AD1299" s="14">
        <f>IF(M1299="", "", IF(C1299="Long", IF(M1299&gt;0, M1299/F1299, ((G1299*(I1299-E1299))/F1299)), IF(M1299&gt;0, M1299/F1299, ((G1299*(E1299-I1299))/F1299))))</f>
        <v/>
      </c>
    </row>
    <row customHeight="1" ht="17.25" r="1300" spans="1:105">
      <c r="A1300" s="161" t="n"/>
      <c r="B1300" s="141" t="n"/>
      <c r="C1300" s="15" t="n"/>
      <c r="D1300" s="15" t="n"/>
      <c r="E1300" s="142" t="n"/>
      <c r="F1300" s="16" t="n"/>
      <c r="G1300" s="132" t="n"/>
      <c r="H1300" s="142" t="n"/>
      <c r="I1300" s="142" t="n"/>
      <c r="J1300" s="144" t="n"/>
      <c r="K1300" s="124" t="n"/>
      <c r="L1300" s="12" t="n"/>
      <c r="M1300" s="158">
        <f>IF(J1300="", "", K1300)</f>
        <v/>
      </c>
      <c r="N1300" s="17" t="n"/>
      <c r="O1300" s="18" t="n"/>
      <c r="AC1300" s="14" t="n"/>
      <c r="AD1300" s="14">
        <f>IF(M1300="", "", IF(C1300="Long", IF(M1300&gt;0, M1300/F1300, ((G1300*(I1300-E1300))/F1300)), IF(M1300&gt;0, M1300/F1300, ((G1300*(E1300-I1300))/F1300))))</f>
        <v/>
      </c>
    </row>
    <row customHeight="1" ht="17.25" r="1301" spans="1:105">
      <c r="A1301" s="161" t="n"/>
      <c r="B1301" s="141" t="n"/>
      <c r="C1301" s="15" t="n"/>
      <c r="D1301" s="15" t="n"/>
      <c r="E1301" s="142" t="n"/>
      <c r="F1301" s="16" t="n"/>
      <c r="G1301" s="132" t="n"/>
      <c r="H1301" s="142" t="n"/>
      <c r="I1301" s="142" t="n"/>
      <c r="J1301" s="144" t="n"/>
      <c r="K1301" s="124" t="n"/>
      <c r="L1301" s="12" t="n"/>
      <c r="M1301" s="158">
        <f>IF(J1301="", "", K1301)</f>
        <v/>
      </c>
      <c r="N1301" s="17" t="n"/>
      <c r="O1301" s="18" t="n"/>
      <c r="AC1301" s="14" t="n"/>
      <c r="AD1301" s="14">
        <f>IF(M1301="", "", IF(C1301="Long", IF(M1301&gt;0, M1301/F1301, ((G1301*(I1301-E1301))/F1301)), IF(M1301&gt;0, M1301/F1301, ((G1301*(E1301-I1301))/F1301))))</f>
        <v/>
      </c>
    </row>
    <row customHeight="1" ht="17.25" r="1302" spans="1:105">
      <c r="A1302" s="161" t="n"/>
      <c r="B1302" s="141" t="n"/>
      <c r="C1302" s="15" t="n"/>
      <c r="D1302" s="15" t="n"/>
      <c r="E1302" s="142" t="n"/>
      <c r="F1302" s="16" t="n"/>
      <c r="G1302" s="132" t="n"/>
      <c r="H1302" s="142" t="n"/>
      <c r="I1302" s="142" t="n"/>
      <c r="J1302" s="144" t="n"/>
      <c r="K1302" s="124" t="n"/>
      <c r="L1302" s="12" t="n"/>
      <c r="M1302" s="158">
        <f>IF(J1302="", "", K1302)</f>
        <v/>
      </c>
      <c r="N1302" s="17" t="n"/>
      <c r="O1302" s="18" t="n"/>
      <c r="AC1302" s="14" t="n"/>
      <c r="AD1302" s="14">
        <f>IF(M1302="", "", IF(C1302="Long", IF(M1302&gt;0, M1302/F1302, ((G1302*(I1302-E1302))/F1302)), IF(M1302&gt;0, M1302/F1302, ((G1302*(E1302-I1302))/F1302))))</f>
        <v/>
      </c>
    </row>
    <row customHeight="1" ht="17.25" r="1303" spans="1:105">
      <c r="A1303" s="161" t="n"/>
      <c r="B1303" s="141" t="n"/>
      <c r="C1303" s="15" t="n"/>
      <c r="D1303" s="15" t="n"/>
      <c r="E1303" s="142" t="n"/>
      <c r="F1303" s="16" t="n"/>
      <c r="G1303" s="132" t="n"/>
      <c r="H1303" s="142" t="n"/>
      <c r="I1303" s="142" t="n"/>
      <c r="J1303" s="144" t="n"/>
      <c r="K1303" s="124" t="n"/>
      <c r="L1303" s="12" t="n"/>
      <c r="M1303" s="158">
        <f>IF(J1303="", "", K1303)</f>
        <v/>
      </c>
      <c r="N1303" s="17" t="n"/>
      <c r="O1303" s="18" t="n"/>
      <c r="AC1303" s="14" t="n"/>
      <c r="AD1303" s="14">
        <f>IF(M1303="", "", IF(C1303="Long", IF(M1303&gt;0, M1303/F1303, ((G1303*(I1303-E1303))/F1303)), IF(M1303&gt;0, M1303/F1303, ((G1303*(E1303-I1303))/F1303))))</f>
        <v/>
      </c>
    </row>
    <row customHeight="1" ht="17.25" r="1304" spans="1:105">
      <c r="A1304" s="161" t="n"/>
      <c r="B1304" s="141" t="n"/>
      <c r="C1304" s="15" t="n"/>
      <c r="D1304" s="15" t="n"/>
      <c r="E1304" s="142" t="n"/>
      <c r="F1304" s="16" t="n"/>
      <c r="G1304" s="132" t="n"/>
      <c r="H1304" s="142" t="n"/>
      <c r="I1304" s="142" t="n"/>
      <c r="J1304" s="144" t="n"/>
      <c r="K1304" s="124" t="n"/>
      <c r="L1304" s="12" t="n"/>
      <c r="M1304" s="158">
        <f>IF(J1304="", "", K1304)</f>
        <v/>
      </c>
      <c r="N1304" s="17" t="n"/>
      <c r="O1304" s="18" t="n"/>
      <c r="AC1304" s="14" t="n"/>
      <c r="AD1304" s="14">
        <f>IF(M1304="", "", IF(C1304="Long", IF(M1304&gt;0, M1304/F1304, ((G1304*(I1304-E1304))/F1304)), IF(M1304&gt;0, M1304/F1304, ((G1304*(E1304-I1304))/F1304))))</f>
        <v/>
      </c>
    </row>
    <row customHeight="1" ht="17.25" r="1305" spans="1:105">
      <c r="A1305" s="161" t="n"/>
      <c r="B1305" s="141" t="n"/>
      <c r="C1305" s="15" t="n"/>
      <c r="D1305" s="15" t="n"/>
      <c r="E1305" s="142" t="n"/>
      <c r="F1305" s="16" t="n"/>
      <c r="G1305" s="132" t="n"/>
      <c r="H1305" s="142" t="n"/>
      <c r="I1305" s="142" t="n"/>
      <c r="J1305" s="144" t="n"/>
      <c r="K1305" s="124" t="n"/>
      <c r="L1305" s="12" t="n"/>
      <c r="M1305" s="158">
        <f>IF(J1305="", "", K1305)</f>
        <v/>
      </c>
      <c r="N1305" s="17" t="n"/>
      <c r="O1305" s="18" t="n"/>
      <c r="AC1305" s="14" t="n"/>
      <c r="AD1305" s="14">
        <f>IF(M1305="", "", IF(C1305="Long", IF(M1305&gt;0, M1305/F1305, ((G1305*(I1305-E1305))/F1305)), IF(M1305&gt;0, M1305/F1305, ((G1305*(E1305-I1305))/F1305))))</f>
        <v/>
      </c>
    </row>
    <row customHeight="1" ht="17.25" r="1306" spans="1:105">
      <c r="A1306" s="161" t="n"/>
      <c r="B1306" s="141" t="n"/>
      <c r="C1306" s="15" t="n"/>
      <c r="D1306" s="15" t="n"/>
      <c r="E1306" s="142" t="n"/>
      <c r="F1306" s="16" t="n"/>
      <c r="G1306" s="132" t="n"/>
      <c r="H1306" s="142" t="n"/>
      <c r="I1306" s="142" t="n"/>
      <c r="J1306" s="144" t="n"/>
      <c r="K1306" s="124" t="n"/>
      <c r="L1306" s="12" t="n"/>
      <c r="M1306" s="158">
        <f>IF(J1306="", "", K1306)</f>
        <v/>
      </c>
      <c r="N1306" s="17" t="n"/>
      <c r="O1306" s="18" t="n"/>
      <c r="AC1306" s="14" t="n"/>
      <c r="AD1306" s="14">
        <f>IF(M1306="", "", IF(C1306="Long", IF(M1306&gt;0, M1306/F1306, ((G1306*(I1306-E1306))/F1306)), IF(M1306&gt;0, M1306/F1306, ((G1306*(E1306-I1306))/F1306))))</f>
        <v/>
      </c>
    </row>
    <row customHeight="1" ht="17.25" r="1307" spans="1:105">
      <c r="A1307" s="161" t="n"/>
      <c r="B1307" s="141" t="n"/>
      <c r="C1307" s="15" t="n"/>
      <c r="D1307" s="15" t="n"/>
      <c r="E1307" s="142" t="n"/>
      <c r="F1307" s="16" t="n"/>
      <c r="G1307" s="132" t="n"/>
      <c r="H1307" s="142" t="n"/>
      <c r="I1307" s="142" t="n"/>
      <c r="J1307" s="144" t="n"/>
      <c r="K1307" s="124" t="n"/>
      <c r="L1307" s="12" t="n"/>
      <c r="M1307" s="158">
        <f>IF(J1307="", "", K1307)</f>
        <v/>
      </c>
      <c r="N1307" s="17" t="n"/>
      <c r="O1307" s="18" t="n"/>
      <c r="AC1307" s="14" t="n"/>
      <c r="AD1307" s="14">
        <f>IF(M1307="", "", IF(C1307="Long", IF(M1307&gt;0, M1307/F1307, ((G1307*(I1307-E1307))/F1307)), IF(M1307&gt;0, M1307/F1307, ((G1307*(E1307-I1307))/F1307))))</f>
        <v/>
      </c>
    </row>
    <row customHeight="1" ht="17.25" r="1308" spans="1:105">
      <c r="A1308" s="161" t="n"/>
      <c r="B1308" s="141" t="n"/>
      <c r="C1308" s="15" t="n"/>
      <c r="D1308" s="15" t="n"/>
      <c r="E1308" s="142" t="n"/>
      <c r="F1308" s="16" t="n"/>
      <c r="G1308" s="132" t="n"/>
      <c r="H1308" s="142" t="n"/>
      <c r="I1308" s="142" t="n"/>
      <c r="J1308" s="144" t="n"/>
      <c r="K1308" s="124" t="n"/>
      <c r="L1308" s="12" t="n"/>
      <c r="M1308" s="158">
        <f>IF(J1308="", "", K1308)</f>
        <v/>
      </c>
      <c r="N1308" s="17" t="n"/>
      <c r="O1308" s="18" t="n"/>
      <c r="AC1308" s="14" t="n"/>
      <c r="AD1308" s="14">
        <f>IF(M1308="", "", IF(C1308="Long", IF(M1308&gt;0, M1308/F1308, ((G1308*(I1308-E1308))/F1308)), IF(M1308&gt;0, M1308/F1308, ((G1308*(E1308-I1308))/F1308))))</f>
        <v/>
      </c>
    </row>
    <row customHeight="1" ht="17.25" r="1309" spans="1:105">
      <c r="A1309" s="161" t="n"/>
      <c r="B1309" s="141" t="n"/>
      <c r="C1309" s="15" t="n"/>
      <c r="D1309" s="15" t="n"/>
      <c r="E1309" s="142" t="n"/>
      <c r="F1309" s="16" t="n"/>
      <c r="G1309" s="132" t="n"/>
      <c r="H1309" s="142" t="n"/>
      <c r="I1309" s="142" t="n"/>
      <c r="J1309" s="144" t="n"/>
      <c r="K1309" s="124" t="n"/>
      <c r="L1309" s="12" t="n"/>
      <c r="M1309" s="158">
        <f>IF(J1309="", "", K1309)</f>
        <v/>
      </c>
      <c r="N1309" s="17" t="n"/>
      <c r="O1309" s="18" t="n"/>
      <c r="AC1309" s="14" t="n"/>
      <c r="AD1309" s="14">
        <f>IF(M1309="", "", IF(C1309="Long", IF(M1309&gt;0, M1309/F1309, ((G1309*(I1309-E1309))/F1309)), IF(M1309&gt;0, M1309/F1309, ((G1309*(E1309-I1309))/F1309))))</f>
        <v/>
      </c>
    </row>
    <row customHeight="1" ht="17.25" r="1310" spans="1:105">
      <c r="A1310" s="161" t="n"/>
      <c r="B1310" s="141" t="n"/>
      <c r="C1310" s="15" t="n"/>
      <c r="D1310" s="15" t="n"/>
      <c r="E1310" s="142" t="n"/>
      <c r="F1310" s="16" t="n"/>
      <c r="G1310" s="132" t="n"/>
      <c r="H1310" s="142" t="n"/>
      <c r="I1310" s="142" t="n"/>
      <c r="J1310" s="144" t="n"/>
      <c r="K1310" s="124" t="n"/>
      <c r="L1310" s="12" t="n"/>
      <c r="M1310" s="158">
        <f>IF(J1310="", "", K1310)</f>
        <v/>
      </c>
      <c r="N1310" s="17" t="n"/>
      <c r="O1310" s="18" t="n"/>
      <c r="AC1310" s="14" t="n"/>
      <c r="AD1310" s="14">
        <f>IF(M1310="", "", IF(C1310="Long", IF(M1310&gt;0, M1310/F1310, ((G1310*(I1310-E1310))/F1310)), IF(M1310&gt;0, M1310/F1310, ((G1310*(E1310-I1310))/F1310))))</f>
        <v/>
      </c>
    </row>
    <row customHeight="1" ht="17.25" r="1311" spans="1:105">
      <c r="A1311" s="161" t="n"/>
      <c r="B1311" s="141" t="n"/>
      <c r="C1311" s="15" t="n"/>
      <c r="D1311" s="15" t="n"/>
      <c r="E1311" s="142" t="n"/>
      <c r="F1311" s="16" t="n"/>
      <c r="G1311" s="132" t="n"/>
      <c r="H1311" s="142" t="n"/>
      <c r="I1311" s="142" t="n"/>
      <c r="J1311" s="144" t="n"/>
      <c r="K1311" s="124" t="n"/>
      <c r="L1311" s="12" t="n"/>
      <c r="M1311" s="158">
        <f>IF(J1311="", "", K1311)</f>
        <v/>
      </c>
      <c r="N1311" s="17" t="n"/>
      <c r="O1311" s="18" t="n"/>
      <c r="AC1311" s="14" t="n"/>
      <c r="AD1311" s="14">
        <f>IF(M1311="", "", IF(C1311="Long", IF(M1311&gt;0, M1311/F1311, ((G1311*(I1311-E1311))/F1311)), IF(M1311&gt;0, M1311/F1311, ((G1311*(E1311-I1311))/F1311))))</f>
        <v/>
      </c>
    </row>
    <row customHeight="1" ht="17.25" r="1312" spans="1:105">
      <c r="A1312" s="161" t="n"/>
      <c r="B1312" s="141" t="n"/>
      <c r="C1312" s="15" t="n"/>
      <c r="D1312" s="15" t="n"/>
      <c r="E1312" s="142" t="n"/>
      <c r="F1312" s="16" t="n"/>
      <c r="G1312" s="132" t="n"/>
      <c r="H1312" s="142" t="n"/>
      <c r="I1312" s="142" t="n"/>
      <c r="J1312" s="144" t="n"/>
      <c r="K1312" s="124" t="n"/>
      <c r="L1312" s="12" t="n"/>
      <c r="M1312" s="158">
        <f>IF(J1312="", "", K1312)</f>
        <v/>
      </c>
      <c r="N1312" s="17" t="n"/>
      <c r="O1312" s="18" t="n"/>
      <c r="AC1312" s="14" t="n"/>
      <c r="AD1312" s="14">
        <f>IF(M1312="", "", IF(C1312="Long", IF(M1312&gt;0, M1312/F1312, ((G1312*(I1312-E1312))/F1312)), IF(M1312&gt;0, M1312/F1312, ((G1312*(E1312-I1312))/F1312))))</f>
        <v/>
      </c>
    </row>
    <row customHeight="1" ht="17.25" r="1313" spans="1:105">
      <c r="A1313" s="161" t="n"/>
      <c r="B1313" s="141" t="n"/>
      <c r="C1313" s="15" t="n"/>
      <c r="D1313" s="15" t="n"/>
      <c r="E1313" s="142" t="n"/>
      <c r="F1313" s="16" t="n"/>
      <c r="G1313" s="132" t="n"/>
      <c r="H1313" s="142" t="n"/>
      <c r="I1313" s="142" t="n"/>
      <c r="J1313" s="144" t="n"/>
      <c r="K1313" s="124" t="n"/>
      <c r="L1313" s="12" t="n"/>
      <c r="M1313" s="158">
        <f>IF(J1313="", "", K1313)</f>
        <v/>
      </c>
      <c r="N1313" s="17" t="n"/>
      <c r="O1313" s="18" t="n"/>
      <c r="AC1313" s="14" t="n"/>
      <c r="AD1313" s="14">
        <f>IF(M1313="", "", IF(C1313="Long", IF(M1313&gt;0, M1313/F1313, ((G1313*(I1313-E1313))/F1313)), IF(M1313&gt;0, M1313/F1313, ((G1313*(E1313-I1313))/F1313))))</f>
        <v/>
      </c>
    </row>
    <row customHeight="1" ht="17.25" r="1314" spans="1:105">
      <c r="A1314" s="161" t="n"/>
      <c r="B1314" s="141" t="n"/>
      <c r="C1314" s="15" t="n"/>
      <c r="D1314" s="15" t="n"/>
      <c r="E1314" s="142" t="n"/>
      <c r="F1314" s="16" t="n"/>
      <c r="G1314" s="132" t="n"/>
      <c r="H1314" s="142" t="n"/>
      <c r="I1314" s="142" t="n"/>
      <c r="J1314" s="144" t="n"/>
      <c r="K1314" s="124" t="n"/>
      <c r="L1314" s="12" t="n"/>
      <c r="M1314" s="158">
        <f>IF(J1314="", "", K1314)</f>
        <v/>
      </c>
      <c r="N1314" s="17" t="n"/>
      <c r="O1314" s="18" t="n"/>
      <c r="AC1314" s="14" t="n"/>
      <c r="AD1314" s="14">
        <f>IF(M1314="", "", IF(C1314="Long", IF(M1314&gt;0, M1314/F1314, ((G1314*(I1314-E1314))/F1314)), IF(M1314&gt;0, M1314/F1314, ((G1314*(E1314-I1314))/F1314))))</f>
        <v/>
      </c>
    </row>
    <row customHeight="1" ht="17.25" r="1315" spans="1:105">
      <c r="A1315" s="161" t="n"/>
      <c r="B1315" s="141" t="n"/>
      <c r="C1315" s="15" t="n"/>
      <c r="D1315" s="15" t="n"/>
      <c r="E1315" s="142" t="n"/>
      <c r="F1315" s="16" t="n"/>
      <c r="G1315" s="132" t="n"/>
      <c r="H1315" s="142" t="n"/>
      <c r="I1315" s="142" t="n"/>
      <c r="J1315" s="144" t="n"/>
      <c r="K1315" s="124" t="n"/>
      <c r="L1315" s="12" t="n"/>
      <c r="M1315" s="158">
        <f>IF(J1315="", "", K1315)</f>
        <v/>
      </c>
      <c r="N1315" s="17" t="n"/>
      <c r="O1315" s="18" t="n"/>
      <c r="AC1315" s="14" t="n"/>
      <c r="AD1315" s="14">
        <f>IF(M1315="", "", IF(C1315="Long", IF(M1315&gt;0, M1315/F1315, ((G1315*(I1315-E1315))/F1315)), IF(M1315&gt;0, M1315/F1315, ((G1315*(E1315-I1315))/F1315))))</f>
        <v/>
      </c>
    </row>
    <row customHeight="1" ht="17.25" r="1316" spans="1:105">
      <c r="A1316" s="161" t="n"/>
      <c r="B1316" s="141" t="n"/>
      <c r="C1316" s="15" t="n"/>
      <c r="D1316" s="15" t="n"/>
      <c r="E1316" s="142" t="n"/>
      <c r="F1316" s="16" t="n"/>
      <c r="G1316" s="132" t="n"/>
      <c r="H1316" s="142" t="n"/>
      <c r="I1316" s="142" t="n"/>
      <c r="J1316" s="144" t="n"/>
      <c r="K1316" s="124" t="n"/>
      <c r="L1316" s="12" t="n"/>
      <c r="M1316" s="158">
        <f>IF(J1316="", "", K1316)</f>
        <v/>
      </c>
      <c r="N1316" s="17" t="n"/>
      <c r="O1316" s="18" t="n"/>
      <c r="AC1316" s="14" t="n"/>
      <c r="AD1316" s="14">
        <f>IF(M1316="", "", IF(C1316="Long", IF(M1316&gt;0, M1316/F1316, ((G1316*(I1316-E1316))/F1316)), IF(M1316&gt;0, M1316/F1316, ((G1316*(E1316-I1316))/F1316))))</f>
        <v/>
      </c>
    </row>
    <row customHeight="1" ht="17.25" r="1317" spans="1:105">
      <c r="A1317" s="161" t="n"/>
      <c r="B1317" s="141" t="n"/>
      <c r="C1317" s="15" t="n"/>
      <c r="D1317" s="15" t="n"/>
      <c r="E1317" s="142" t="n"/>
      <c r="F1317" s="16" t="n"/>
      <c r="G1317" s="132" t="n"/>
      <c r="H1317" s="142" t="n"/>
      <c r="I1317" s="142" t="n"/>
      <c r="J1317" s="144" t="n"/>
      <c r="K1317" s="124" t="n"/>
      <c r="L1317" s="12" t="n"/>
      <c r="M1317" s="158">
        <f>IF(J1317="", "", K1317)</f>
        <v/>
      </c>
      <c r="N1317" s="17" t="n"/>
      <c r="O1317" s="18" t="n"/>
      <c r="AC1317" s="14" t="n"/>
      <c r="AD1317" s="14">
        <f>IF(M1317="", "", IF(C1317="Long", IF(M1317&gt;0, M1317/F1317, ((G1317*(I1317-E1317))/F1317)), IF(M1317&gt;0, M1317/F1317, ((G1317*(E1317-I1317))/F1317))))</f>
        <v/>
      </c>
    </row>
    <row customHeight="1" ht="17.25" r="1318" spans="1:105">
      <c r="A1318" s="161" t="n"/>
      <c r="B1318" s="141" t="n"/>
      <c r="C1318" s="15" t="n"/>
      <c r="D1318" s="15" t="n"/>
      <c r="E1318" s="142" t="n"/>
      <c r="F1318" s="16" t="n"/>
      <c r="G1318" s="132" t="n"/>
      <c r="H1318" s="142" t="n"/>
      <c r="I1318" s="142" t="n"/>
      <c r="J1318" s="144" t="n"/>
      <c r="K1318" s="124" t="n"/>
      <c r="L1318" s="12" t="n"/>
      <c r="M1318" s="158">
        <f>IF(J1318="", "", K1318)</f>
        <v/>
      </c>
      <c r="N1318" s="17" t="n"/>
      <c r="O1318" s="18" t="n"/>
      <c r="AC1318" s="14" t="n"/>
      <c r="AD1318" s="14">
        <f>IF(M1318="", "", IF(C1318="Long", IF(M1318&gt;0, M1318/F1318, ((G1318*(I1318-E1318))/F1318)), IF(M1318&gt;0, M1318/F1318, ((G1318*(E1318-I1318))/F1318))))</f>
        <v/>
      </c>
    </row>
    <row customHeight="1" ht="17.25" r="1319" spans="1:105">
      <c r="A1319" s="161" t="n"/>
      <c r="B1319" s="141" t="n"/>
      <c r="C1319" s="15" t="n"/>
      <c r="D1319" s="15" t="n"/>
      <c r="E1319" s="142" t="n"/>
      <c r="F1319" s="16" t="n"/>
      <c r="G1319" s="132" t="n"/>
      <c r="H1319" s="142" t="n"/>
      <c r="I1319" s="142" t="n"/>
      <c r="J1319" s="144" t="n"/>
      <c r="K1319" s="124" t="n"/>
      <c r="L1319" s="12" t="n"/>
      <c r="M1319" s="158">
        <f>IF(J1319="", "", K1319)</f>
        <v/>
      </c>
      <c r="N1319" s="17" t="n"/>
      <c r="O1319" s="18" t="n"/>
      <c r="AC1319" s="14" t="n"/>
      <c r="AD1319" s="14">
        <f>IF(M1319="", "", IF(C1319="Long", IF(M1319&gt;0, M1319/F1319, ((G1319*(I1319-E1319))/F1319)), IF(M1319&gt;0, M1319/F1319, ((G1319*(E1319-I1319))/F1319))))</f>
        <v/>
      </c>
    </row>
    <row customHeight="1" ht="17.25" r="1320" spans="1:105">
      <c r="A1320" s="161" t="n"/>
      <c r="B1320" s="141" t="n"/>
      <c r="C1320" s="15" t="n"/>
      <c r="D1320" s="15" t="n"/>
      <c r="E1320" s="142" t="n"/>
      <c r="F1320" s="16" t="n"/>
      <c r="G1320" s="132" t="n"/>
      <c r="H1320" s="142" t="n"/>
      <c r="I1320" s="142" t="n"/>
      <c r="J1320" s="144" t="n"/>
      <c r="K1320" s="124" t="n"/>
      <c r="L1320" s="12" t="n"/>
      <c r="M1320" s="158">
        <f>IF(J1320="", "", K1320)</f>
        <v/>
      </c>
      <c r="N1320" s="17" t="n"/>
      <c r="O1320" s="18" t="n"/>
      <c r="AC1320" s="14" t="n"/>
      <c r="AD1320" s="14">
        <f>IF(M1320="", "", IF(C1320="Long", IF(M1320&gt;0, M1320/F1320, ((G1320*(I1320-E1320))/F1320)), IF(M1320&gt;0, M1320/F1320, ((G1320*(E1320-I1320))/F1320))))</f>
        <v/>
      </c>
    </row>
    <row customHeight="1" ht="17.25" r="1321" spans="1:105">
      <c r="A1321" s="161" t="n"/>
      <c r="B1321" s="141" t="n"/>
      <c r="C1321" s="15" t="n"/>
      <c r="D1321" s="15" t="n"/>
      <c r="E1321" s="142" t="n"/>
      <c r="F1321" s="16" t="n"/>
      <c r="G1321" s="132" t="n"/>
      <c r="H1321" s="142" t="n"/>
      <c r="I1321" s="142" t="n"/>
      <c r="J1321" s="144" t="n"/>
      <c r="K1321" s="124" t="n"/>
      <c r="L1321" s="12" t="n"/>
      <c r="M1321" s="158">
        <f>IF(J1321="", "", K1321)</f>
        <v/>
      </c>
      <c r="N1321" s="17" t="n"/>
      <c r="O1321" s="18" t="n"/>
      <c r="AC1321" s="14" t="n"/>
      <c r="AD1321" s="14">
        <f>IF(M1321="", "", IF(C1321="Long", IF(M1321&gt;0, M1321/F1321, ((G1321*(I1321-E1321))/F1321)), IF(M1321&gt;0, M1321/F1321, ((G1321*(E1321-I1321))/F1321))))</f>
        <v/>
      </c>
    </row>
    <row customHeight="1" ht="17.25" r="1322" spans="1:105">
      <c r="A1322" s="161" t="n"/>
      <c r="B1322" s="141" t="n"/>
      <c r="C1322" s="15" t="n"/>
      <c r="D1322" s="15" t="n"/>
      <c r="E1322" s="142" t="n"/>
      <c r="F1322" s="16" t="n"/>
      <c r="G1322" s="132" t="n"/>
      <c r="H1322" s="142" t="n"/>
      <c r="I1322" s="142" t="n"/>
      <c r="J1322" s="144" t="n"/>
      <c r="K1322" s="124" t="n"/>
      <c r="L1322" s="12" t="n"/>
      <c r="M1322" s="158">
        <f>IF(J1322="", "", K1322)</f>
        <v/>
      </c>
      <c r="N1322" s="17" t="n"/>
      <c r="O1322" s="18" t="n"/>
      <c r="AC1322" s="14" t="n"/>
      <c r="AD1322" s="14">
        <f>IF(M1322="", "", IF(C1322="Long", IF(M1322&gt;0, M1322/F1322, ((G1322*(I1322-E1322))/F1322)), IF(M1322&gt;0, M1322/F1322, ((G1322*(E1322-I1322))/F1322))))</f>
        <v/>
      </c>
    </row>
    <row customHeight="1" ht="17.25" r="1323" spans="1:105">
      <c r="A1323" s="161" t="n"/>
      <c r="B1323" s="141" t="n"/>
      <c r="C1323" s="15" t="n"/>
      <c r="D1323" s="15" t="n"/>
      <c r="E1323" s="142" t="n"/>
      <c r="F1323" s="16" t="n"/>
      <c r="G1323" s="132" t="n"/>
      <c r="H1323" s="142" t="n"/>
      <c r="I1323" s="142" t="n"/>
      <c r="J1323" s="144" t="n"/>
      <c r="K1323" s="124" t="n"/>
      <c r="L1323" s="12" t="n"/>
      <c r="M1323" s="158">
        <f>IF(J1323="", "", K1323)</f>
        <v/>
      </c>
      <c r="N1323" s="17" t="n"/>
      <c r="O1323" s="18" t="n"/>
      <c r="AC1323" s="14" t="n"/>
      <c r="AD1323" s="14">
        <f>IF(M1323="", "", IF(C1323="Long", IF(M1323&gt;0, M1323/F1323, ((G1323*(I1323-E1323))/F1323)), IF(M1323&gt;0, M1323/F1323, ((G1323*(E1323-I1323))/F1323))))</f>
        <v/>
      </c>
    </row>
    <row customHeight="1" ht="17.25" r="1324" spans="1:105">
      <c r="A1324" s="161" t="n"/>
      <c r="B1324" s="141" t="n"/>
      <c r="C1324" s="15" t="n"/>
      <c r="D1324" s="15" t="n"/>
      <c r="E1324" s="142" t="n"/>
      <c r="F1324" s="16" t="n"/>
      <c r="G1324" s="132" t="n"/>
      <c r="H1324" s="142" t="n"/>
      <c r="I1324" s="142" t="n"/>
      <c r="J1324" s="144" t="n"/>
      <c r="K1324" s="124" t="n"/>
      <c r="L1324" s="12" t="n"/>
      <c r="M1324" s="158">
        <f>IF(J1324="", "", K1324)</f>
        <v/>
      </c>
      <c r="N1324" s="17" t="n"/>
      <c r="O1324" s="18" t="n"/>
      <c r="AC1324" s="14" t="n"/>
      <c r="AD1324" s="14">
        <f>IF(M1324="", "", IF(C1324="Long", IF(M1324&gt;0, M1324/F1324, ((G1324*(I1324-E1324))/F1324)), IF(M1324&gt;0, M1324/F1324, ((G1324*(E1324-I1324))/F1324))))</f>
        <v/>
      </c>
    </row>
    <row customHeight="1" ht="17.25" r="1325" spans="1:105">
      <c r="A1325" s="161" t="n"/>
      <c r="B1325" s="141" t="n"/>
      <c r="C1325" s="15" t="n"/>
      <c r="D1325" s="15" t="n"/>
      <c r="E1325" s="142" t="n"/>
      <c r="F1325" s="16" t="n"/>
      <c r="G1325" s="132" t="n"/>
      <c r="H1325" s="142" t="n"/>
      <c r="I1325" s="142" t="n"/>
      <c r="J1325" s="144" t="n"/>
      <c r="K1325" s="124" t="n"/>
      <c r="L1325" s="12" t="n"/>
      <c r="M1325" s="158">
        <f>IF(J1325="", "", K1325)</f>
        <v/>
      </c>
      <c r="N1325" s="17" t="n"/>
      <c r="O1325" s="18" t="n"/>
      <c r="AC1325" s="14" t="n"/>
      <c r="AD1325" s="14">
        <f>IF(M1325="", "", IF(C1325="Long", IF(M1325&gt;0, M1325/F1325, ((G1325*(I1325-E1325))/F1325)), IF(M1325&gt;0, M1325/F1325, ((G1325*(E1325-I1325))/F1325))))</f>
        <v/>
      </c>
    </row>
    <row customHeight="1" ht="17.25" r="1326" spans="1:105">
      <c r="A1326" s="161" t="n"/>
      <c r="B1326" s="141" t="n"/>
      <c r="C1326" s="15" t="n"/>
      <c r="D1326" s="15" t="n"/>
      <c r="E1326" s="142" t="n"/>
      <c r="F1326" s="16" t="n"/>
      <c r="G1326" s="132" t="n"/>
      <c r="H1326" s="142" t="n"/>
      <c r="I1326" s="142" t="n"/>
      <c r="J1326" s="144" t="n"/>
      <c r="K1326" s="124" t="n"/>
      <c r="L1326" s="12" t="n"/>
      <c r="M1326" s="158">
        <f>IF(J1326="", "", K1326)</f>
        <v/>
      </c>
      <c r="N1326" s="17" t="n"/>
      <c r="O1326" s="18" t="n"/>
      <c r="AC1326" s="14" t="n"/>
      <c r="AD1326" s="14">
        <f>IF(M1326="", "", IF(C1326="Long", IF(M1326&gt;0, M1326/F1326, ((G1326*(I1326-E1326))/F1326)), IF(M1326&gt;0, M1326/F1326, ((G1326*(E1326-I1326))/F1326))))</f>
        <v/>
      </c>
    </row>
    <row customHeight="1" ht="17.25" r="1327" spans="1:105">
      <c r="A1327" s="161" t="n"/>
      <c r="B1327" s="141" t="n"/>
      <c r="C1327" s="15" t="n"/>
      <c r="D1327" s="15" t="n"/>
      <c r="E1327" s="142" t="n"/>
      <c r="F1327" s="16" t="n"/>
      <c r="G1327" s="132" t="n"/>
      <c r="H1327" s="142" t="n"/>
      <c r="I1327" s="142" t="n"/>
      <c r="J1327" s="144" t="n"/>
      <c r="K1327" s="124" t="n"/>
      <c r="L1327" s="12" t="n"/>
      <c r="M1327" s="158">
        <f>IF(J1327="", "", K1327)</f>
        <v/>
      </c>
      <c r="N1327" s="17" t="n"/>
      <c r="O1327" s="18" t="n"/>
      <c r="AC1327" s="14" t="n"/>
      <c r="AD1327" s="14">
        <f>IF(M1327="", "", IF(C1327="Long", IF(M1327&gt;0, M1327/F1327, ((G1327*(I1327-E1327))/F1327)), IF(M1327&gt;0, M1327/F1327, ((G1327*(E1327-I1327))/F1327))))</f>
        <v/>
      </c>
    </row>
    <row customHeight="1" ht="17.25" r="1328" spans="1:105">
      <c r="A1328" s="161" t="n"/>
      <c r="B1328" s="141" t="n"/>
      <c r="C1328" s="15" t="n"/>
      <c r="D1328" s="15" t="n"/>
      <c r="E1328" s="142" t="n"/>
      <c r="F1328" s="16" t="n"/>
      <c r="G1328" s="132" t="n"/>
      <c r="H1328" s="142" t="n"/>
      <c r="I1328" s="142" t="n"/>
      <c r="J1328" s="144" t="n"/>
      <c r="K1328" s="124" t="n"/>
      <c r="L1328" s="12" t="n"/>
      <c r="M1328" s="158">
        <f>IF(J1328="", "", K1328)</f>
        <v/>
      </c>
      <c r="N1328" s="17" t="n"/>
      <c r="O1328" s="18" t="n"/>
      <c r="AC1328" s="14" t="n"/>
      <c r="AD1328" s="14">
        <f>IF(M1328="", "", IF(C1328="Long", IF(M1328&gt;0, M1328/F1328, ((G1328*(I1328-E1328))/F1328)), IF(M1328&gt;0, M1328/F1328, ((G1328*(E1328-I1328))/F1328))))</f>
        <v/>
      </c>
    </row>
    <row customHeight="1" ht="17.25" r="1329" spans="1:105">
      <c r="A1329" s="161" t="n"/>
      <c r="B1329" s="141" t="n"/>
      <c r="C1329" s="15" t="n"/>
      <c r="D1329" s="15" t="n"/>
      <c r="E1329" s="142" t="n"/>
      <c r="F1329" s="16" t="n"/>
      <c r="G1329" s="132" t="n"/>
      <c r="H1329" s="142" t="n"/>
      <c r="I1329" s="142" t="n"/>
      <c r="J1329" s="144" t="n"/>
      <c r="K1329" s="124" t="n"/>
      <c r="L1329" s="12" t="n"/>
      <c r="M1329" s="158">
        <f>IF(J1329="", "", K1329)</f>
        <v/>
      </c>
      <c r="N1329" s="17" t="n"/>
      <c r="O1329" s="18" t="n"/>
      <c r="AC1329" s="14" t="n"/>
      <c r="AD1329" s="14">
        <f>IF(M1329="", "", IF(C1329="Long", IF(M1329&gt;0, M1329/F1329, ((G1329*(I1329-E1329))/F1329)), IF(M1329&gt;0, M1329/F1329, ((G1329*(E1329-I1329))/F1329))))</f>
        <v/>
      </c>
    </row>
    <row customHeight="1" ht="17.25" r="1330" spans="1:105">
      <c r="A1330" s="161" t="n"/>
      <c r="B1330" s="141" t="n"/>
      <c r="C1330" s="15" t="n"/>
      <c r="D1330" s="15" t="n"/>
      <c r="E1330" s="142" t="n"/>
      <c r="F1330" s="16" t="n"/>
      <c r="G1330" s="132" t="n"/>
      <c r="H1330" s="142" t="n"/>
      <c r="I1330" s="142" t="n"/>
      <c r="J1330" s="144" t="n"/>
      <c r="K1330" s="124" t="n"/>
      <c r="L1330" s="12" t="n"/>
      <c r="M1330" s="158">
        <f>IF(J1330="", "", K1330)</f>
        <v/>
      </c>
      <c r="N1330" s="17" t="n"/>
      <c r="O1330" s="18" t="n"/>
      <c r="AC1330" s="14" t="n"/>
      <c r="AD1330" s="14">
        <f>IF(M1330="", "", IF(C1330="Long", IF(M1330&gt;0, M1330/F1330, ((G1330*(I1330-E1330))/F1330)), IF(M1330&gt;0, M1330/F1330, ((G1330*(E1330-I1330))/F1330))))</f>
        <v/>
      </c>
    </row>
    <row customHeight="1" ht="17.25" r="1331" spans="1:105">
      <c r="A1331" s="161" t="n"/>
      <c r="B1331" s="141" t="n"/>
      <c r="C1331" s="15" t="n"/>
      <c r="D1331" s="15" t="n"/>
      <c r="E1331" s="142" t="n"/>
      <c r="F1331" s="16" t="n"/>
      <c r="G1331" s="132" t="n"/>
      <c r="H1331" s="142" t="n"/>
      <c r="I1331" s="142" t="n"/>
      <c r="J1331" s="144" t="n"/>
      <c r="K1331" s="124" t="n"/>
      <c r="L1331" s="12" t="n"/>
      <c r="M1331" s="158">
        <f>IF(J1331="", "", K1331)</f>
        <v/>
      </c>
      <c r="N1331" s="17" t="n"/>
      <c r="O1331" s="18" t="n"/>
      <c r="AC1331" s="14" t="n"/>
      <c r="AD1331" s="14">
        <f>IF(M1331="", "", IF(C1331="Long", IF(M1331&gt;0, M1331/F1331, ((G1331*(I1331-E1331))/F1331)), IF(M1331&gt;0, M1331/F1331, ((G1331*(E1331-I1331))/F1331))))</f>
        <v/>
      </c>
    </row>
    <row customHeight="1" ht="17.25" r="1332" spans="1:105">
      <c r="A1332" s="161" t="n"/>
      <c r="B1332" s="141" t="n"/>
      <c r="C1332" s="15" t="n"/>
      <c r="D1332" s="15" t="n"/>
      <c r="E1332" s="142" t="n"/>
      <c r="F1332" s="16" t="n"/>
      <c r="G1332" s="132" t="n"/>
      <c r="H1332" s="142" t="n"/>
      <c r="I1332" s="142" t="n"/>
      <c r="J1332" s="144" t="n"/>
      <c r="K1332" s="124" t="n"/>
      <c r="L1332" s="12" t="n"/>
      <c r="M1332" s="158">
        <f>IF(J1332="", "", K1332)</f>
        <v/>
      </c>
      <c r="N1332" s="17" t="n"/>
      <c r="O1332" s="18" t="n"/>
      <c r="AC1332" s="14" t="n"/>
      <c r="AD1332" s="14">
        <f>IF(M1332="", "", IF(C1332="Long", IF(M1332&gt;0, M1332/F1332, ((G1332*(I1332-E1332))/F1332)), IF(M1332&gt;0, M1332/F1332, ((G1332*(E1332-I1332))/F1332))))</f>
        <v/>
      </c>
    </row>
    <row customHeight="1" ht="17.25" r="1333" spans="1:105">
      <c r="A1333" s="161" t="n"/>
      <c r="B1333" s="141" t="n"/>
      <c r="C1333" s="15" t="n"/>
      <c r="D1333" s="15" t="n"/>
      <c r="E1333" s="142" t="n"/>
      <c r="F1333" s="16" t="n"/>
      <c r="G1333" s="132" t="n"/>
      <c r="H1333" s="142" t="n"/>
      <c r="I1333" s="142" t="n"/>
      <c r="J1333" s="144" t="n"/>
      <c r="K1333" s="124" t="n"/>
      <c r="L1333" s="12" t="n"/>
      <c r="M1333" s="158">
        <f>IF(J1333="", "", K1333)</f>
        <v/>
      </c>
      <c r="N1333" s="17" t="n"/>
      <c r="O1333" s="18" t="n"/>
      <c r="AC1333" s="14" t="n"/>
      <c r="AD1333" s="14">
        <f>IF(M1333="", "", IF(C1333="Long", IF(M1333&gt;0, M1333/F1333, ((G1333*(I1333-E1333))/F1333)), IF(M1333&gt;0, M1333/F1333, ((G1333*(E1333-I1333))/F1333))))</f>
        <v/>
      </c>
    </row>
    <row customHeight="1" ht="17.25" r="1334" spans="1:105">
      <c r="A1334" s="161" t="n"/>
      <c r="B1334" s="141" t="n"/>
      <c r="C1334" s="15" t="n"/>
      <c r="D1334" s="15" t="n"/>
      <c r="E1334" s="142" t="n"/>
      <c r="F1334" s="16" t="n"/>
      <c r="G1334" s="132" t="n"/>
      <c r="H1334" s="142" t="n"/>
      <c r="I1334" s="142" t="n"/>
      <c r="J1334" s="144" t="n"/>
      <c r="K1334" s="124" t="n"/>
      <c r="L1334" s="12" t="n"/>
      <c r="M1334" s="158">
        <f>IF(J1334="", "", K1334)</f>
        <v/>
      </c>
      <c r="N1334" s="17" t="n"/>
      <c r="O1334" s="18" t="n"/>
      <c r="AC1334" s="14" t="n"/>
      <c r="AD1334" s="14">
        <f>IF(M1334="", "", IF(C1334="Long", IF(M1334&gt;0, M1334/F1334, ((G1334*(I1334-E1334))/F1334)), IF(M1334&gt;0, M1334/F1334, ((G1334*(E1334-I1334))/F1334))))</f>
        <v/>
      </c>
    </row>
    <row customHeight="1" ht="17.25" r="1335" spans="1:105">
      <c r="A1335" s="161" t="n"/>
      <c r="B1335" s="141" t="n"/>
      <c r="C1335" s="15" t="n"/>
      <c r="D1335" s="15" t="n"/>
      <c r="E1335" s="142" t="n"/>
      <c r="F1335" s="16" t="n"/>
      <c r="G1335" s="132" t="n"/>
      <c r="H1335" s="142" t="n"/>
      <c r="I1335" s="142" t="n"/>
      <c r="J1335" s="144" t="n"/>
      <c r="K1335" s="124" t="n"/>
      <c r="L1335" s="12" t="n"/>
      <c r="M1335" s="158">
        <f>IF(J1335="", "", K1335)</f>
        <v/>
      </c>
      <c r="N1335" s="17" t="n"/>
      <c r="O1335" s="18" t="n"/>
      <c r="AC1335" s="14" t="n"/>
      <c r="AD1335" s="14">
        <f>IF(M1335="", "", IF(C1335="Long", IF(M1335&gt;0, M1335/F1335, ((G1335*(I1335-E1335))/F1335)), IF(M1335&gt;0, M1335/F1335, ((G1335*(E1335-I1335))/F1335))))</f>
        <v/>
      </c>
    </row>
    <row customHeight="1" ht="17.25" r="1336" spans="1:105">
      <c r="A1336" s="161" t="n"/>
      <c r="B1336" s="141" t="n"/>
      <c r="C1336" s="15" t="n"/>
      <c r="D1336" s="15" t="n"/>
      <c r="E1336" s="142" t="n"/>
      <c r="F1336" s="16" t="n"/>
      <c r="G1336" s="132" t="n"/>
      <c r="H1336" s="142" t="n"/>
      <c r="I1336" s="142" t="n"/>
      <c r="J1336" s="144" t="n"/>
      <c r="K1336" s="124" t="n"/>
      <c r="L1336" s="12" t="n"/>
      <c r="M1336" s="158">
        <f>IF(J1336="", "", K1336)</f>
        <v/>
      </c>
      <c r="N1336" s="17" t="n"/>
      <c r="O1336" s="18" t="n"/>
      <c r="AC1336" s="14" t="n"/>
      <c r="AD1336" s="14">
        <f>IF(M1336="", "", IF(C1336="Long", IF(M1336&gt;0, M1336/F1336, ((G1336*(I1336-E1336))/F1336)), IF(M1336&gt;0, M1336/F1336, ((G1336*(E1336-I1336))/F1336))))</f>
        <v/>
      </c>
    </row>
    <row customHeight="1" ht="17.25" r="1337" spans="1:105">
      <c r="A1337" s="161" t="n"/>
      <c r="B1337" s="141" t="n"/>
      <c r="C1337" s="15" t="n"/>
      <c r="D1337" s="15" t="n"/>
      <c r="E1337" s="142" t="n"/>
      <c r="F1337" s="16" t="n"/>
      <c r="G1337" s="132" t="n"/>
      <c r="H1337" s="142" t="n"/>
      <c r="I1337" s="142" t="n"/>
      <c r="J1337" s="144" t="n"/>
      <c r="K1337" s="124" t="n"/>
      <c r="L1337" s="12" t="n"/>
      <c r="M1337" s="158">
        <f>IF(J1337="", "", K1337)</f>
        <v/>
      </c>
      <c r="N1337" s="17" t="n"/>
      <c r="O1337" s="18" t="n"/>
      <c r="AC1337" s="14" t="n"/>
      <c r="AD1337" s="14">
        <f>IF(M1337="", "", IF(C1337="Long", IF(M1337&gt;0, M1337/F1337, ((G1337*(I1337-E1337))/F1337)), IF(M1337&gt;0, M1337/F1337, ((G1337*(E1337-I1337))/F1337))))</f>
        <v/>
      </c>
    </row>
    <row customHeight="1" ht="17.25" r="1338" spans="1:105">
      <c r="A1338" s="161" t="n"/>
      <c r="B1338" s="141" t="n"/>
      <c r="C1338" s="15" t="n"/>
      <c r="D1338" s="15" t="n"/>
      <c r="E1338" s="142" t="n"/>
      <c r="F1338" s="16" t="n"/>
      <c r="G1338" s="132" t="n"/>
      <c r="H1338" s="142" t="n"/>
      <c r="I1338" s="142" t="n"/>
      <c r="J1338" s="144" t="n"/>
      <c r="K1338" s="124" t="n"/>
      <c r="L1338" s="12" t="n"/>
      <c r="M1338" s="158">
        <f>IF(J1338="", "", K1338)</f>
        <v/>
      </c>
      <c r="N1338" s="17" t="n"/>
      <c r="O1338" s="18" t="n"/>
      <c r="AC1338" s="14" t="n"/>
      <c r="AD1338" s="14">
        <f>IF(M1338="", "", IF(C1338="Long", IF(M1338&gt;0, M1338/F1338, ((G1338*(I1338-E1338))/F1338)), IF(M1338&gt;0, M1338/F1338, ((G1338*(E1338-I1338))/F1338))))</f>
        <v/>
      </c>
    </row>
    <row customHeight="1" ht="17.25" r="1339" spans="1:105">
      <c r="A1339" s="161" t="n"/>
      <c r="B1339" s="141" t="n"/>
      <c r="C1339" s="15" t="n"/>
      <c r="D1339" s="15" t="n"/>
      <c r="E1339" s="142" t="n"/>
      <c r="F1339" s="16" t="n"/>
      <c r="G1339" s="132" t="n"/>
      <c r="H1339" s="142" t="n"/>
      <c r="I1339" s="142" t="n"/>
      <c r="J1339" s="144" t="n"/>
      <c r="K1339" s="124" t="n"/>
      <c r="L1339" s="12" t="n"/>
      <c r="M1339" s="158">
        <f>IF(J1339="", "", K1339)</f>
        <v/>
      </c>
      <c r="N1339" s="17" t="n"/>
      <c r="O1339" s="18" t="n"/>
      <c r="AC1339" s="14" t="n"/>
      <c r="AD1339" s="14">
        <f>IF(M1339="", "", IF(C1339="Long", IF(M1339&gt;0, M1339/F1339, ((G1339*(I1339-E1339))/F1339)), IF(M1339&gt;0, M1339/F1339, ((G1339*(E1339-I1339))/F1339))))</f>
        <v/>
      </c>
    </row>
    <row customHeight="1" ht="17.25" r="1340" spans="1:105">
      <c r="A1340" s="161" t="n"/>
      <c r="B1340" s="141" t="n"/>
      <c r="C1340" s="15" t="n"/>
      <c r="D1340" s="15" t="n"/>
      <c r="E1340" s="142" t="n"/>
      <c r="F1340" s="16" t="n"/>
      <c r="G1340" s="132" t="n"/>
      <c r="H1340" s="142" t="n"/>
      <c r="I1340" s="142" t="n"/>
      <c r="J1340" s="144" t="n"/>
      <c r="K1340" s="124" t="n"/>
      <c r="L1340" s="12" t="n"/>
      <c r="M1340" s="158">
        <f>IF(J1340="", "", K1340)</f>
        <v/>
      </c>
      <c r="N1340" s="17" t="n"/>
      <c r="O1340" s="18" t="n"/>
      <c r="AC1340" s="14" t="n"/>
      <c r="AD1340" s="14">
        <f>IF(M1340="", "", IF(C1340="Long", IF(M1340&gt;0, M1340/F1340, ((G1340*(I1340-E1340))/F1340)), IF(M1340&gt;0, M1340/F1340, ((G1340*(E1340-I1340))/F1340))))</f>
        <v/>
      </c>
    </row>
    <row customHeight="1" ht="17.25" r="1341" spans="1:105">
      <c r="A1341" s="161" t="n"/>
      <c r="B1341" s="141" t="n"/>
      <c r="C1341" s="15" t="n"/>
      <c r="D1341" s="15" t="n"/>
      <c r="E1341" s="142" t="n"/>
      <c r="F1341" s="16" t="n"/>
      <c r="G1341" s="132" t="n"/>
      <c r="H1341" s="142" t="n"/>
      <c r="I1341" s="142" t="n"/>
      <c r="J1341" s="144" t="n"/>
      <c r="K1341" s="124" t="n"/>
      <c r="L1341" s="12" t="n"/>
      <c r="M1341" s="158">
        <f>IF(J1341="", "", K1341)</f>
        <v/>
      </c>
      <c r="N1341" s="17" t="n"/>
      <c r="O1341" s="18" t="n"/>
      <c r="AC1341" s="14" t="n"/>
      <c r="AD1341" s="14">
        <f>IF(M1341="", "", IF(C1341="Long", IF(M1341&gt;0, M1341/F1341, ((G1341*(I1341-E1341))/F1341)), IF(M1341&gt;0, M1341/F1341, ((G1341*(E1341-I1341))/F1341))))</f>
        <v/>
      </c>
    </row>
    <row customHeight="1" ht="17.25" r="1342" spans="1:105">
      <c r="A1342" s="161" t="n"/>
      <c r="B1342" s="141" t="n"/>
      <c r="C1342" s="15" t="n"/>
      <c r="D1342" s="15" t="n"/>
      <c r="E1342" s="142" t="n"/>
      <c r="F1342" s="16" t="n"/>
      <c r="G1342" s="132" t="n"/>
      <c r="H1342" s="142" t="n"/>
      <c r="I1342" s="142" t="n"/>
      <c r="J1342" s="144" t="n"/>
      <c r="K1342" s="124" t="n"/>
      <c r="L1342" s="12" t="n"/>
      <c r="M1342" s="158">
        <f>IF(J1342="", "", K1342)</f>
        <v/>
      </c>
      <c r="N1342" s="17" t="n"/>
      <c r="O1342" s="18" t="n"/>
      <c r="AC1342" s="14" t="n"/>
      <c r="AD1342" s="14">
        <f>IF(M1342="", "", IF(C1342="Long", IF(M1342&gt;0, M1342/F1342, ((G1342*(I1342-E1342))/F1342)), IF(M1342&gt;0, M1342/F1342, ((G1342*(E1342-I1342))/F1342))))</f>
        <v/>
      </c>
    </row>
    <row customHeight="1" ht="17.25" r="1343" spans="1:105">
      <c r="A1343" s="161" t="n"/>
      <c r="B1343" s="141" t="n"/>
      <c r="C1343" s="15" t="n"/>
      <c r="D1343" s="15" t="n"/>
      <c r="E1343" s="142" t="n"/>
      <c r="F1343" s="16" t="n"/>
      <c r="G1343" s="132" t="n"/>
      <c r="H1343" s="142" t="n"/>
      <c r="I1343" s="142" t="n"/>
      <c r="J1343" s="144" t="n"/>
      <c r="K1343" s="124" t="n"/>
      <c r="L1343" s="12" t="n"/>
      <c r="M1343" s="158">
        <f>IF(J1343="", "", K1343)</f>
        <v/>
      </c>
      <c r="N1343" s="17" t="n"/>
      <c r="O1343" s="18" t="n"/>
      <c r="AC1343" s="14" t="n"/>
      <c r="AD1343" s="14">
        <f>IF(M1343="", "", IF(C1343="Long", IF(M1343&gt;0, M1343/F1343, ((G1343*(I1343-E1343))/F1343)), IF(M1343&gt;0, M1343/F1343, ((G1343*(E1343-I1343))/F1343))))</f>
        <v/>
      </c>
    </row>
    <row customHeight="1" ht="17.25" r="1344" spans="1:105">
      <c r="A1344" s="161" t="n"/>
      <c r="B1344" s="141" t="n"/>
      <c r="C1344" s="15" t="n"/>
      <c r="D1344" s="15" t="n"/>
      <c r="E1344" s="142" t="n"/>
      <c r="F1344" s="16" t="n"/>
      <c r="G1344" s="132" t="n"/>
      <c r="H1344" s="142" t="n"/>
      <c r="I1344" s="142" t="n"/>
      <c r="J1344" s="144" t="n"/>
      <c r="K1344" s="124" t="n"/>
      <c r="L1344" s="12" t="n"/>
      <c r="M1344" s="158">
        <f>IF(J1344="", "", K1344)</f>
        <v/>
      </c>
      <c r="N1344" s="17" t="n"/>
      <c r="O1344" s="18" t="n"/>
      <c r="AC1344" s="14" t="n"/>
      <c r="AD1344" s="14">
        <f>IF(M1344="", "", IF(C1344="Long", IF(M1344&gt;0, M1344/F1344, ((G1344*(I1344-E1344))/F1344)), IF(M1344&gt;0, M1344/F1344, ((G1344*(E1344-I1344))/F1344))))</f>
        <v/>
      </c>
    </row>
    <row customHeight="1" ht="17.25" r="1345" spans="1:105">
      <c r="A1345" s="161" t="n"/>
      <c r="B1345" s="141" t="n"/>
      <c r="C1345" s="15" t="n"/>
      <c r="D1345" s="15" t="n"/>
      <c r="E1345" s="142" t="n"/>
      <c r="F1345" s="16" t="n"/>
      <c r="G1345" s="132" t="n"/>
      <c r="H1345" s="142" t="n"/>
      <c r="I1345" s="142" t="n"/>
      <c r="J1345" s="144" t="n"/>
      <c r="K1345" s="124" t="n"/>
      <c r="L1345" s="12" t="n"/>
      <c r="M1345" s="158">
        <f>IF(J1345="", "", K1345)</f>
        <v/>
      </c>
      <c r="N1345" s="17" t="n"/>
      <c r="O1345" s="18" t="n"/>
      <c r="AC1345" s="14" t="n"/>
      <c r="AD1345" s="14">
        <f>IF(M1345="", "", IF(C1345="Long", IF(M1345&gt;0, M1345/F1345, ((G1345*(I1345-E1345))/F1345)), IF(M1345&gt;0, M1345/F1345, ((G1345*(E1345-I1345))/F1345))))</f>
        <v/>
      </c>
    </row>
    <row customHeight="1" ht="17.25" r="1346" spans="1:105">
      <c r="A1346" s="161" t="n"/>
      <c r="B1346" s="141" t="n"/>
      <c r="C1346" s="15" t="n"/>
      <c r="D1346" s="15" t="n"/>
      <c r="E1346" s="142" t="n"/>
      <c r="F1346" s="16" t="n"/>
      <c r="G1346" s="132" t="n"/>
      <c r="H1346" s="142" t="n"/>
      <c r="I1346" s="142" t="n"/>
      <c r="J1346" s="144" t="n"/>
      <c r="K1346" s="124" t="n"/>
      <c r="L1346" s="12" t="n"/>
      <c r="M1346" s="158">
        <f>IF(J1346="", "", K1346)</f>
        <v/>
      </c>
      <c r="N1346" s="17" t="n"/>
      <c r="O1346" s="18" t="n"/>
      <c r="AC1346" s="14" t="n"/>
      <c r="AD1346" s="14">
        <f>IF(M1346="", "", IF(C1346="Long", IF(M1346&gt;0, M1346/F1346, ((G1346*(I1346-E1346))/F1346)), IF(M1346&gt;0, M1346/F1346, ((G1346*(E1346-I1346))/F1346))))</f>
        <v/>
      </c>
    </row>
    <row customHeight="1" ht="17.25" r="1347" spans="1:105">
      <c r="A1347" s="161" t="n"/>
      <c r="B1347" s="141" t="n"/>
      <c r="C1347" s="15" t="n"/>
      <c r="D1347" s="15" t="n"/>
      <c r="E1347" s="142" t="n"/>
      <c r="F1347" s="16" t="n"/>
      <c r="G1347" s="132" t="n"/>
      <c r="H1347" s="142" t="n"/>
      <c r="I1347" s="142" t="n"/>
      <c r="J1347" s="144" t="n"/>
      <c r="K1347" s="124" t="n"/>
      <c r="L1347" s="12" t="n"/>
      <c r="M1347" s="158">
        <f>IF(J1347="", "", K1347)</f>
        <v/>
      </c>
      <c r="N1347" s="17" t="n"/>
      <c r="O1347" s="18" t="n"/>
      <c r="AC1347" s="14" t="n"/>
      <c r="AD1347" s="14">
        <f>IF(M1347="", "", IF(C1347="Long", IF(M1347&gt;0, M1347/F1347, ((G1347*(I1347-E1347))/F1347)), IF(M1347&gt;0, M1347/F1347, ((G1347*(E1347-I1347))/F1347))))</f>
        <v/>
      </c>
    </row>
    <row customHeight="1" ht="17.25" r="1348" spans="1:105">
      <c r="A1348" s="161" t="n"/>
      <c r="B1348" s="141" t="n"/>
      <c r="C1348" s="15" t="n"/>
      <c r="D1348" s="15" t="n"/>
      <c r="E1348" s="142" t="n"/>
      <c r="F1348" s="16" t="n"/>
      <c r="G1348" s="132" t="n"/>
      <c r="H1348" s="142" t="n"/>
      <c r="I1348" s="142" t="n"/>
      <c r="J1348" s="144" t="n"/>
      <c r="K1348" s="124" t="n"/>
      <c r="L1348" s="12" t="n"/>
      <c r="M1348" s="158">
        <f>IF(J1348="", "", K1348)</f>
        <v/>
      </c>
      <c r="N1348" s="17" t="n"/>
      <c r="O1348" s="18" t="n"/>
      <c r="AC1348" s="14" t="n"/>
      <c r="AD1348" s="14">
        <f>IF(M1348="", "", IF(C1348="Long", IF(M1348&gt;0, M1348/F1348, ((G1348*(I1348-E1348))/F1348)), IF(M1348&gt;0, M1348/F1348, ((G1348*(E1348-I1348))/F1348))))</f>
        <v/>
      </c>
    </row>
    <row customHeight="1" ht="17.25" r="1349" spans="1:105">
      <c r="A1349" s="161" t="n"/>
      <c r="B1349" s="141" t="n"/>
      <c r="C1349" s="15" t="n"/>
      <c r="D1349" s="15" t="n"/>
      <c r="E1349" s="142" t="n"/>
      <c r="F1349" s="16" t="n"/>
      <c r="G1349" s="132" t="n"/>
      <c r="H1349" s="142" t="n"/>
      <c r="I1349" s="142" t="n"/>
      <c r="J1349" s="144" t="n"/>
      <c r="K1349" s="124" t="n"/>
      <c r="L1349" s="12" t="n"/>
      <c r="M1349" s="158">
        <f>IF(J1349="", "", K1349)</f>
        <v/>
      </c>
      <c r="N1349" s="17" t="n"/>
      <c r="O1349" s="18" t="n"/>
      <c r="AC1349" s="14" t="n"/>
      <c r="AD1349" s="14">
        <f>IF(M1349="", "", IF(C1349="Long", IF(M1349&gt;0, M1349/F1349, ((G1349*(I1349-E1349))/F1349)), IF(M1349&gt;0, M1349/F1349, ((G1349*(E1349-I1349))/F1349))))</f>
        <v/>
      </c>
    </row>
    <row customHeight="1" ht="17.25" r="1350" spans="1:105">
      <c r="A1350" s="161" t="n"/>
      <c r="B1350" s="141" t="n"/>
      <c r="C1350" s="15" t="n"/>
      <c r="D1350" s="15" t="n"/>
      <c r="E1350" s="142" t="n"/>
      <c r="F1350" s="16" t="n"/>
      <c r="G1350" s="132" t="n"/>
      <c r="H1350" s="142" t="n"/>
      <c r="I1350" s="142" t="n"/>
      <c r="J1350" s="144" t="n"/>
      <c r="K1350" s="124" t="n"/>
      <c r="L1350" s="12" t="n"/>
      <c r="M1350" s="158">
        <f>IF(J1350="", "", K1350)</f>
        <v/>
      </c>
      <c r="N1350" s="17" t="n"/>
      <c r="O1350" s="18" t="n"/>
      <c r="AC1350" s="14" t="n"/>
      <c r="AD1350" s="14">
        <f>IF(M1350="", "", IF(C1350="Long", IF(M1350&gt;0, M1350/F1350, ((G1350*(I1350-E1350))/F1350)), IF(M1350&gt;0, M1350/F1350, ((G1350*(E1350-I1350))/F1350))))</f>
        <v/>
      </c>
    </row>
    <row customHeight="1" ht="17.25" r="1351" spans="1:105">
      <c r="A1351" s="161" t="n"/>
      <c r="B1351" s="141" t="n"/>
      <c r="C1351" s="15" t="n"/>
      <c r="D1351" s="15" t="n"/>
      <c r="E1351" s="142" t="n"/>
      <c r="F1351" s="16" t="n"/>
      <c r="G1351" s="132" t="n"/>
      <c r="H1351" s="142" t="n"/>
      <c r="I1351" s="142" t="n"/>
      <c r="J1351" s="144" t="n"/>
      <c r="K1351" s="124" t="n"/>
      <c r="L1351" s="12" t="n"/>
      <c r="M1351" s="158">
        <f>IF(J1351="", "", K1351)</f>
        <v/>
      </c>
      <c r="N1351" s="17" t="n"/>
      <c r="O1351" s="18" t="n"/>
      <c r="AC1351" s="14" t="n"/>
      <c r="AD1351" s="14">
        <f>IF(M1351="", "", IF(C1351="Long", IF(M1351&gt;0, M1351/F1351, ((G1351*(I1351-E1351))/F1351)), IF(M1351&gt;0, M1351/F1351, ((G1351*(E1351-I1351))/F1351))))</f>
        <v/>
      </c>
    </row>
    <row customHeight="1" ht="17.25" r="1352" spans="1:105">
      <c r="A1352" s="161" t="n"/>
      <c r="B1352" s="141" t="n"/>
      <c r="C1352" s="15" t="n"/>
      <c r="D1352" s="15" t="n"/>
      <c r="E1352" s="142" t="n"/>
      <c r="F1352" s="16" t="n"/>
      <c r="G1352" s="132" t="n"/>
      <c r="H1352" s="142" t="n"/>
      <c r="I1352" s="142" t="n"/>
      <c r="J1352" s="144" t="n"/>
      <c r="K1352" s="124" t="n"/>
      <c r="L1352" s="12" t="n"/>
      <c r="M1352" s="158">
        <f>IF(J1352="", "", K1352)</f>
        <v/>
      </c>
      <c r="N1352" s="17" t="n"/>
      <c r="O1352" s="18" t="n"/>
      <c r="AC1352" s="14" t="n"/>
      <c r="AD1352" s="14">
        <f>IF(M1352="", "", IF(C1352="Long", IF(M1352&gt;0, M1352/F1352, ((G1352*(I1352-E1352))/F1352)), IF(M1352&gt;0, M1352/F1352, ((G1352*(E1352-I1352))/F1352))))</f>
        <v/>
      </c>
    </row>
    <row customHeight="1" ht="17.25" r="1353" spans="1:105">
      <c r="A1353" s="161" t="n"/>
      <c r="B1353" s="141" t="n"/>
      <c r="C1353" s="15" t="n"/>
      <c r="D1353" s="15" t="n"/>
      <c r="E1353" s="142" t="n"/>
      <c r="F1353" s="16" t="n"/>
      <c r="G1353" s="132" t="n"/>
      <c r="H1353" s="142" t="n"/>
      <c r="I1353" s="142" t="n"/>
      <c r="J1353" s="144" t="n"/>
      <c r="K1353" s="124" t="n"/>
      <c r="L1353" s="12" t="n"/>
      <c r="M1353" s="158">
        <f>IF(J1353="", "", K1353)</f>
        <v/>
      </c>
      <c r="N1353" s="17" t="n"/>
      <c r="O1353" s="18" t="n"/>
      <c r="AC1353" s="14" t="n"/>
      <c r="AD1353" s="14">
        <f>IF(M1353="", "", IF(C1353="Long", IF(M1353&gt;0, M1353/F1353, ((G1353*(I1353-E1353))/F1353)), IF(M1353&gt;0, M1353/F1353, ((G1353*(E1353-I1353))/F1353))))</f>
        <v/>
      </c>
    </row>
    <row customHeight="1" ht="17.25" r="1354" spans="1:105">
      <c r="A1354" s="161" t="n"/>
      <c r="B1354" s="141" t="n"/>
      <c r="C1354" s="15" t="n"/>
      <c r="D1354" s="15" t="n"/>
      <c r="E1354" s="142" t="n"/>
      <c r="F1354" s="16" t="n"/>
      <c r="G1354" s="132" t="n"/>
      <c r="H1354" s="142" t="n"/>
      <c r="I1354" s="142" t="n"/>
      <c r="J1354" s="144" t="n"/>
      <c r="K1354" s="124" t="n"/>
      <c r="L1354" s="12" t="n"/>
      <c r="M1354" s="158">
        <f>IF(J1354="", "", K1354)</f>
        <v/>
      </c>
      <c r="N1354" s="17" t="n"/>
      <c r="O1354" s="18" t="n"/>
      <c r="AC1354" s="14" t="n"/>
      <c r="AD1354" s="14">
        <f>IF(M1354="", "", IF(C1354="Long", IF(M1354&gt;0, M1354/F1354, ((G1354*(I1354-E1354))/F1354)), IF(M1354&gt;0, M1354/F1354, ((G1354*(E1354-I1354))/F1354))))</f>
        <v/>
      </c>
    </row>
    <row customHeight="1" ht="17.25" r="1355" spans="1:105">
      <c r="A1355" s="161" t="n"/>
      <c r="B1355" s="141" t="n"/>
      <c r="C1355" s="15" t="n"/>
      <c r="D1355" s="15" t="n"/>
      <c r="E1355" s="142" t="n"/>
      <c r="F1355" s="16" t="n"/>
      <c r="G1355" s="132" t="n"/>
      <c r="H1355" s="142" t="n"/>
      <c r="I1355" s="142" t="n"/>
      <c r="J1355" s="144" t="n"/>
      <c r="K1355" s="124" t="n"/>
      <c r="L1355" s="12" t="n"/>
      <c r="M1355" s="158">
        <f>IF(J1355="", "", K1355)</f>
        <v/>
      </c>
      <c r="N1355" s="17" t="n"/>
      <c r="O1355" s="18" t="n"/>
      <c r="AC1355" s="14" t="n"/>
      <c r="AD1355" s="14">
        <f>IF(M1355="", "", IF(C1355="Long", IF(M1355&gt;0, M1355/F1355, ((G1355*(I1355-E1355))/F1355)), IF(M1355&gt;0, M1355/F1355, ((G1355*(E1355-I1355))/F1355))))</f>
        <v/>
      </c>
    </row>
    <row customHeight="1" ht="17.25" r="1356" spans="1:105">
      <c r="A1356" s="161" t="n"/>
      <c r="B1356" s="141" t="n"/>
      <c r="C1356" s="15" t="n"/>
      <c r="D1356" s="15" t="n"/>
      <c r="E1356" s="142" t="n"/>
      <c r="F1356" s="16" t="n"/>
      <c r="G1356" s="132" t="n"/>
      <c r="H1356" s="142" t="n"/>
      <c r="I1356" s="142" t="n"/>
      <c r="J1356" s="144" t="n"/>
      <c r="K1356" s="124" t="n"/>
      <c r="L1356" s="12" t="n"/>
      <c r="M1356" s="158">
        <f>IF(J1356="", "", K1356)</f>
        <v/>
      </c>
      <c r="N1356" s="17" t="n"/>
      <c r="O1356" s="18" t="n"/>
      <c r="AC1356" s="14" t="n"/>
      <c r="AD1356" s="14">
        <f>IF(M1356="", "", IF(C1356="Long", IF(M1356&gt;0, M1356/F1356, ((G1356*(I1356-E1356))/F1356)), IF(M1356&gt;0, M1356/F1356, ((G1356*(E1356-I1356))/F1356))))</f>
        <v/>
      </c>
    </row>
    <row customHeight="1" ht="17.25" r="1357" spans="1:105">
      <c r="A1357" s="161" t="n"/>
      <c r="B1357" s="141" t="n"/>
      <c r="C1357" s="15" t="n"/>
      <c r="D1357" s="15" t="n"/>
      <c r="E1357" s="142" t="n"/>
      <c r="F1357" s="16" t="n"/>
      <c r="G1357" s="132" t="n"/>
      <c r="H1357" s="142" t="n"/>
      <c r="I1357" s="142" t="n"/>
      <c r="J1357" s="144" t="n"/>
      <c r="K1357" s="124" t="n"/>
      <c r="L1357" s="12" t="n"/>
      <c r="M1357" s="158">
        <f>IF(J1357="", "", K1357)</f>
        <v/>
      </c>
      <c r="N1357" s="17" t="n"/>
      <c r="O1357" s="18" t="n"/>
      <c r="AC1357" s="14" t="n"/>
      <c r="AD1357" s="14">
        <f>IF(M1357="", "", IF(C1357="Long", IF(M1357&gt;0, M1357/F1357, ((G1357*(I1357-E1357))/F1357)), IF(M1357&gt;0, M1357/F1357, ((G1357*(E1357-I1357))/F1357))))</f>
        <v/>
      </c>
    </row>
    <row customHeight="1" ht="17.25" r="1358" spans="1:105">
      <c r="A1358" s="161" t="n"/>
      <c r="B1358" s="141" t="n"/>
      <c r="C1358" s="15" t="n"/>
      <c r="D1358" s="15" t="n"/>
      <c r="E1358" s="142" t="n"/>
      <c r="F1358" s="16" t="n"/>
      <c r="G1358" s="132" t="n"/>
      <c r="H1358" s="142" t="n"/>
      <c r="I1358" s="142" t="n"/>
      <c r="J1358" s="144" t="n"/>
      <c r="K1358" s="124" t="n"/>
      <c r="L1358" s="12" t="n"/>
      <c r="M1358" s="158">
        <f>IF(J1358="", "", K1358)</f>
        <v/>
      </c>
      <c r="N1358" s="17" t="n"/>
      <c r="O1358" s="18" t="n"/>
      <c r="AC1358" s="14" t="n"/>
      <c r="AD1358" s="14">
        <f>IF(M1358="", "", IF(C1358="Long", IF(M1358&gt;0, M1358/F1358, ((G1358*(I1358-E1358))/F1358)), IF(M1358&gt;0, M1358/F1358, ((G1358*(E1358-I1358))/F1358))))</f>
        <v/>
      </c>
    </row>
    <row customHeight="1" ht="17.25" r="1359" spans="1:105">
      <c r="A1359" s="161" t="n"/>
      <c r="B1359" s="141" t="n"/>
      <c r="C1359" s="15" t="n"/>
      <c r="D1359" s="15" t="n"/>
      <c r="E1359" s="142" t="n"/>
      <c r="F1359" s="16" t="n"/>
      <c r="G1359" s="132" t="n"/>
      <c r="H1359" s="142" t="n"/>
      <c r="I1359" s="142" t="n"/>
      <c r="J1359" s="144" t="n"/>
      <c r="K1359" s="124" t="n"/>
      <c r="L1359" s="12" t="n"/>
      <c r="M1359" s="158">
        <f>IF(J1359="", "", K1359)</f>
        <v/>
      </c>
      <c r="N1359" s="17" t="n"/>
      <c r="O1359" s="18" t="n"/>
      <c r="AC1359" s="14" t="n"/>
      <c r="AD1359" s="14">
        <f>IF(M1359="", "", IF(C1359="Long", IF(M1359&gt;0, M1359/F1359, ((G1359*(I1359-E1359))/F1359)), IF(M1359&gt;0, M1359/F1359, ((G1359*(E1359-I1359))/F1359))))</f>
        <v/>
      </c>
    </row>
    <row customHeight="1" ht="17.25" r="1360" spans="1:105">
      <c r="A1360" s="161" t="n"/>
      <c r="B1360" s="141" t="n"/>
      <c r="C1360" s="15" t="n"/>
      <c r="D1360" s="15" t="n"/>
      <c r="E1360" s="142" t="n"/>
      <c r="F1360" s="16" t="n"/>
      <c r="G1360" s="132" t="n"/>
      <c r="H1360" s="142" t="n"/>
      <c r="I1360" s="142" t="n"/>
      <c r="J1360" s="144" t="n"/>
      <c r="K1360" s="124" t="n"/>
      <c r="L1360" s="12" t="n"/>
      <c r="M1360" s="158">
        <f>IF(J1360="", "", K1360)</f>
        <v/>
      </c>
      <c r="N1360" s="17" t="n"/>
      <c r="O1360" s="18" t="n"/>
      <c r="AC1360" s="14" t="n"/>
      <c r="AD1360" s="14">
        <f>IF(M1360="", "", IF(C1360="Long", IF(M1360&gt;0, M1360/F1360, ((G1360*(I1360-E1360))/F1360)), IF(M1360&gt;0, M1360/F1360, ((G1360*(E1360-I1360))/F1360))))</f>
        <v/>
      </c>
    </row>
    <row customHeight="1" ht="17.25" r="1361" spans="1:105">
      <c r="A1361" s="161" t="n"/>
      <c r="B1361" s="141" t="n"/>
      <c r="C1361" s="15" t="n"/>
      <c r="D1361" s="15" t="n"/>
      <c r="E1361" s="142" t="n"/>
      <c r="F1361" s="16" t="n"/>
      <c r="G1361" s="132" t="n"/>
      <c r="H1361" s="142" t="n"/>
      <c r="I1361" s="142" t="n"/>
      <c r="J1361" s="144" t="n"/>
      <c r="K1361" s="124" t="n"/>
      <c r="L1361" s="12" t="n"/>
      <c r="M1361" s="158">
        <f>IF(J1361="", "", K1361)</f>
        <v/>
      </c>
      <c r="N1361" s="17" t="n"/>
      <c r="O1361" s="18" t="n"/>
      <c r="AC1361" s="14" t="n"/>
      <c r="AD1361" s="14">
        <f>IF(M1361="", "", IF(C1361="Long", IF(M1361&gt;0, M1361/F1361, ((G1361*(I1361-E1361))/F1361)), IF(M1361&gt;0, M1361/F1361, ((G1361*(E1361-I1361))/F1361))))</f>
        <v/>
      </c>
    </row>
    <row customHeight="1" ht="17.25" r="1362" spans="1:105">
      <c r="A1362" s="161" t="n"/>
      <c r="B1362" s="141" t="n"/>
      <c r="C1362" s="15" t="n"/>
      <c r="D1362" s="15" t="n"/>
      <c r="E1362" s="142" t="n"/>
      <c r="F1362" s="16" t="n"/>
      <c r="G1362" s="132" t="n"/>
      <c r="H1362" s="142" t="n"/>
      <c r="I1362" s="142" t="n"/>
      <c r="J1362" s="144" t="n"/>
      <c r="K1362" s="124" t="n"/>
      <c r="L1362" s="12" t="n"/>
      <c r="M1362" s="158">
        <f>IF(J1362="", "", K1362)</f>
        <v/>
      </c>
      <c r="N1362" s="17" t="n"/>
      <c r="O1362" s="18" t="n"/>
      <c r="AC1362" s="14" t="n"/>
      <c r="AD1362" s="14">
        <f>IF(M1362="", "", IF(C1362="Long", IF(M1362&gt;0, M1362/F1362, ((G1362*(I1362-E1362))/F1362)), IF(M1362&gt;0, M1362/F1362, ((G1362*(E1362-I1362))/F1362))))</f>
        <v/>
      </c>
    </row>
    <row customHeight="1" ht="17.25" r="1363" spans="1:105">
      <c r="A1363" s="161" t="n"/>
      <c r="B1363" s="141" t="n"/>
      <c r="C1363" s="15" t="n"/>
      <c r="D1363" s="15" t="n"/>
      <c r="E1363" s="142" t="n"/>
      <c r="F1363" s="16" t="n"/>
      <c r="G1363" s="132" t="n"/>
      <c r="H1363" s="142" t="n"/>
      <c r="I1363" s="142" t="n"/>
      <c r="J1363" s="144" t="n"/>
      <c r="K1363" s="124" t="n"/>
      <c r="L1363" s="12" t="n"/>
      <c r="M1363" s="158">
        <f>IF(J1363="", "", K1363)</f>
        <v/>
      </c>
      <c r="N1363" s="17" t="n"/>
      <c r="O1363" s="18" t="n"/>
      <c r="AC1363" s="14" t="n"/>
      <c r="AD1363" s="14">
        <f>IF(M1363="", "", IF(C1363="Long", IF(M1363&gt;0, M1363/F1363, ((G1363*(I1363-E1363))/F1363)), IF(M1363&gt;0, M1363/F1363, ((G1363*(E1363-I1363))/F1363))))</f>
        <v/>
      </c>
    </row>
    <row customHeight="1" ht="17.25" r="1364" spans="1:105">
      <c r="A1364" s="161" t="n"/>
      <c r="B1364" s="141" t="n"/>
      <c r="C1364" s="15" t="n"/>
      <c r="D1364" s="15" t="n"/>
      <c r="E1364" s="142" t="n"/>
      <c r="F1364" s="16" t="n"/>
      <c r="G1364" s="132" t="n"/>
      <c r="H1364" s="142" t="n"/>
      <c r="I1364" s="142" t="n"/>
      <c r="J1364" s="144" t="n"/>
      <c r="K1364" s="124" t="n"/>
      <c r="L1364" s="12" t="n"/>
      <c r="M1364" s="158">
        <f>IF(J1364="", "", K1364)</f>
        <v/>
      </c>
      <c r="N1364" s="17" t="n"/>
      <c r="O1364" s="18" t="n"/>
      <c r="AC1364" s="14" t="n"/>
      <c r="AD1364" s="14">
        <f>IF(M1364="", "", IF(C1364="Long", IF(M1364&gt;0, M1364/F1364, ((G1364*(I1364-E1364))/F1364)), IF(M1364&gt;0, M1364/F1364, ((G1364*(E1364-I1364))/F1364))))</f>
        <v/>
      </c>
    </row>
    <row customHeight="1" ht="17.25" r="1365" spans="1:105">
      <c r="A1365" s="161" t="n"/>
      <c r="B1365" s="141" t="n"/>
      <c r="C1365" s="15" t="n"/>
      <c r="D1365" s="15" t="n"/>
      <c r="E1365" s="142" t="n"/>
      <c r="F1365" s="16" t="n"/>
      <c r="G1365" s="132" t="n"/>
      <c r="H1365" s="142" t="n"/>
      <c r="I1365" s="142" t="n"/>
      <c r="J1365" s="144" t="n"/>
      <c r="K1365" s="124" t="n"/>
      <c r="L1365" s="12" t="n"/>
      <c r="M1365" s="158">
        <f>IF(J1365="", "", K1365)</f>
        <v/>
      </c>
      <c r="N1365" s="17" t="n"/>
      <c r="O1365" s="18" t="n"/>
      <c r="AC1365" s="14" t="n"/>
      <c r="AD1365" s="14">
        <f>IF(M1365="", "", IF(C1365="Long", IF(M1365&gt;0, M1365/F1365, ((G1365*(I1365-E1365))/F1365)), IF(M1365&gt;0, M1365/F1365, ((G1365*(E1365-I1365))/F1365))))</f>
        <v/>
      </c>
    </row>
    <row customHeight="1" ht="17.25" r="1366" spans="1:105">
      <c r="A1366" s="161" t="n"/>
      <c r="B1366" s="141" t="n"/>
      <c r="C1366" s="15" t="n"/>
      <c r="D1366" s="15" t="n"/>
      <c r="E1366" s="142" t="n"/>
      <c r="F1366" s="16" t="n"/>
      <c r="G1366" s="132" t="n"/>
      <c r="H1366" s="142" t="n"/>
      <c r="I1366" s="142" t="n"/>
      <c r="J1366" s="144" t="n"/>
      <c r="K1366" s="124" t="n"/>
      <c r="L1366" s="12" t="n"/>
      <c r="M1366" s="158">
        <f>IF(J1366="", "", K1366)</f>
        <v/>
      </c>
      <c r="N1366" s="17" t="n"/>
      <c r="O1366" s="18" t="n"/>
      <c r="AC1366" s="14" t="n"/>
      <c r="AD1366" s="14">
        <f>IF(M1366="", "", IF(C1366="Long", IF(M1366&gt;0, M1366/F1366, ((G1366*(I1366-E1366))/F1366)), IF(M1366&gt;0, M1366/F1366, ((G1366*(E1366-I1366))/F1366))))</f>
        <v/>
      </c>
    </row>
    <row customHeight="1" ht="17.25" r="1367" spans="1:105">
      <c r="A1367" s="161" t="n"/>
      <c r="B1367" s="141" t="n"/>
      <c r="C1367" s="15" t="n"/>
      <c r="D1367" s="15" t="n"/>
      <c r="E1367" s="142" t="n"/>
      <c r="F1367" s="16" t="n"/>
      <c r="G1367" s="132" t="n"/>
      <c r="H1367" s="142" t="n"/>
      <c r="I1367" s="142" t="n"/>
      <c r="J1367" s="144" t="n"/>
      <c r="K1367" s="124" t="n"/>
      <c r="L1367" s="12" t="n"/>
      <c r="M1367" s="158">
        <f>IF(J1367="", "", K1367)</f>
        <v/>
      </c>
      <c r="N1367" s="17" t="n"/>
      <c r="O1367" s="18" t="n"/>
      <c r="AC1367" s="14" t="n"/>
      <c r="AD1367" s="14">
        <f>IF(M1367="", "", IF(C1367="Long", IF(M1367&gt;0, M1367/F1367, ((G1367*(I1367-E1367))/F1367)), IF(M1367&gt;0, M1367/F1367, ((G1367*(E1367-I1367))/F1367))))</f>
        <v/>
      </c>
    </row>
    <row customHeight="1" ht="17.25" r="1368" spans="1:105">
      <c r="A1368" s="161" t="n"/>
      <c r="B1368" s="141" t="n"/>
      <c r="C1368" s="15" t="n"/>
      <c r="D1368" s="15" t="n"/>
      <c r="E1368" s="142" t="n"/>
      <c r="F1368" s="16" t="n"/>
      <c r="G1368" s="132" t="n"/>
      <c r="H1368" s="142" t="n"/>
      <c r="I1368" s="142" t="n"/>
      <c r="J1368" s="144" t="n"/>
      <c r="K1368" s="124" t="n"/>
      <c r="L1368" s="12" t="n"/>
      <c r="M1368" s="158">
        <f>IF(J1368="", "", K1368)</f>
        <v/>
      </c>
      <c r="N1368" s="17" t="n"/>
      <c r="O1368" s="18" t="n"/>
      <c r="AC1368" s="14" t="n"/>
      <c r="AD1368" s="14">
        <f>IF(M1368="", "", IF(C1368="Long", IF(M1368&gt;0, M1368/F1368, ((G1368*(I1368-E1368))/F1368)), IF(M1368&gt;0, M1368/F1368, ((G1368*(E1368-I1368))/F1368))))</f>
        <v/>
      </c>
    </row>
    <row customHeight="1" ht="17.25" r="1369" spans="1:105">
      <c r="A1369" s="161" t="n"/>
      <c r="B1369" s="141" t="n"/>
      <c r="C1369" s="15" t="n"/>
      <c r="D1369" s="15" t="n"/>
      <c r="E1369" s="142" t="n"/>
      <c r="F1369" s="16" t="n"/>
      <c r="G1369" s="132" t="n"/>
      <c r="H1369" s="142" t="n"/>
      <c r="I1369" s="142" t="n"/>
      <c r="J1369" s="144" t="n"/>
      <c r="K1369" s="124" t="n"/>
      <c r="L1369" s="12" t="n"/>
      <c r="M1369" s="158">
        <f>IF(J1369="", "", K1369)</f>
        <v/>
      </c>
      <c r="N1369" s="17" t="n"/>
      <c r="O1369" s="18" t="n"/>
      <c r="AC1369" s="14" t="n"/>
      <c r="AD1369" s="14">
        <f>IF(M1369="", "", IF(C1369="Long", IF(M1369&gt;0, M1369/F1369, ((G1369*(I1369-E1369))/F1369)), IF(M1369&gt;0, M1369/F1369, ((G1369*(E1369-I1369))/F1369))))</f>
        <v/>
      </c>
    </row>
    <row customHeight="1" ht="17.25" r="1370" spans="1:105">
      <c r="A1370" s="161" t="n"/>
      <c r="B1370" s="141" t="n"/>
      <c r="C1370" s="15" t="n"/>
      <c r="D1370" s="15" t="n"/>
      <c r="E1370" s="142" t="n"/>
      <c r="F1370" s="16" t="n"/>
      <c r="G1370" s="132" t="n"/>
      <c r="H1370" s="142" t="n"/>
      <c r="I1370" s="142" t="n"/>
      <c r="J1370" s="144" t="n"/>
      <c r="K1370" s="124" t="n"/>
      <c r="L1370" s="12" t="n"/>
      <c r="M1370" s="158">
        <f>IF(J1370="", "", K1370)</f>
        <v/>
      </c>
      <c r="N1370" s="17" t="n"/>
      <c r="O1370" s="18" t="n"/>
      <c r="AC1370" s="14" t="n"/>
      <c r="AD1370" s="14">
        <f>IF(M1370="", "", IF(C1370="Long", IF(M1370&gt;0, M1370/F1370, ((G1370*(I1370-E1370))/F1370)), IF(M1370&gt;0, M1370/F1370, ((G1370*(E1370-I1370))/F1370))))</f>
        <v/>
      </c>
    </row>
    <row customHeight="1" ht="17.25" r="1371" spans="1:105">
      <c r="A1371" s="161" t="n"/>
      <c r="B1371" s="141" t="n"/>
      <c r="C1371" s="15" t="n"/>
      <c r="D1371" s="15" t="n"/>
      <c r="E1371" s="142" t="n"/>
      <c r="F1371" s="16" t="n"/>
      <c r="G1371" s="132" t="n"/>
      <c r="H1371" s="142" t="n"/>
      <c r="I1371" s="142" t="n"/>
      <c r="J1371" s="144" t="n"/>
      <c r="K1371" s="124" t="n"/>
      <c r="L1371" s="12" t="n"/>
      <c r="M1371" s="158">
        <f>IF(J1371="", "", K1371)</f>
        <v/>
      </c>
      <c r="N1371" s="17" t="n"/>
      <c r="O1371" s="18" t="n"/>
      <c r="AC1371" s="14" t="n"/>
      <c r="AD1371" s="14">
        <f>IF(M1371="", "", IF(C1371="Long", IF(M1371&gt;0, M1371/F1371, ((G1371*(I1371-E1371))/F1371)), IF(M1371&gt;0, M1371/F1371, ((G1371*(E1371-I1371))/F1371))))</f>
        <v/>
      </c>
    </row>
    <row customHeight="1" ht="17.25" r="1372" spans="1:105">
      <c r="A1372" s="161" t="n"/>
      <c r="B1372" s="141" t="n"/>
      <c r="C1372" s="15" t="n"/>
      <c r="D1372" s="15" t="n"/>
      <c r="E1372" s="142" t="n"/>
      <c r="F1372" s="16" t="n"/>
      <c r="G1372" s="132" t="n"/>
      <c r="H1372" s="142" t="n"/>
      <c r="I1372" s="142" t="n"/>
      <c r="J1372" s="144" t="n"/>
      <c r="K1372" s="124" t="n"/>
      <c r="L1372" s="12" t="n"/>
      <c r="M1372" s="158">
        <f>IF(J1372="", "", K1372)</f>
        <v/>
      </c>
      <c r="N1372" s="17" t="n"/>
      <c r="O1372" s="18" t="n"/>
      <c r="AC1372" s="14" t="n"/>
      <c r="AD1372" s="14">
        <f>IF(M1372="", "", IF(C1372="Long", IF(M1372&gt;0, M1372/F1372, ((G1372*(I1372-E1372))/F1372)), IF(M1372&gt;0, M1372/F1372, ((G1372*(E1372-I1372))/F1372))))</f>
        <v/>
      </c>
    </row>
    <row customHeight="1" ht="17.25" r="1373" spans="1:105">
      <c r="A1373" s="161" t="n"/>
      <c r="B1373" s="141" t="n"/>
      <c r="C1373" s="15" t="n"/>
      <c r="D1373" s="15" t="n"/>
      <c r="E1373" s="142" t="n"/>
      <c r="F1373" s="16" t="n"/>
      <c r="G1373" s="132" t="n"/>
      <c r="H1373" s="142" t="n"/>
      <c r="I1373" s="142" t="n"/>
      <c r="J1373" s="144" t="n"/>
      <c r="K1373" s="124" t="n"/>
      <c r="L1373" s="12" t="n"/>
      <c r="M1373" s="158">
        <f>IF(J1373="", "", K1373)</f>
        <v/>
      </c>
      <c r="N1373" s="17" t="n"/>
      <c r="O1373" s="18" t="n"/>
      <c r="AC1373" s="14" t="n"/>
      <c r="AD1373" s="14">
        <f>IF(M1373="", "", IF(C1373="Long", IF(M1373&gt;0, M1373/F1373, ((G1373*(I1373-E1373))/F1373)), IF(M1373&gt;0, M1373/F1373, ((G1373*(E1373-I1373))/F1373))))</f>
        <v/>
      </c>
    </row>
    <row customHeight="1" ht="17.25" r="1374" spans="1:105">
      <c r="A1374" s="161" t="n"/>
      <c r="B1374" s="141" t="n"/>
      <c r="C1374" s="15" t="n"/>
      <c r="D1374" s="15" t="n"/>
      <c r="E1374" s="142" t="n"/>
      <c r="F1374" s="16" t="n"/>
      <c r="G1374" s="132" t="n"/>
      <c r="H1374" s="142" t="n"/>
      <c r="I1374" s="142" t="n"/>
      <c r="J1374" s="144" t="n"/>
      <c r="K1374" s="124" t="n"/>
      <c r="L1374" s="12" t="n"/>
      <c r="M1374" s="158">
        <f>IF(J1374="", "", K1374)</f>
        <v/>
      </c>
      <c r="N1374" s="17" t="n"/>
      <c r="O1374" s="18" t="n"/>
      <c r="AC1374" s="14" t="n"/>
      <c r="AD1374" s="14">
        <f>IF(M1374="", "", IF(C1374="Long", IF(M1374&gt;0, M1374/F1374, ((G1374*(I1374-E1374))/F1374)), IF(M1374&gt;0, M1374/F1374, ((G1374*(E1374-I1374))/F1374))))</f>
        <v/>
      </c>
    </row>
    <row customHeight="1" ht="17.25" r="1375" spans="1:105">
      <c r="A1375" s="161" t="n"/>
      <c r="B1375" s="141" t="n"/>
      <c r="C1375" s="15" t="n"/>
      <c r="D1375" s="15" t="n"/>
      <c r="E1375" s="142" t="n"/>
      <c r="F1375" s="16" t="n"/>
      <c r="G1375" s="132" t="n"/>
      <c r="H1375" s="142" t="n"/>
      <c r="I1375" s="142" t="n"/>
      <c r="J1375" s="144" t="n"/>
      <c r="K1375" s="124" t="n"/>
      <c r="L1375" s="12" t="n"/>
      <c r="M1375" s="158">
        <f>IF(J1375="", "", K1375)</f>
        <v/>
      </c>
      <c r="N1375" s="17" t="n"/>
      <c r="O1375" s="18" t="n"/>
      <c r="AC1375" s="14" t="n"/>
      <c r="AD1375" s="14">
        <f>IF(M1375="", "", IF(C1375="Long", IF(M1375&gt;0, M1375/F1375, ((G1375*(I1375-E1375))/F1375)), IF(M1375&gt;0, M1375/F1375, ((G1375*(E1375-I1375))/F1375))))</f>
        <v/>
      </c>
    </row>
    <row customHeight="1" ht="17.25" r="1376" spans="1:105">
      <c r="A1376" s="161" t="n"/>
      <c r="B1376" s="141" t="n"/>
      <c r="C1376" s="15" t="n"/>
      <c r="D1376" s="15" t="n"/>
      <c r="E1376" s="142" t="n"/>
      <c r="F1376" s="16" t="n"/>
      <c r="G1376" s="132" t="n"/>
      <c r="H1376" s="142" t="n"/>
      <c r="I1376" s="142" t="n"/>
      <c r="J1376" s="144" t="n"/>
      <c r="K1376" s="124" t="n"/>
      <c r="L1376" s="12" t="n"/>
      <c r="M1376" s="158">
        <f>IF(J1376="", "", K1376)</f>
        <v/>
      </c>
      <c r="N1376" s="17" t="n"/>
      <c r="O1376" s="18" t="n"/>
      <c r="AC1376" s="14" t="n"/>
      <c r="AD1376" s="14">
        <f>IF(M1376="", "", IF(C1376="Long", IF(M1376&gt;0, M1376/F1376, ((G1376*(I1376-E1376))/F1376)), IF(M1376&gt;0, M1376/F1376, ((G1376*(E1376-I1376))/F1376))))</f>
        <v/>
      </c>
    </row>
    <row customHeight="1" ht="17.25" r="1377" spans="1:105">
      <c r="A1377" s="161" t="n"/>
      <c r="B1377" s="141" t="n"/>
      <c r="C1377" s="15" t="n"/>
      <c r="D1377" s="15" t="n"/>
      <c r="E1377" s="142" t="n"/>
      <c r="F1377" s="16" t="n"/>
      <c r="G1377" s="132" t="n"/>
      <c r="H1377" s="142" t="n"/>
      <c r="I1377" s="142" t="n"/>
      <c r="J1377" s="144" t="n"/>
      <c r="K1377" s="124" t="n"/>
      <c r="L1377" s="12" t="n"/>
      <c r="M1377" s="158">
        <f>IF(J1377="", "", K1377)</f>
        <v/>
      </c>
      <c r="N1377" s="17" t="n"/>
      <c r="O1377" s="18" t="n"/>
      <c r="AC1377" s="14" t="n"/>
      <c r="AD1377" s="14">
        <f>IF(M1377="", "", IF(C1377="Long", IF(M1377&gt;0, M1377/F1377, ((G1377*(I1377-E1377))/F1377)), IF(M1377&gt;0, M1377/F1377, ((G1377*(E1377-I1377))/F1377))))</f>
        <v/>
      </c>
    </row>
    <row customHeight="1" ht="17.25" r="1378" spans="1:105">
      <c r="A1378" s="161" t="n"/>
      <c r="B1378" s="141" t="n"/>
      <c r="C1378" s="15" t="n"/>
      <c r="D1378" s="15" t="n"/>
      <c r="E1378" s="142" t="n"/>
      <c r="F1378" s="16" t="n"/>
      <c r="G1378" s="132" t="n"/>
      <c r="H1378" s="142" t="n"/>
      <c r="I1378" s="142" t="n"/>
      <c r="J1378" s="144" t="n"/>
      <c r="K1378" s="124" t="n"/>
      <c r="L1378" s="12" t="n"/>
      <c r="M1378" s="158">
        <f>IF(J1378="", "", K1378)</f>
        <v/>
      </c>
      <c r="N1378" s="17" t="n"/>
      <c r="O1378" s="18" t="n"/>
      <c r="AC1378" s="14" t="n"/>
      <c r="AD1378" s="14">
        <f>IF(M1378="", "", IF(C1378="Long", IF(M1378&gt;0, M1378/F1378, ((G1378*(I1378-E1378))/F1378)), IF(M1378&gt;0, M1378/F1378, ((G1378*(E1378-I1378))/F1378))))</f>
        <v/>
      </c>
    </row>
    <row customHeight="1" ht="17.25" r="1379" spans="1:105">
      <c r="A1379" s="161" t="n"/>
      <c r="B1379" s="141" t="n"/>
      <c r="C1379" s="15" t="n"/>
      <c r="D1379" s="15" t="n"/>
      <c r="E1379" s="142" t="n"/>
      <c r="F1379" s="16" t="n"/>
      <c r="G1379" s="132" t="n"/>
      <c r="H1379" s="142" t="n"/>
      <c r="I1379" s="142" t="n"/>
      <c r="J1379" s="144" t="n"/>
      <c r="K1379" s="124" t="n"/>
      <c r="L1379" s="12" t="n"/>
      <c r="M1379" s="158">
        <f>IF(J1379="", "", K1379)</f>
        <v/>
      </c>
      <c r="N1379" s="17" t="n"/>
      <c r="O1379" s="18" t="n"/>
      <c r="AC1379" s="14" t="n"/>
      <c r="AD1379" s="14">
        <f>IF(M1379="", "", IF(C1379="Long", IF(M1379&gt;0, M1379/F1379, ((G1379*(I1379-E1379))/F1379)), IF(M1379&gt;0, M1379/F1379, ((G1379*(E1379-I1379))/F1379))))</f>
        <v/>
      </c>
    </row>
    <row customHeight="1" ht="17.25" r="1380" spans="1:105">
      <c r="A1380" s="161" t="n"/>
      <c r="B1380" s="141" t="n"/>
      <c r="C1380" s="15" t="n"/>
      <c r="D1380" s="15" t="n"/>
      <c r="E1380" s="142" t="n"/>
      <c r="F1380" s="16" t="n"/>
      <c r="G1380" s="132" t="n"/>
      <c r="H1380" s="142" t="n"/>
      <c r="I1380" s="142" t="n"/>
      <c r="J1380" s="144" t="n"/>
      <c r="K1380" s="124" t="n"/>
      <c r="L1380" s="12" t="n"/>
      <c r="M1380" s="158">
        <f>IF(J1380="", "", K1380)</f>
        <v/>
      </c>
      <c r="N1380" s="17" t="n"/>
      <c r="O1380" s="18" t="n"/>
      <c r="AC1380" s="14" t="n"/>
      <c r="AD1380" s="14">
        <f>IF(M1380="", "", IF(C1380="Long", IF(M1380&gt;0, M1380/F1380, ((G1380*(I1380-E1380))/F1380)), IF(M1380&gt;0, M1380/F1380, ((G1380*(E1380-I1380))/F1380))))</f>
        <v/>
      </c>
    </row>
    <row customHeight="1" ht="17.25" r="1381" spans="1:105">
      <c r="A1381" s="161" t="n"/>
      <c r="B1381" s="141" t="n"/>
      <c r="C1381" s="15" t="n"/>
      <c r="D1381" s="15" t="n"/>
      <c r="E1381" s="142" t="n"/>
      <c r="F1381" s="16" t="n"/>
      <c r="G1381" s="132" t="n"/>
      <c r="H1381" s="142" t="n"/>
      <c r="I1381" s="142" t="n"/>
      <c r="J1381" s="144" t="n"/>
      <c r="K1381" s="124" t="n"/>
      <c r="L1381" s="12" t="n"/>
      <c r="M1381" s="158">
        <f>IF(J1381="", "", K1381)</f>
        <v/>
      </c>
      <c r="N1381" s="17" t="n"/>
      <c r="O1381" s="18" t="n"/>
      <c r="AC1381" s="14" t="n"/>
      <c r="AD1381" s="14">
        <f>IF(M1381="", "", IF(C1381="Long", IF(M1381&gt;0, M1381/F1381, ((G1381*(I1381-E1381))/F1381)), IF(M1381&gt;0, M1381/F1381, ((G1381*(E1381-I1381))/F1381))))</f>
        <v/>
      </c>
    </row>
    <row customHeight="1" ht="17.25" r="1382" spans="1:105">
      <c r="A1382" s="161" t="n"/>
      <c r="B1382" s="141" t="n"/>
      <c r="C1382" s="15" t="n"/>
      <c r="D1382" s="15" t="n"/>
      <c r="E1382" s="142" t="n"/>
      <c r="F1382" s="16" t="n"/>
      <c r="G1382" s="132" t="n"/>
      <c r="H1382" s="142" t="n"/>
      <c r="I1382" s="142" t="n"/>
      <c r="J1382" s="144" t="n"/>
      <c r="K1382" s="124" t="n"/>
      <c r="L1382" s="12" t="n"/>
      <c r="M1382" s="158">
        <f>IF(J1382="", "", K1382)</f>
        <v/>
      </c>
      <c r="N1382" s="17" t="n"/>
      <c r="O1382" s="18" t="n"/>
      <c r="AC1382" s="14" t="n"/>
      <c r="AD1382" s="14">
        <f>IF(M1382="", "", IF(C1382="Long", IF(M1382&gt;0, M1382/F1382, ((G1382*(I1382-E1382))/F1382)), IF(M1382&gt;0, M1382/F1382, ((G1382*(E1382-I1382))/F1382))))</f>
        <v/>
      </c>
    </row>
    <row customHeight="1" ht="17.25" r="1383" spans="1:105">
      <c r="A1383" s="161" t="n"/>
      <c r="B1383" s="141" t="n"/>
      <c r="C1383" s="15" t="n"/>
      <c r="D1383" s="15" t="n"/>
      <c r="E1383" s="142" t="n"/>
      <c r="F1383" s="16" t="n"/>
      <c r="G1383" s="132" t="n"/>
      <c r="H1383" s="142" t="n"/>
      <c r="I1383" s="142" t="n"/>
      <c r="J1383" s="144" t="n"/>
      <c r="K1383" s="124" t="n"/>
      <c r="L1383" s="12" t="n"/>
      <c r="M1383" s="158">
        <f>IF(J1383="", "", K1383)</f>
        <v/>
      </c>
      <c r="N1383" s="17" t="n"/>
      <c r="O1383" s="18" t="n"/>
      <c r="AC1383" s="14" t="n"/>
      <c r="AD1383" s="14">
        <f>IF(M1383="", "", IF(C1383="Long", IF(M1383&gt;0, M1383/F1383, ((G1383*(I1383-E1383))/F1383)), IF(M1383&gt;0, M1383/F1383, ((G1383*(E1383-I1383))/F1383))))</f>
        <v/>
      </c>
    </row>
    <row customHeight="1" ht="17.25" r="1384" spans="1:105">
      <c r="A1384" s="161" t="n"/>
      <c r="B1384" s="141" t="n"/>
      <c r="C1384" s="15" t="n"/>
      <c r="D1384" s="15" t="n"/>
      <c r="E1384" s="142" t="n"/>
      <c r="F1384" s="16" t="n"/>
      <c r="G1384" s="132" t="n"/>
      <c r="H1384" s="142" t="n"/>
      <c r="I1384" s="142" t="n"/>
      <c r="J1384" s="144" t="n"/>
      <c r="K1384" s="124" t="n"/>
      <c r="L1384" s="12" t="n"/>
      <c r="M1384" s="158">
        <f>IF(J1384="", "", K1384)</f>
        <v/>
      </c>
      <c r="N1384" s="17" t="n"/>
      <c r="O1384" s="18" t="n"/>
      <c r="AC1384" s="14" t="n"/>
      <c r="AD1384" s="14">
        <f>IF(M1384="", "", IF(C1384="Long", IF(M1384&gt;0, M1384/F1384, ((G1384*(I1384-E1384))/F1384)), IF(M1384&gt;0, M1384/F1384, ((G1384*(E1384-I1384))/F1384))))</f>
        <v/>
      </c>
    </row>
    <row customHeight="1" ht="17.25" r="1385" spans="1:105">
      <c r="A1385" s="161" t="n"/>
      <c r="B1385" s="141" t="n"/>
      <c r="C1385" s="15" t="n"/>
      <c r="D1385" s="15" t="n"/>
      <c r="E1385" s="142" t="n"/>
      <c r="F1385" s="16" t="n"/>
      <c r="G1385" s="132" t="n"/>
      <c r="H1385" s="142" t="n"/>
      <c r="I1385" s="142" t="n"/>
      <c r="J1385" s="144" t="n"/>
      <c r="K1385" s="124" t="n"/>
      <c r="L1385" s="12" t="n"/>
      <c r="M1385" s="158">
        <f>IF(J1385="", "", K1385)</f>
        <v/>
      </c>
      <c r="N1385" s="17" t="n"/>
      <c r="O1385" s="18" t="n"/>
      <c r="AC1385" s="14" t="n"/>
      <c r="AD1385" s="14">
        <f>IF(M1385="", "", IF(C1385="Long", IF(M1385&gt;0, M1385/F1385, ((G1385*(I1385-E1385))/F1385)), IF(M1385&gt;0, M1385/F1385, ((G1385*(E1385-I1385))/F1385))))</f>
        <v/>
      </c>
    </row>
    <row customHeight="1" ht="17.25" r="1386" spans="1:105">
      <c r="A1386" s="161" t="n"/>
      <c r="B1386" s="141" t="n"/>
      <c r="C1386" s="15" t="n"/>
      <c r="D1386" s="15" t="n"/>
      <c r="E1386" s="142" t="n"/>
      <c r="F1386" s="16" t="n"/>
      <c r="G1386" s="132" t="n"/>
      <c r="H1386" s="142" t="n"/>
      <c r="I1386" s="142" t="n"/>
      <c r="J1386" s="144" t="n"/>
      <c r="K1386" s="124" t="n"/>
      <c r="L1386" s="12" t="n"/>
      <c r="M1386" s="158">
        <f>IF(J1386="", "", K1386)</f>
        <v/>
      </c>
      <c r="N1386" s="17" t="n"/>
      <c r="O1386" s="18" t="n"/>
      <c r="AC1386" s="14" t="n"/>
      <c r="AD1386" s="14">
        <f>IF(M1386="", "", IF(C1386="Long", IF(M1386&gt;0, M1386/F1386, ((G1386*(I1386-E1386))/F1386)), IF(M1386&gt;0, M1386/F1386, ((G1386*(E1386-I1386))/F1386))))</f>
        <v/>
      </c>
    </row>
    <row customHeight="1" ht="17.25" r="1387" spans="1:105">
      <c r="A1387" s="161" t="n"/>
      <c r="B1387" s="141" t="n"/>
      <c r="C1387" s="15" t="n"/>
      <c r="D1387" s="15" t="n"/>
      <c r="E1387" s="142" t="n"/>
      <c r="F1387" s="16" t="n"/>
      <c r="G1387" s="132" t="n"/>
      <c r="H1387" s="142" t="n"/>
      <c r="I1387" s="142" t="n"/>
      <c r="J1387" s="144" t="n"/>
      <c r="K1387" s="124" t="n"/>
      <c r="L1387" s="12" t="n"/>
      <c r="M1387" s="158">
        <f>IF(J1387="", "", K1387)</f>
        <v/>
      </c>
      <c r="N1387" s="17" t="n"/>
      <c r="O1387" s="18" t="n"/>
      <c r="AC1387" s="14" t="n"/>
      <c r="AD1387" s="14">
        <f>IF(M1387="", "", IF(C1387="Long", IF(M1387&gt;0, M1387/F1387, ((G1387*(I1387-E1387))/F1387)), IF(M1387&gt;0, M1387/F1387, ((G1387*(E1387-I1387))/F1387))))</f>
        <v/>
      </c>
    </row>
    <row customHeight="1" ht="17.25" r="1388" spans="1:105">
      <c r="A1388" s="161" t="n"/>
      <c r="B1388" s="141" t="n"/>
      <c r="C1388" s="15" t="n"/>
      <c r="D1388" s="15" t="n"/>
      <c r="E1388" s="142" t="n"/>
      <c r="F1388" s="16" t="n"/>
      <c r="G1388" s="132" t="n"/>
      <c r="H1388" s="142" t="n"/>
      <c r="I1388" s="142" t="n"/>
      <c r="J1388" s="144" t="n"/>
      <c r="K1388" s="124" t="n"/>
      <c r="L1388" s="12" t="n"/>
      <c r="M1388" s="158">
        <f>IF(J1388="", "", K1388)</f>
        <v/>
      </c>
      <c r="N1388" s="17" t="n"/>
      <c r="O1388" s="18" t="n"/>
      <c r="AC1388" s="14" t="n"/>
      <c r="AD1388" s="14">
        <f>IF(M1388="", "", IF(C1388="Long", IF(M1388&gt;0, M1388/F1388, ((G1388*(I1388-E1388))/F1388)), IF(M1388&gt;0, M1388/F1388, ((G1388*(E1388-I1388))/F1388))))</f>
        <v/>
      </c>
    </row>
    <row customHeight="1" ht="17.25" r="1389" spans="1:105">
      <c r="A1389" s="161" t="n"/>
      <c r="B1389" s="141" t="n"/>
      <c r="C1389" s="15" t="n"/>
      <c r="D1389" s="15" t="n"/>
      <c r="E1389" s="142" t="n"/>
      <c r="F1389" s="16" t="n"/>
      <c r="G1389" s="132" t="n"/>
      <c r="H1389" s="142" t="n"/>
      <c r="I1389" s="142" t="n"/>
      <c r="J1389" s="144" t="n"/>
      <c r="K1389" s="124" t="n"/>
      <c r="L1389" s="12" t="n"/>
      <c r="M1389" s="158">
        <f>IF(J1389="", "", K1389)</f>
        <v/>
      </c>
      <c r="N1389" s="17" t="n"/>
      <c r="O1389" s="18" t="n"/>
      <c r="AC1389" s="14" t="n"/>
      <c r="AD1389" s="14">
        <f>IF(M1389="", "", IF(C1389="Long", IF(M1389&gt;0, M1389/F1389, ((G1389*(I1389-E1389))/F1389)), IF(M1389&gt;0, M1389/F1389, ((G1389*(E1389-I1389))/F1389))))</f>
        <v/>
      </c>
    </row>
    <row customHeight="1" ht="17.25" r="1390" spans="1:105">
      <c r="A1390" s="161" t="n"/>
      <c r="B1390" s="141" t="n"/>
      <c r="C1390" s="15" t="n"/>
      <c r="D1390" s="15" t="n"/>
      <c r="E1390" s="142" t="n"/>
      <c r="F1390" s="16" t="n"/>
      <c r="G1390" s="132" t="n"/>
      <c r="H1390" s="142" t="n"/>
      <c r="I1390" s="142" t="n"/>
      <c r="J1390" s="144" t="n"/>
      <c r="K1390" s="124" t="n"/>
      <c r="L1390" s="12" t="n"/>
      <c r="M1390" s="158">
        <f>IF(J1390="", "", K1390)</f>
        <v/>
      </c>
      <c r="N1390" s="17" t="n"/>
      <c r="O1390" s="18" t="n"/>
      <c r="AC1390" s="14" t="n"/>
      <c r="AD1390" s="14">
        <f>IF(M1390="", "", IF(C1390="Long", IF(M1390&gt;0, M1390/F1390, ((G1390*(I1390-E1390))/F1390)), IF(M1390&gt;0, M1390/F1390, ((G1390*(E1390-I1390))/F1390))))</f>
        <v/>
      </c>
    </row>
    <row customHeight="1" ht="17.25" r="1391" spans="1:105">
      <c r="A1391" s="161" t="n"/>
      <c r="B1391" s="141" t="n"/>
      <c r="C1391" s="15" t="n"/>
      <c r="D1391" s="15" t="n"/>
      <c r="E1391" s="142" t="n"/>
      <c r="F1391" s="16" t="n"/>
      <c r="G1391" s="132" t="n"/>
      <c r="H1391" s="142" t="n"/>
      <c r="I1391" s="142" t="n"/>
      <c r="J1391" s="144" t="n"/>
      <c r="K1391" s="124" t="n"/>
      <c r="L1391" s="12" t="n"/>
      <c r="M1391" s="158">
        <f>IF(J1391="", "", K1391)</f>
        <v/>
      </c>
      <c r="N1391" s="17" t="n"/>
      <c r="O1391" s="18" t="n"/>
      <c r="AC1391" s="14" t="n"/>
      <c r="AD1391" s="14">
        <f>IF(M1391="", "", IF(C1391="Long", IF(M1391&gt;0, M1391/F1391, ((G1391*(I1391-E1391))/F1391)), IF(M1391&gt;0, M1391/F1391, ((G1391*(E1391-I1391))/F1391))))</f>
        <v/>
      </c>
    </row>
    <row customHeight="1" ht="17.25" r="1392" spans="1:105">
      <c r="A1392" s="161" t="n"/>
      <c r="B1392" s="141" t="n"/>
      <c r="C1392" s="15" t="n"/>
      <c r="D1392" s="15" t="n"/>
      <c r="E1392" s="142" t="n"/>
      <c r="F1392" s="16" t="n"/>
      <c r="G1392" s="132" t="n"/>
      <c r="H1392" s="142" t="n"/>
      <c r="I1392" s="142" t="n"/>
      <c r="J1392" s="144" t="n"/>
      <c r="K1392" s="124" t="n"/>
      <c r="L1392" s="12" t="n"/>
      <c r="M1392" s="158">
        <f>IF(J1392="", "", K1392)</f>
        <v/>
      </c>
      <c r="N1392" s="17" t="n"/>
      <c r="O1392" s="18" t="n"/>
      <c r="AC1392" s="14" t="n"/>
      <c r="AD1392" s="14">
        <f>IF(M1392="", "", IF(C1392="Long", IF(M1392&gt;0, M1392/F1392, ((G1392*(I1392-E1392))/F1392)), IF(M1392&gt;0, M1392/F1392, ((G1392*(E1392-I1392))/F1392))))</f>
        <v/>
      </c>
    </row>
    <row customHeight="1" ht="17.25" r="1393" spans="1:105">
      <c r="A1393" s="161" t="n"/>
      <c r="B1393" s="141" t="n"/>
      <c r="C1393" s="15" t="n"/>
      <c r="D1393" s="15" t="n"/>
      <c r="E1393" s="142" t="n"/>
      <c r="F1393" s="16" t="n"/>
      <c r="G1393" s="132" t="n"/>
      <c r="H1393" s="142" t="n"/>
      <c r="I1393" s="142" t="n"/>
      <c r="J1393" s="144" t="n"/>
      <c r="K1393" s="124" t="n"/>
      <c r="L1393" s="12" t="n"/>
      <c r="M1393" s="158">
        <f>IF(J1393="", "", K1393)</f>
        <v/>
      </c>
      <c r="N1393" s="17" t="n"/>
      <c r="O1393" s="18" t="n"/>
      <c r="AC1393" s="14" t="n"/>
      <c r="AD1393" s="14">
        <f>IF(M1393="", "", IF(C1393="Long", IF(M1393&gt;0, M1393/F1393, ((G1393*(I1393-E1393))/F1393)), IF(M1393&gt;0, M1393/F1393, ((G1393*(E1393-I1393))/F1393))))</f>
        <v/>
      </c>
    </row>
    <row customHeight="1" ht="17.25" r="1394" spans="1:105">
      <c r="A1394" s="161" t="n"/>
      <c r="B1394" s="141" t="n"/>
      <c r="C1394" s="15" t="n"/>
      <c r="D1394" s="15" t="n"/>
      <c r="E1394" s="142" t="n"/>
      <c r="F1394" s="16" t="n"/>
      <c r="G1394" s="132" t="n"/>
      <c r="H1394" s="142" t="n"/>
      <c r="I1394" s="142" t="n"/>
      <c r="J1394" s="144" t="n"/>
      <c r="K1394" s="124" t="n"/>
      <c r="L1394" s="12" t="n"/>
      <c r="M1394" s="158">
        <f>IF(J1394="", "", K1394)</f>
        <v/>
      </c>
      <c r="N1394" s="17" t="n"/>
      <c r="O1394" s="18" t="n"/>
      <c r="AC1394" s="14" t="n"/>
      <c r="AD1394" s="14">
        <f>IF(M1394="", "", IF(C1394="Long", IF(M1394&gt;0, M1394/F1394, ((G1394*(I1394-E1394))/F1394)), IF(M1394&gt;0, M1394/F1394, ((G1394*(E1394-I1394))/F1394))))</f>
        <v/>
      </c>
    </row>
    <row customHeight="1" ht="17.25" r="1395" spans="1:105">
      <c r="A1395" s="161" t="n"/>
      <c r="B1395" s="141" t="n"/>
      <c r="C1395" s="15" t="n"/>
      <c r="D1395" s="15" t="n"/>
      <c r="E1395" s="142" t="n"/>
      <c r="F1395" s="16" t="n"/>
      <c r="G1395" s="132" t="n"/>
      <c r="H1395" s="142" t="n"/>
      <c r="I1395" s="142" t="n"/>
      <c r="J1395" s="144" t="n"/>
      <c r="K1395" s="124" t="n"/>
      <c r="L1395" s="12" t="n"/>
      <c r="M1395" s="158">
        <f>IF(J1395="", "", K1395)</f>
        <v/>
      </c>
      <c r="N1395" s="17" t="n"/>
      <c r="O1395" s="18" t="n"/>
      <c r="AC1395" s="14" t="n"/>
      <c r="AD1395" s="14">
        <f>IF(M1395="", "", IF(C1395="Long", IF(M1395&gt;0, M1395/F1395, ((G1395*(I1395-E1395))/F1395)), IF(M1395&gt;0, M1395/F1395, ((G1395*(E1395-I1395))/F1395))))</f>
        <v/>
      </c>
    </row>
    <row customHeight="1" ht="17.25" r="1396" spans="1:105">
      <c r="A1396" s="161" t="n"/>
      <c r="B1396" s="141" t="n"/>
      <c r="C1396" s="15" t="n"/>
      <c r="D1396" s="15" t="n"/>
      <c r="E1396" s="142" t="n"/>
      <c r="F1396" s="16" t="n"/>
      <c r="G1396" s="132" t="n"/>
      <c r="H1396" s="142" t="n"/>
      <c r="I1396" s="142" t="n"/>
      <c r="J1396" s="144" t="n"/>
      <c r="K1396" s="124" t="n"/>
      <c r="L1396" s="12" t="n"/>
      <c r="M1396" s="158">
        <f>IF(J1396="", "", K1396)</f>
        <v/>
      </c>
      <c r="N1396" s="17" t="n"/>
      <c r="O1396" s="18" t="n"/>
      <c r="AC1396" s="14" t="n"/>
      <c r="AD1396" s="14">
        <f>IF(M1396="", "", IF(C1396="Long", IF(M1396&gt;0, M1396/F1396, ((G1396*(I1396-E1396))/F1396)), IF(M1396&gt;0, M1396/F1396, ((G1396*(E1396-I1396))/F1396))))</f>
        <v/>
      </c>
    </row>
    <row customHeight="1" ht="17.25" r="1397" spans="1:105">
      <c r="A1397" s="161" t="n"/>
      <c r="B1397" s="141" t="n"/>
      <c r="C1397" s="15" t="n"/>
      <c r="D1397" s="15" t="n"/>
      <c r="E1397" s="142" t="n"/>
      <c r="F1397" s="16" t="n"/>
      <c r="G1397" s="132" t="n"/>
      <c r="H1397" s="142" t="n"/>
      <c r="I1397" s="142" t="n"/>
      <c r="J1397" s="144" t="n"/>
      <c r="K1397" s="124" t="n"/>
      <c r="L1397" s="12" t="n"/>
      <c r="M1397" s="158">
        <f>IF(J1397="", "", K1397)</f>
        <v/>
      </c>
      <c r="N1397" s="17" t="n"/>
      <c r="O1397" s="18" t="n"/>
      <c r="AC1397" s="14" t="n"/>
      <c r="AD1397" s="14">
        <f>IF(M1397="", "", IF(C1397="Long", IF(M1397&gt;0, M1397/F1397, ((G1397*(I1397-E1397))/F1397)), IF(M1397&gt;0, M1397/F1397, ((G1397*(E1397-I1397))/F1397))))</f>
        <v/>
      </c>
    </row>
    <row customHeight="1" ht="17.25" r="1398" spans="1:105">
      <c r="A1398" s="161" t="n"/>
      <c r="B1398" s="141" t="n"/>
      <c r="C1398" s="15" t="n"/>
      <c r="D1398" s="15" t="n"/>
      <c r="E1398" s="142" t="n"/>
      <c r="F1398" s="16" t="n"/>
      <c r="G1398" s="132" t="n"/>
      <c r="H1398" s="142" t="n"/>
      <c r="I1398" s="142" t="n"/>
      <c r="J1398" s="144" t="n"/>
      <c r="K1398" s="124" t="n"/>
      <c r="L1398" s="12" t="n"/>
      <c r="M1398" s="158">
        <f>IF(J1398="", "", K1398)</f>
        <v/>
      </c>
      <c r="N1398" s="17" t="n"/>
      <c r="O1398" s="18" t="n"/>
      <c r="AC1398" s="14" t="n"/>
      <c r="AD1398" s="14">
        <f>IF(M1398="", "", IF(C1398="Long", IF(M1398&gt;0, M1398/F1398, ((G1398*(I1398-E1398))/F1398)), IF(M1398&gt;0, M1398/F1398, ((G1398*(E1398-I1398))/F1398))))</f>
        <v/>
      </c>
    </row>
    <row customHeight="1" ht="17.25" r="1399" spans="1:105">
      <c r="A1399" s="161" t="n"/>
      <c r="B1399" s="141" t="n"/>
      <c r="C1399" s="15" t="n"/>
      <c r="D1399" s="15" t="n"/>
      <c r="E1399" s="142" t="n"/>
      <c r="F1399" s="16" t="n"/>
      <c r="G1399" s="132" t="n"/>
      <c r="H1399" s="142" t="n"/>
      <c r="I1399" s="142" t="n"/>
      <c r="J1399" s="144" t="n"/>
      <c r="K1399" s="124" t="n"/>
      <c r="L1399" s="12" t="n"/>
      <c r="M1399" s="158">
        <f>IF(J1399="", "", K1399)</f>
        <v/>
      </c>
      <c r="N1399" s="17" t="n"/>
      <c r="O1399" s="18" t="n"/>
      <c r="AC1399" s="14" t="n"/>
      <c r="AD1399" s="14">
        <f>IF(M1399="", "", IF(C1399="Long", IF(M1399&gt;0, M1399/F1399, ((G1399*(I1399-E1399))/F1399)), IF(M1399&gt;0, M1399/F1399, ((G1399*(E1399-I1399))/F1399))))</f>
        <v/>
      </c>
    </row>
    <row customHeight="1" ht="17.25" r="1400" spans="1:105">
      <c r="A1400" s="161" t="n"/>
      <c r="B1400" s="141" t="n"/>
      <c r="C1400" s="15" t="n"/>
      <c r="D1400" s="15" t="n"/>
      <c r="E1400" s="142" t="n"/>
      <c r="F1400" s="16" t="n"/>
      <c r="G1400" s="132" t="n"/>
      <c r="H1400" s="142" t="n"/>
      <c r="I1400" s="142" t="n"/>
      <c r="J1400" s="144" t="n"/>
      <c r="K1400" s="124" t="n"/>
      <c r="L1400" s="12" t="n"/>
      <c r="M1400" s="158">
        <f>IF(J1400="", "", K1400)</f>
        <v/>
      </c>
      <c r="N1400" s="17" t="n"/>
      <c r="O1400" s="18" t="n"/>
      <c r="AC1400" s="14" t="n"/>
      <c r="AD1400" s="14">
        <f>IF(M1400="", "", IF(C1400="Long", IF(M1400&gt;0, M1400/F1400, ((G1400*(I1400-E1400))/F1400)), IF(M1400&gt;0, M1400/F1400, ((G1400*(E1400-I1400))/F1400))))</f>
        <v/>
      </c>
    </row>
    <row customHeight="1" ht="17.25" r="1401" spans="1:105">
      <c r="A1401" s="161" t="n"/>
      <c r="B1401" s="141" t="n"/>
      <c r="C1401" s="15" t="n"/>
      <c r="D1401" s="15" t="n"/>
      <c r="E1401" s="142" t="n"/>
      <c r="F1401" s="16" t="n"/>
      <c r="G1401" s="132" t="n"/>
      <c r="H1401" s="142" t="n"/>
      <c r="I1401" s="142" t="n"/>
      <c r="J1401" s="144" t="n"/>
      <c r="K1401" s="124" t="n"/>
      <c r="L1401" s="12" t="n"/>
      <c r="M1401" s="158">
        <f>IF(J1401="", "", K1401)</f>
        <v/>
      </c>
      <c r="N1401" s="17" t="n"/>
      <c r="O1401" s="18" t="n"/>
      <c r="AC1401" s="14" t="n"/>
      <c r="AD1401" s="14">
        <f>IF(M1401="", "", IF(C1401="Long", IF(M1401&gt;0, M1401/F1401, ((G1401*(I1401-E1401))/F1401)), IF(M1401&gt;0, M1401/F1401, ((G1401*(E1401-I1401))/F1401))))</f>
        <v/>
      </c>
    </row>
    <row customHeight="1" ht="17.25" r="1402" spans="1:105">
      <c r="A1402" s="161" t="n"/>
      <c r="B1402" s="141" t="n"/>
      <c r="C1402" s="15" t="n"/>
      <c r="D1402" s="15" t="n"/>
      <c r="E1402" s="142" t="n"/>
      <c r="F1402" s="16" t="n"/>
      <c r="G1402" s="132" t="n"/>
      <c r="H1402" s="142" t="n"/>
      <c r="I1402" s="142" t="n"/>
      <c r="J1402" s="144" t="n"/>
      <c r="K1402" s="124" t="n"/>
      <c r="L1402" s="12" t="n"/>
      <c r="M1402" s="158">
        <f>IF(J1402="", "", K1402)</f>
        <v/>
      </c>
      <c r="N1402" s="17" t="n"/>
      <c r="O1402" s="18" t="n"/>
      <c r="AC1402" s="14" t="n"/>
      <c r="AD1402" s="14">
        <f>IF(M1402="", "", IF(C1402="Long", IF(M1402&gt;0, M1402/F1402, ((G1402*(I1402-E1402))/F1402)), IF(M1402&gt;0, M1402/F1402, ((G1402*(E1402-I1402))/F1402))))</f>
        <v/>
      </c>
    </row>
    <row customHeight="1" ht="17.25" r="1403" spans="1:105">
      <c r="A1403" s="161" t="n"/>
      <c r="B1403" s="141" t="n"/>
      <c r="C1403" s="15" t="n"/>
      <c r="D1403" s="15" t="n"/>
      <c r="E1403" s="142" t="n"/>
      <c r="F1403" s="16" t="n"/>
      <c r="G1403" s="132" t="n"/>
      <c r="H1403" s="142" t="n"/>
      <c r="I1403" s="142" t="n"/>
      <c r="J1403" s="144" t="n"/>
      <c r="K1403" s="124" t="n"/>
      <c r="L1403" s="12" t="n"/>
      <c r="M1403" s="158">
        <f>IF(J1403="", "", K1403)</f>
        <v/>
      </c>
      <c r="N1403" s="17" t="n"/>
      <c r="O1403" s="18" t="n"/>
      <c r="AC1403" s="14" t="n"/>
      <c r="AD1403" s="14">
        <f>IF(M1403="", "", IF(C1403="Long", IF(M1403&gt;0, M1403/F1403, ((G1403*(I1403-E1403))/F1403)), IF(M1403&gt;0, M1403/F1403, ((G1403*(E1403-I1403))/F1403))))</f>
        <v/>
      </c>
    </row>
    <row customHeight="1" ht="17.25" r="1404" spans="1:105">
      <c r="A1404" s="161" t="n"/>
      <c r="B1404" s="141" t="n"/>
      <c r="C1404" s="15" t="n"/>
      <c r="D1404" s="15" t="n"/>
      <c r="E1404" s="142" t="n"/>
      <c r="F1404" s="16" t="n"/>
      <c r="G1404" s="132" t="n"/>
      <c r="H1404" s="142" t="n"/>
      <c r="I1404" s="142" t="n"/>
      <c r="J1404" s="144" t="n"/>
      <c r="K1404" s="124" t="n"/>
      <c r="L1404" s="12" t="n"/>
      <c r="M1404" s="158">
        <f>IF(J1404="", "", K1404)</f>
        <v/>
      </c>
      <c r="N1404" s="17" t="n"/>
      <c r="O1404" s="18" t="n"/>
      <c r="AC1404" s="14" t="n"/>
      <c r="AD1404" s="14">
        <f>IF(M1404="", "", IF(C1404="Long", IF(M1404&gt;0, M1404/F1404, ((G1404*(I1404-E1404))/F1404)), IF(M1404&gt;0, M1404/F1404, ((G1404*(E1404-I1404))/F1404))))</f>
        <v/>
      </c>
    </row>
    <row customHeight="1" ht="17.25" r="1405" spans="1:105">
      <c r="A1405" s="161" t="n"/>
      <c r="B1405" s="141" t="n"/>
      <c r="C1405" s="15" t="n"/>
      <c r="D1405" s="15" t="n"/>
      <c r="E1405" s="142" t="n"/>
      <c r="F1405" s="16" t="n"/>
      <c r="G1405" s="132" t="n"/>
      <c r="H1405" s="142" t="n"/>
      <c r="I1405" s="142" t="n"/>
      <c r="J1405" s="144" t="n"/>
      <c r="K1405" s="124" t="n"/>
      <c r="L1405" s="12" t="n"/>
      <c r="M1405" s="158">
        <f>IF(J1405="", "", K1405)</f>
        <v/>
      </c>
      <c r="N1405" s="17" t="n"/>
      <c r="O1405" s="18" t="n"/>
      <c r="AC1405" s="14" t="n"/>
      <c r="AD1405" s="14">
        <f>IF(M1405="", "", IF(C1405="Long", IF(M1405&gt;0, M1405/F1405, ((G1405*(I1405-E1405))/F1405)), IF(M1405&gt;0, M1405/F1405, ((G1405*(E1405-I1405))/F1405))))</f>
        <v/>
      </c>
    </row>
    <row customHeight="1" ht="17.25" r="1406" spans="1:105">
      <c r="A1406" s="161" t="n"/>
      <c r="B1406" s="141" t="n"/>
      <c r="C1406" s="15" t="n"/>
      <c r="D1406" s="15" t="n"/>
      <c r="E1406" s="142" t="n"/>
      <c r="F1406" s="16" t="n"/>
      <c r="G1406" s="132" t="n"/>
      <c r="H1406" s="142" t="n"/>
      <c r="I1406" s="142" t="n"/>
      <c r="J1406" s="144" t="n"/>
      <c r="K1406" s="124" t="n"/>
      <c r="L1406" s="12" t="n"/>
      <c r="M1406" s="158">
        <f>IF(J1406="", "", K1406)</f>
        <v/>
      </c>
      <c r="N1406" s="17" t="n"/>
      <c r="O1406" s="18" t="n"/>
      <c r="AC1406" s="14" t="n"/>
      <c r="AD1406" s="14">
        <f>IF(M1406="", "", IF(C1406="Long", IF(M1406&gt;0, M1406/F1406, ((G1406*(I1406-E1406))/F1406)), IF(M1406&gt;0, M1406/F1406, ((G1406*(E1406-I1406))/F1406))))</f>
        <v/>
      </c>
    </row>
    <row customHeight="1" ht="17.25" r="1407" spans="1:105">
      <c r="A1407" s="161" t="n"/>
      <c r="B1407" s="141" t="n"/>
      <c r="C1407" s="15" t="n"/>
      <c r="D1407" s="15" t="n"/>
      <c r="E1407" s="142" t="n"/>
      <c r="F1407" s="16" t="n"/>
      <c r="G1407" s="132" t="n"/>
      <c r="H1407" s="142" t="n"/>
      <c r="I1407" s="142" t="n"/>
      <c r="J1407" s="144" t="n"/>
      <c r="K1407" s="124" t="n"/>
      <c r="L1407" s="12" t="n"/>
      <c r="M1407" s="158">
        <f>IF(J1407="", "", K1407)</f>
        <v/>
      </c>
      <c r="N1407" s="17" t="n"/>
      <c r="O1407" s="18" t="n"/>
      <c r="AC1407" s="14" t="n"/>
      <c r="AD1407" s="14">
        <f>IF(M1407="", "", IF(C1407="Long", IF(M1407&gt;0, M1407/F1407, ((G1407*(I1407-E1407))/F1407)), IF(M1407&gt;0, M1407/F1407, ((G1407*(E1407-I1407))/F1407))))</f>
        <v/>
      </c>
    </row>
    <row customHeight="1" ht="17.25" r="1408" spans="1:105">
      <c r="A1408" s="161" t="n"/>
      <c r="B1408" s="141" t="n"/>
      <c r="C1408" s="15" t="n"/>
      <c r="D1408" s="15" t="n"/>
      <c r="E1408" s="142" t="n"/>
      <c r="F1408" s="16" t="n"/>
      <c r="G1408" s="132" t="n"/>
      <c r="H1408" s="142" t="n"/>
      <c r="I1408" s="142" t="n"/>
      <c r="J1408" s="144" t="n"/>
      <c r="K1408" s="124" t="n"/>
      <c r="L1408" s="12" t="n"/>
      <c r="M1408" s="158">
        <f>IF(J1408="", "", K1408)</f>
        <v/>
      </c>
      <c r="N1408" s="17" t="n"/>
      <c r="O1408" s="18" t="n"/>
      <c r="AC1408" s="14" t="n"/>
      <c r="AD1408" s="14">
        <f>IF(M1408="", "", IF(C1408="Long", IF(M1408&gt;0, M1408/F1408, ((G1408*(I1408-E1408))/F1408)), IF(M1408&gt;0, M1408/F1408, ((G1408*(E1408-I1408))/F1408))))</f>
        <v/>
      </c>
    </row>
    <row customHeight="1" ht="17.25" r="1409" spans="1:105">
      <c r="A1409" s="161" t="n"/>
      <c r="B1409" s="141" t="n"/>
      <c r="C1409" s="15" t="n"/>
      <c r="D1409" s="15" t="n"/>
      <c r="E1409" s="142" t="n"/>
      <c r="F1409" s="16" t="n"/>
      <c r="G1409" s="132" t="n"/>
      <c r="H1409" s="142" t="n"/>
      <c r="I1409" s="142" t="n"/>
      <c r="J1409" s="144" t="n"/>
      <c r="K1409" s="124" t="n"/>
      <c r="L1409" s="12" t="n"/>
      <c r="M1409" s="158">
        <f>IF(J1409="", "", K1409)</f>
        <v/>
      </c>
      <c r="N1409" s="17" t="n"/>
      <c r="O1409" s="18" t="n"/>
      <c r="AC1409" s="14" t="n"/>
      <c r="AD1409" s="14">
        <f>IF(M1409="", "", IF(C1409="Long", IF(M1409&gt;0, M1409/F1409, ((G1409*(I1409-E1409))/F1409)), IF(M1409&gt;0, M1409/F1409, ((G1409*(E1409-I1409))/F1409))))</f>
        <v/>
      </c>
    </row>
    <row customHeight="1" ht="17.25" r="1410" spans="1:105">
      <c r="A1410" s="161" t="n"/>
      <c r="B1410" s="141" t="n"/>
      <c r="C1410" s="15" t="n"/>
      <c r="D1410" s="15" t="n"/>
      <c r="E1410" s="142" t="n"/>
      <c r="F1410" s="16" t="n"/>
      <c r="G1410" s="132" t="n"/>
      <c r="H1410" s="142" t="n"/>
      <c r="I1410" s="142" t="n"/>
      <c r="J1410" s="144" t="n"/>
      <c r="K1410" s="124" t="n"/>
      <c r="L1410" s="12" t="n"/>
      <c r="M1410" s="158">
        <f>IF(J1410="", "", K1410)</f>
        <v/>
      </c>
      <c r="N1410" s="17" t="n"/>
      <c r="O1410" s="18" t="n"/>
      <c r="AC1410" s="14" t="n"/>
      <c r="AD1410" s="14">
        <f>IF(M1410="", "", IF(C1410="Long", IF(M1410&gt;0, M1410/F1410, ((G1410*(I1410-E1410))/F1410)), IF(M1410&gt;0, M1410/F1410, ((G1410*(E1410-I1410))/F1410))))</f>
        <v/>
      </c>
    </row>
    <row customHeight="1" ht="17.25" r="1411" spans="1:105">
      <c r="A1411" s="161" t="n"/>
      <c r="B1411" s="141" t="n"/>
      <c r="C1411" s="15" t="n"/>
      <c r="D1411" s="15" t="n"/>
      <c r="E1411" s="142" t="n"/>
      <c r="F1411" s="16" t="n"/>
      <c r="G1411" s="132" t="n"/>
      <c r="H1411" s="142" t="n"/>
      <c r="I1411" s="142" t="n"/>
      <c r="J1411" s="144" t="n"/>
      <c r="K1411" s="124" t="n"/>
      <c r="L1411" s="12" t="n"/>
      <c r="M1411" s="158">
        <f>IF(J1411="", "", K1411)</f>
        <v/>
      </c>
      <c r="N1411" s="17" t="n"/>
      <c r="O1411" s="18" t="n"/>
      <c r="AC1411" s="14" t="n"/>
      <c r="AD1411" s="14">
        <f>IF(M1411="", "", IF(C1411="Long", IF(M1411&gt;0, M1411/F1411, ((G1411*(I1411-E1411))/F1411)), IF(M1411&gt;0, M1411/F1411, ((G1411*(E1411-I1411))/F1411))))</f>
        <v/>
      </c>
    </row>
    <row customHeight="1" ht="17.25" r="1412" spans="1:105">
      <c r="A1412" s="161" t="n"/>
      <c r="B1412" s="141" t="n"/>
      <c r="C1412" s="15" t="n"/>
      <c r="D1412" s="15" t="n"/>
      <c r="E1412" s="142" t="n"/>
      <c r="F1412" s="16" t="n"/>
      <c r="G1412" s="132" t="n"/>
      <c r="H1412" s="142" t="n"/>
      <c r="I1412" s="142" t="n"/>
      <c r="J1412" s="144" t="n"/>
      <c r="K1412" s="124" t="n"/>
      <c r="L1412" s="12" t="n"/>
      <c r="M1412" s="158">
        <f>IF(J1412="", "", K1412)</f>
        <v/>
      </c>
      <c r="N1412" s="17" t="n"/>
      <c r="O1412" s="18" t="n"/>
      <c r="AC1412" s="14" t="n"/>
      <c r="AD1412" s="14">
        <f>IF(M1412="", "", IF(C1412="Long", IF(M1412&gt;0, M1412/F1412, ((G1412*(I1412-E1412))/F1412)), IF(M1412&gt;0, M1412/F1412, ((G1412*(E1412-I1412))/F1412))))</f>
        <v/>
      </c>
    </row>
    <row customHeight="1" ht="17.25" r="1413" spans="1:105">
      <c r="A1413" s="161" t="n"/>
      <c r="B1413" s="141" t="n"/>
      <c r="C1413" s="15" t="n"/>
      <c r="D1413" s="15" t="n"/>
      <c r="E1413" s="142" t="n"/>
      <c r="F1413" s="16" t="n"/>
      <c r="G1413" s="132" t="n"/>
      <c r="H1413" s="142" t="n"/>
      <c r="I1413" s="142" t="n"/>
      <c r="J1413" s="144" t="n"/>
      <c r="K1413" s="124" t="n"/>
      <c r="L1413" s="12" t="n"/>
      <c r="M1413" s="158">
        <f>IF(J1413="", "", K1413)</f>
        <v/>
      </c>
      <c r="N1413" s="17" t="n"/>
      <c r="O1413" s="18" t="n"/>
      <c r="AC1413" s="14" t="n"/>
      <c r="AD1413" s="14">
        <f>IF(M1413="", "", IF(C1413="Long", IF(M1413&gt;0, M1413/F1413, ((G1413*(I1413-E1413))/F1413)), IF(M1413&gt;0, M1413/F1413, ((G1413*(E1413-I1413))/F1413))))</f>
        <v/>
      </c>
    </row>
    <row customHeight="1" ht="17.25" r="1414" spans="1:105">
      <c r="A1414" s="161" t="n"/>
      <c r="B1414" s="141" t="n"/>
      <c r="C1414" s="15" t="n"/>
      <c r="D1414" s="15" t="n"/>
      <c r="E1414" s="142" t="n"/>
      <c r="F1414" s="16" t="n"/>
      <c r="G1414" s="132" t="n"/>
      <c r="H1414" s="142" t="n"/>
      <c r="I1414" s="142" t="n"/>
      <c r="J1414" s="144" t="n"/>
      <c r="K1414" s="124" t="n"/>
      <c r="L1414" s="12" t="n"/>
      <c r="M1414" s="158">
        <f>IF(J1414="", "", K1414)</f>
        <v/>
      </c>
      <c r="N1414" s="17" t="n"/>
      <c r="O1414" s="18" t="n"/>
      <c r="AC1414" s="14" t="n"/>
      <c r="AD1414" s="14">
        <f>IF(M1414="", "", IF(C1414="Long", IF(M1414&gt;0, M1414/F1414, ((G1414*(I1414-E1414))/F1414)), IF(M1414&gt;0, M1414/F1414, ((G1414*(E1414-I1414))/F1414))))</f>
        <v/>
      </c>
    </row>
    <row customHeight="1" ht="17.25" r="1415" spans="1:105">
      <c r="A1415" s="161" t="n"/>
      <c r="B1415" s="141" t="n"/>
      <c r="C1415" s="15" t="n"/>
      <c r="D1415" s="15" t="n"/>
      <c r="E1415" s="142" t="n"/>
      <c r="F1415" s="16" t="n"/>
      <c r="G1415" s="132" t="n"/>
      <c r="H1415" s="142" t="n"/>
      <c r="I1415" s="142" t="n"/>
      <c r="J1415" s="144" t="n"/>
      <c r="K1415" s="124" t="n"/>
      <c r="L1415" s="12" t="n"/>
      <c r="M1415" s="158">
        <f>IF(J1415="", "", K1415)</f>
        <v/>
      </c>
      <c r="N1415" s="17" t="n"/>
      <c r="O1415" s="18" t="n"/>
      <c r="AC1415" s="14" t="n"/>
      <c r="AD1415" s="14">
        <f>IF(M1415="", "", IF(C1415="Long", IF(M1415&gt;0, M1415/F1415, ((G1415*(I1415-E1415))/F1415)), IF(M1415&gt;0, M1415/F1415, ((G1415*(E1415-I1415))/F1415))))</f>
        <v/>
      </c>
    </row>
    <row customHeight="1" ht="17.25" r="1416" spans="1:105">
      <c r="A1416" s="161" t="n"/>
      <c r="B1416" s="141" t="n"/>
      <c r="C1416" s="15" t="n"/>
      <c r="D1416" s="15" t="n"/>
      <c r="E1416" s="142" t="n"/>
      <c r="F1416" s="16" t="n"/>
      <c r="G1416" s="132" t="n"/>
      <c r="H1416" s="142" t="n"/>
      <c r="I1416" s="142" t="n"/>
      <c r="J1416" s="144" t="n"/>
      <c r="K1416" s="124" t="n"/>
      <c r="L1416" s="12" t="n"/>
      <c r="M1416" s="158">
        <f>IF(J1416="", "", K1416)</f>
        <v/>
      </c>
      <c r="N1416" s="17" t="n"/>
      <c r="O1416" s="18" t="n"/>
      <c r="AC1416" s="14" t="n"/>
      <c r="AD1416" s="14">
        <f>IF(M1416="", "", IF(C1416="Long", IF(M1416&gt;0, M1416/F1416, ((G1416*(I1416-E1416))/F1416)), IF(M1416&gt;0, M1416/F1416, ((G1416*(E1416-I1416))/F1416))))</f>
        <v/>
      </c>
    </row>
    <row customHeight="1" ht="17.25" r="1417" spans="1:105">
      <c r="A1417" s="161" t="n"/>
      <c r="B1417" s="141" t="n"/>
      <c r="C1417" s="15" t="n"/>
      <c r="D1417" s="15" t="n"/>
      <c r="E1417" s="142" t="n"/>
      <c r="F1417" s="16" t="n"/>
      <c r="G1417" s="132" t="n"/>
      <c r="H1417" s="142" t="n"/>
      <c r="I1417" s="142" t="n"/>
      <c r="J1417" s="144" t="n"/>
      <c r="K1417" s="124" t="n"/>
      <c r="L1417" s="12" t="n"/>
      <c r="M1417" s="158">
        <f>IF(J1417="", "", K1417)</f>
        <v/>
      </c>
      <c r="N1417" s="17" t="n"/>
      <c r="O1417" s="18" t="n"/>
      <c r="AC1417" s="14" t="n"/>
      <c r="AD1417" s="14">
        <f>IF(M1417="", "", IF(C1417="Long", IF(M1417&gt;0, M1417/F1417, ((G1417*(I1417-E1417))/F1417)), IF(M1417&gt;0, M1417/F1417, ((G1417*(E1417-I1417))/F1417))))</f>
        <v/>
      </c>
    </row>
    <row customHeight="1" ht="17.25" r="1418" spans="1:105">
      <c r="A1418" s="161" t="n"/>
      <c r="B1418" s="141" t="n"/>
      <c r="C1418" s="15" t="n"/>
      <c r="D1418" s="15" t="n"/>
      <c r="E1418" s="142" t="n"/>
      <c r="F1418" s="16" t="n"/>
      <c r="G1418" s="132" t="n"/>
      <c r="H1418" s="142" t="n"/>
      <c r="I1418" s="142" t="n"/>
      <c r="J1418" s="144" t="n"/>
      <c r="K1418" s="124" t="n"/>
      <c r="L1418" s="12" t="n"/>
      <c r="M1418" s="158">
        <f>IF(J1418="", "", K1418)</f>
        <v/>
      </c>
      <c r="N1418" s="17" t="n"/>
      <c r="O1418" s="18" t="n"/>
      <c r="AC1418" s="14" t="n"/>
      <c r="AD1418" s="14">
        <f>IF(M1418="", "", IF(C1418="Long", IF(M1418&gt;0, M1418/F1418, ((G1418*(I1418-E1418))/F1418)), IF(M1418&gt;0, M1418/F1418, ((G1418*(E1418-I1418))/F1418))))</f>
        <v/>
      </c>
    </row>
    <row customHeight="1" ht="17.25" r="1419" spans="1:105">
      <c r="A1419" s="161" t="n"/>
      <c r="B1419" s="141" t="n"/>
      <c r="C1419" s="15" t="n"/>
      <c r="D1419" s="15" t="n"/>
      <c r="E1419" s="142" t="n"/>
      <c r="F1419" s="16" t="n"/>
      <c r="G1419" s="132" t="n"/>
      <c r="H1419" s="142" t="n"/>
      <c r="I1419" s="142" t="n"/>
      <c r="J1419" s="144" t="n"/>
      <c r="K1419" s="124" t="n"/>
      <c r="L1419" s="12" t="n"/>
      <c r="M1419" s="158">
        <f>IF(J1419="", "", K1419)</f>
        <v/>
      </c>
      <c r="N1419" s="17" t="n"/>
      <c r="O1419" s="18" t="n"/>
      <c r="AC1419" s="14" t="n"/>
      <c r="AD1419" s="14">
        <f>IF(M1419="", "", IF(C1419="Long", IF(M1419&gt;0, M1419/F1419, ((G1419*(I1419-E1419))/F1419)), IF(M1419&gt;0, M1419/F1419, ((G1419*(E1419-I1419))/F1419))))</f>
        <v/>
      </c>
    </row>
    <row customHeight="1" ht="17.25" r="1420" spans="1:105">
      <c r="A1420" s="161" t="n"/>
      <c r="B1420" s="141" t="n"/>
      <c r="C1420" s="15" t="n"/>
      <c r="D1420" s="15" t="n"/>
      <c r="E1420" s="142" t="n"/>
      <c r="F1420" s="16" t="n"/>
      <c r="G1420" s="132" t="n"/>
      <c r="H1420" s="142" t="n"/>
      <c r="I1420" s="142" t="n"/>
      <c r="J1420" s="144" t="n"/>
      <c r="K1420" s="124" t="n"/>
      <c r="L1420" s="12" t="n"/>
      <c r="M1420" s="158">
        <f>IF(J1420="", "", K1420)</f>
        <v/>
      </c>
      <c r="N1420" s="17" t="n"/>
      <c r="O1420" s="18" t="n"/>
      <c r="AC1420" s="14" t="n"/>
      <c r="AD1420" s="14">
        <f>IF(M1420="", "", IF(C1420="Long", IF(M1420&gt;0, M1420/F1420, ((G1420*(I1420-E1420))/F1420)), IF(M1420&gt;0, M1420/F1420, ((G1420*(E1420-I1420))/F1420))))</f>
        <v/>
      </c>
    </row>
    <row customHeight="1" ht="17.25" r="1421" spans="1:105">
      <c r="A1421" s="161" t="n"/>
      <c r="B1421" s="141" t="n"/>
      <c r="C1421" s="15" t="n"/>
      <c r="D1421" s="15" t="n"/>
      <c r="E1421" s="142" t="n"/>
      <c r="F1421" s="16" t="n"/>
      <c r="G1421" s="132" t="n"/>
      <c r="H1421" s="142" t="n"/>
      <c r="I1421" s="142" t="n"/>
      <c r="J1421" s="144" t="n"/>
      <c r="K1421" s="124" t="n"/>
      <c r="L1421" s="12" t="n"/>
      <c r="M1421" s="158">
        <f>IF(J1421="", "", K1421)</f>
        <v/>
      </c>
      <c r="N1421" s="17" t="n"/>
      <c r="O1421" s="18" t="n"/>
      <c r="AC1421" s="14" t="n"/>
      <c r="AD1421" s="14">
        <f>IF(M1421="", "", IF(C1421="Long", IF(M1421&gt;0, M1421/F1421, ((G1421*(I1421-E1421))/F1421)), IF(M1421&gt;0, M1421/F1421, ((G1421*(E1421-I1421))/F1421))))</f>
        <v/>
      </c>
    </row>
    <row customHeight="1" ht="17.25" r="1422" spans="1:105">
      <c r="A1422" s="161" t="n"/>
      <c r="B1422" s="141" t="n"/>
      <c r="C1422" s="15" t="n"/>
      <c r="D1422" s="15" t="n"/>
      <c r="E1422" s="142" t="n"/>
      <c r="F1422" s="16" t="n"/>
      <c r="G1422" s="132" t="n"/>
      <c r="H1422" s="142" t="n"/>
      <c r="I1422" s="142" t="n"/>
      <c r="J1422" s="144" t="n"/>
      <c r="K1422" s="124" t="n"/>
      <c r="L1422" s="12" t="n"/>
      <c r="M1422" s="158">
        <f>IF(J1422="", "", K1422)</f>
        <v/>
      </c>
      <c r="N1422" s="17" t="n"/>
      <c r="O1422" s="18" t="n"/>
      <c r="AC1422" s="14" t="n"/>
      <c r="AD1422" s="14">
        <f>IF(M1422="", "", IF(C1422="Long", IF(M1422&gt;0, M1422/F1422, ((G1422*(I1422-E1422))/F1422)), IF(M1422&gt;0, M1422/F1422, ((G1422*(E1422-I1422))/F1422))))</f>
        <v/>
      </c>
    </row>
    <row customHeight="1" ht="17.25" r="1423" spans="1:105">
      <c r="A1423" s="161" t="n"/>
      <c r="B1423" s="141" t="n"/>
      <c r="C1423" s="15" t="n"/>
      <c r="D1423" s="15" t="n"/>
      <c r="E1423" s="142" t="n"/>
      <c r="F1423" s="16" t="n"/>
      <c r="G1423" s="132" t="n"/>
      <c r="H1423" s="142" t="n"/>
      <c r="I1423" s="142" t="n"/>
      <c r="J1423" s="144" t="n"/>
      <c r="K1423" s="124" t="n"/>
      <c r="L1423" s="12" t="n"/>
      <c r="M1423" s="158">
        <f>IF(J1423="", "", K1423)</f>
        <v/>
      </c>
      <c r="N1423" s="17" t="n"/>
      <c r="O1423" s="18" t="n"/>
      <c r="AC1423" s="14" t="n"/>
      <c r="AD1423" s="14">
        <f>IF(M1423="", "", IF(C1423="Long", IF(M1423&gt;0, M1423/F1423, ((G1423*(I1423-E1423))/F1423)), IF(M1423&gt;0, M1423/F1423, ((G1423*(E1423-I1423))/F1423))))</f>
        <v/>
      </c>
    </row>
    <row customHeight="1" ht="17.25" r="1424" spans="1:105">
      <c r="A1424" s="161" t="n"/>
      <c r="B1424" s="141" t="n"/>
      <c r="C1424" s="15" t="n"/>
      <c r="D1424" s="15" t="n"/>
      <c r="E1424" s="142" t="n"/>
      <c r="F1424" s="16" t="n"/>
      <c r="G1424" s="132" t="n"/>
      <c r="H1424" s="142" t="n"/>
      <c r="I1424" s="142" t="n"/>
      <c r="J1424" s="144" t="n"/>
      <c r="K1424" s="124" t="n"/>
      <c r="L1424" s="12" t="n"/>
      <c r="M1424" s="158">
        <f>IF(J1424="", "", K1424)</f>
        <v/>
      </c>
      <c r="N1424" s="17" t="n"/>
      <c r="O1424" s="18" t="n"/>
      <c r="AC1424" s="14" t="n"/>
      <c r="AD1424" s="14">
        <f>IF(M1424="", "", IF(C1424="Long", IF(M1424&gt;0, M1424/F1424, ((G1424*(I1424-E1424))/F1424)), IF(M1424&gt;0, M1424/F1424, ((G1424*(E1424-I1424))/F1424))))</f>
        <v/>
      </c>
    </row>
    <row customHeight="1" ht="17.25" r="1425" spans="1:105">
      <c r="A1425" s="161" t="n"/>
      <c r="B1425" s="141" t="n"/>
      <c r="C1425" s="15" t="n"/>
      <c r="D1425" s="15" t="n"/>
      <c r="E1425" s="142" t="n"/>
      <c r="F1425" s="16" t="n"/>
      <c r="G1425" s="132" t="n"/>
      <c r="H1425" s="142" t="n"/>
      <c r="I1425" s="142" t="n"/>
      <c r="J1425" s="144" t="n"/>
      <c r="K1425" s="124" t="n"/>
      <c r="L1425" s="12" t="n"/>
      <c r="M1425" s="158">
        <f>IF(J1425="", "", K1425)</f>
        <v/>
      </c>
      <c r="N1425" s="17" t="n"/>
      <c r="O1425" s="18" t="n"/>
      <c r="AC1425" s="14" t="n"/>
      <c r="AD1425" s="14">
        <f>IF(M1425="", "", IF(C1425="Long", IF(M1425&gt;0, M1425/F1425, ((G1425*(I1425-E1425))/F1425)), IF(M1425&gt;0, M1425/F1425, ((G1425*(E1425-I1425))/F1425))))</f>
        <v/>
      </c>
    </row>
    <row customHeight="1" ht="17.25" r="1426" spans="1:105">
      <c r="A1426" s="161" t="n"/>
      <c r="B1426" s="141" t="n"/>
      <c r="C1426" s="15" t="n"/>
      <c r="D1426" s="15" t="n"/>
      <c r="E1426" s="142" t="n"/>
      <c r="F1426" s="16" t="n"/>
      <c r="G1426" s="132" t="n"/>
      <c r="H1426" s="142" t="n"/>
      <c r="I1426" s="142" t="n"/>
      <c r="J1426" s="144" t="n"/>
      <c r="K1426" s="124" t="n"/>
      <c r="L1426" s="12" t="n"/>
      <c r="M1426" s="158">
        <f>IF(J1426="", "", K1426)</f>
        <v/>
      </c>
      <c r="N1426" s="17" t="n"/>
      <c r="O1426" s="18" t="n"/>
      <c r="AC1426" s="14" t="n"/>
      <c r="AD1426" s="14">
        <f>IF(M1426="", "", IF(C1426="Long", IF(M1426&gt;0, M1426/F1426, ((G1426*(I1426-E1426))/F1426)), IF(M1426&gt;0, M1426/F1426, ((G1426*(E1426-I1426))/F1426))))</f>
        <v/>
      </c>
    </row>
    <row customHeight="1" ht="17.25" r="1427" spans="1:105">
      <c r="A1427" s="161" t="n"/>
      <c r="B1427" s="141" t="n"/>
      <c r="C1427" s="15" t="n"/>
      <c r="D1427" s="15" t="n"/>
      <c r="E1427" s="142" t="n"/>
      <c r="F1427" s="16" t="n"/>
      <c r="G1427" s="132" t="n"/>
      <c r="H1427" s="142" t="n"/>
      <c r="I1427" s="142" t="n"/>
      <c r="J1427" s="144" t="n"/>
      <c r="K1427" s="124" t="n"/>
      <c r="L1427" s="12" t="n"/>
      <c r="M1427" s="158">
        <f>IF(J1427="", "", K1427)</f>
        <v/>
      </c>
      <c r="N1427" s="17" t="n"/>
      <c r="O1427" s="18" t="n"/>
      <c r="AC1427" s="14" t="n"/>
      <c r="AD1427" s="14">
        <f>IF(M1427="", "", IF(C1427="Long", IF(M1427&gt;0, M1427/F1427, ((G1427*(I1427-E1427))/F1427)), IF(M1427&gt;0, M1427/F1427, ((G1427*(E1427-I1427))/F1427))))</f>
        <v/>
      </c>
    </row>
    <row customHeight="1" ht="17.25" r="1428" spans="1:105">
      <c r="A1428" s="161" t="n"/>
      <c r="B1428" s="141" t="n"/>
      <c r="C1428" s="15" t="n"/>
      <c r="D1428" s="15" t="n"/>
      <c r="E1428" s="142" t="n"/>
      <c r="F1428" s="16" t="n"/>
      <c r="G1428" s="132" t="n"/>
      <c r="H1428" s="142" t="n"/>
      <c r="I1428" s="142" t="n"/>
      <c r="J1428" s="144" t="n"/>
      <c r="K1428" s="124" t="n"/>
      <c r="L1428" s="12" t="n"/>
      <c r="M1428" s="158">
        <f>IF(J1428="", "", K1428)</f>
        <v/>
      </c>
      <c r="N1428" s="17" t="n"/>
      <c r="O1428" s="18" t="n"/>
      <c r="AC1428" s="14" t="n"/>
      <c r="AD1428" s="14">
        <f>IF(M1428="", "", IF(C1428="Long", IF(M1428&gt;0, M1428/F1428, ((G1428*(I1428-E1428))/F1428)), IF(M1428&gt;0, M1428/F1428, ((G1428*(E1428-I1428))/F1428))))</f>
        <v/>
      </c>
    </row>
    <row customHeight="1" ht="17.25" r="1429" spans="1:105">
      <c r="A1429" s="161" t="n"/>
      <c r="B1429" s="141" t="n"/>
      <c r="C1429" s="15" t="n"/>
      <c r="D1429" s="15" t="n"/>
      <c r="E1429" s="142" t="n"/>
      <c r="F1429" s="16" t="n"/>
      <c r="G1429" s="132" t="n"/>
      <c r="H1429" s="142" t="n"/>
      <c r="I1429" s="142" t="n"/>
      <c r="J1429" s="144" t="n"/>
      <c r="K1429" s="124" t="n"/>
      <c r="L1429" s="12" t="n"/>
      <c r="M1429" s="158">
        <f>IF(J1429="", "", K1429)</f>
        <v/>
      </c>
      <c r="N1429" s="17" t="n"/>
      <c r="O1429" s="18" t="n"/>
      <c r="AC1429" s="14" t="n"/>
      <c r="AD1429" s="14">
        <f>IF(M1429="", "", IF(C1429="Long", IF(M1429&gt;0, M1429/F1429, ((G1429*(I1429-E1429))/F1429)), IF(M1429&gt;0, M1429/F1429, ((G1429*(E1429-I1429))/F1429))))</f>
        <v/>
      </c>
    </row>
    <row customHeight="1" ht="17.25" r="1430" spans="1:105">
      <c r="A1430" s="161" t="n"/>
      <c r="B1430" s="141" t="n"/>
      <c r="C1430" s="15" t="n"/>
      <c r="D1430" s="15" t="n"/>
      <c r="E1430" s="142" t="n"/>
      <c r="F1430" s="16" t="n"/>
      <c r="G1430" s="132" t="n"/>
      <c r="H1430" s="142" t="n"/>
      <c r="I1430" s="142" t="n"/>
      <c r="J1430" s="144" t="n"/>
      <c r="K1430" s="124" t="n"/>
      <c r="L1430" s="12" t="n"/>
      <c r="M1430" s="158">
        <f>IF(J1430="", "", K1430)</f>
        <v/>
      </c>
      <c r="N1430" s="17" t="n"/>
      <c r="O1430" s="18" t="n"/>
      <c r="AC1430" s="14" t="n"/>
      <c r="AD1430" s="14">
        <f>IF(M1430="", "", IF(C1430="Long", IF(M1430&gt;0, M1430/F1430, ((G1430*(I1430-E1430))/F1430)), IF(M1430&gt;0, M1430/F1430, ((G1430*(E1430-I1430))/F1430))))</f>
        <v/>
      </c>
    </row>
    <row customHeight="1" ht="17.25" r="1431" spans="1:105">
      <c r="A1431" s="161" t="n"/>
      <c r="B1431" s="141" t="n"/>
      <c r="C1431" s="15" t="n"/>
      <c r="D1431" s="15" t="n"/>
      <c r="E1431" s="142" t="n"/>
      <c r="F1431" s="16" t="n"/>
      <c r="G1431" s="132" t="n"/>
      <c r="H1431" s="142" t="n"/>
      <c r="I1431" s="142" t="n"/>
      <c r="J1431" s="144" t="n"/>
      <c r="K1431" s="124" t="n"/>
      <c r="L1431" s="12" t="n"/>
      <c r="M1431" s="158">
        <f>IF(J1431="", "", K1431)</f>
        <v/>
      </c>
      <c r="N1431" s="17" t="n"/>
      <c r="O1431" s="18" t="n"/>
      <c r="AC1431" s="14" t="n"/>
      <c r="AD1431" s="14">
        <f>IF(M1431="", "", IF(C1431="Long", IF(M1431&gt;0, M1431/F1431, ((G1431*(I1431-E1431))/F1431)), IF(M1431&gt;0, M1431/F1431, ((G1431*(E1431-I1431))/F1431))))</f>
        <v/>
      </c>
    </row>
    <row customHeight="1" ht="17.25" r="1432" spans="1:105">
      <c r="A1432" s="161" t="n"/>
      <c r="B1432" s="141" t="n"/>
      <c r="C1432" s="15" t="n"/>
      <c r="D1432" s="15" t="n"/>
      <c r="E1432" s="142" t="n"/>
      <c r="F1432" s="16" t="n"/>
      <c r="G1432" s="132" t="n"/>
      <c r="H1432" s="142" t="n"/>
      <c r="I1432" s="142" t="n"/>
      <c r="J1432" s="144" t="n"/>
      <c r="K1432" s="124" t="n"/>
      <c r="L1432" s="12" t="n"/>
      <c r="M1432" s="158">
        <f>IF(J1432="", "", K1432)</f>
        <v/>
      </c>
      <c r="N1432" s="17" t="n"/>
      <c r="O1432" s="18" t="n"/>
      <c r="AC1432" s="14" t="n"/>
      <c r="AD1432" s="14">
        <f>IF(M1432="", "", IF(C1432="Long", IF(M1432&gt;0, M1432/F1432, ((G1432*(I1432-E1432))/F1432)), IF(M1432&gt;0, M1432/F1432, ((G1432*(E1432-I1432))/F1432))))</f>
        <v/>
      </c>
    </row>
    <row customHeight="1" ht="17.25" r="1433" spans="1:105">
      <c r="A1433" s="161" t="n"/>
      <c r="B1433" s="141" t="n"/>
      <c r="C1433" s="15" t="n"/>
      <c r="D1433" s="15" t="n"/>
      <c r="E1433" s="142" t="n"/>
      <c r="F1433" s="16" t="n"/>
      <c r="G1433" s="132" t="n"/>
      <c r="H1433" s="142" t="n"/>
      <c r="I1433" s="142" t="n"/>
      <c r="J1433" s="144" t="n"/>
      <c r="K1433" s="124" t="n"/>
      <c r="L1433" s="12" t="n"/>
      <c r="M1433" s="158">
        <f>IF(J1433="", "", K1433)</f>
        <v/>
      </c>
      <c r="N1433" s="17" t="n"/>
      <c r="O1433" s="18" t="n"/>
      <c r="AC1433" s="14" t="n"/>
      <c r="AD1433" s="14">
        <f>IF(M1433="", "", IF(C1433="Long", IF(M1433&gt;0, M1433/F1433, ((G1433*(I1433-E1433))/F1433)), IF(M1433&gt;0, M1433/F1433, ((G1433*(E1433-I1433))/F1433))))</f>
        <v/>
      </c>
    </row>
    <row customHeight="1" ht="17.25" r="1434" spans="1:105">
      <c r="A1434" s="161" t="n"/>
      <c r="B1434" s="141" t="n"/>
      <c r="C1434" s="15" t="n"/>
      <c r="D1434" s="15" t="n"/>
      <c r="E1434" s="142" t="n"/>
      <c r="F1434" s="16" t="n"/>
      <c r="G1434" s="132" t="n"/>
      <c r="H1434" s="142" t="n"/>
      <c r="I1434" s="142" t="n"/>
      <c r="J1434" s="144" t="n"/>
      <c r="K1434" s="124" t="n"/>
      <c r="L1434" s="12" t="n"/>
      <c r="M1434" s="158">
        <f>IF(J1434="", "", K1434)</f>
        <v/>
      </c>
      <c r="N1434" s="17" t="n"/>
      <c r="O1434" s="18" t="n"/>
      <c r="AC1434" s="14" t="n"/>
      <c r="AD1434" s="14">
        <f>IF(M1434="", "", IF(C1434="Long", IF(M1434&gt;0, M1434/F1434, ((G1434*(I1434-E1434))/F1434)), IF(M1434&gt;0, M1434/F1434, ((G1434*(E1434-I1434))/F1434))))</f>
        <v/>
      </c>
    </row>
    <row customHeight="1" ht="17.25" r="1435" spans="1:105">
      <c r="A1435" s="161" t="n"/>
      <c r="B1435" s="141" t="n"/>
      <c r="C1435" s="15" t="n"/>
      <c r="D1435" s="15" t="n"/>
      <c r="E1435" s="142" t="n"/>
      <c r="F1435" s="16" t="n"/>
      <c r="G1435" s="132" t="n"/>
      <c r="H1435" s="142" t="n"/>
      <c r="I1435" s="142" t="n"/>
      <c r="J1435" s="144" t="n"/>
      <c r="K1435" s="124" t="n"/>
      <c r="L1435" s="12" t="n"/>
      <c r="M1435" s="158">
        <f>IF(J1435="", "", K1435)</f>
        <v/>
      </c>
      <c r="N1435" s="17" t="n"/>
      <c r="O1435" s="18" t="n"/>
      <c r="AC1435" s="14" t="n"/>
      <c r="AD1435" s="14">
        <f>IF(M1435="", "", IF(C1435="Long", IF(M1435&gt;0, M1435/F1435, ((G1435*(I1435-E1435))/F1435)), IF(M1435&gt;0, M1435/F1435, ((G1435*(E1435-I1435))/F1435))))</f>
        <v/>
      </c>
    </row>
    <row customHeight="1" ht="17.25" r="1436" spans="1:105">
      <c r="A1436" s="161" t="n"/>
      <c r="B1436" s="141" t="n"/>
      <c r="C1436" s="15" t="n"/>
      <c r="D1436" s="15" t="n"/>
      <c r="E1436" s="142" t="n"/>
      <c r="F1436" s="16" t="n"/>
      <c r="G1436" s="132" t="n"/>
      <c r="H1436" s="142" t="n"/>
      <c r="I1436" s="142" t="n"/>
      <c r="J1436" s="144" t="n"/>
      <c r="K1436" s="124" t="n"/>
      <c r="L1436" s="12" t="n"/>
      <c r="M1436" s="158">
        <f>IF(J1436="", "", K1436)</f>
        <v/>
      </c>
      <c r="N1436" s="17" t="n"/>
      <c r="O1436" s="18" t="n"/>
      <c r="AC1436" s="14" t="n"/>
      <c r="AD1436" s="14">
        <f>IF(M1436="", "", IF(C1436="Long", IF(M1436&gt;0, M1436/F1436, ((G1436*(I1436-E1436))/F1436)), IF(M1436&gt;0, M1436/F1436, ((G1436*(E1436-I1436))/F1436))))</f>
        <v/>
      </c>
    </row>
    <row customHeight="1" ht="17.25" r="1437" spans="1:105">
      <c r="A1437" s="161" t="n"/>
      <c r="B1437" s="141" t="n"/>
      <c r="C1437" s="15" t="n"/>
      <c r="D1437" s="15" t="n"/>
      <c r="E1437" s="142" t="n"/>
      <c r="F1437" s="16" t="n"/>
      <c r="G1437" s="132" t="n"/>
      <c r="H1437" s="142" t="n"/>
      <c r="I1437" s="142" t="n"/>
      <c r="J1437" s="144" t="n"/>
      <c r="K1437" s="124" t="n"/>
      <c r="L1437" s="12" t="n"/>
      <c r="M1437" s="158">
        <f>IF(J1437="", "", K1437)</f>
        <v/>
      </c>
      <c r="N1437" s="17" t="n"/>
      <c r="O1437" s="18" t="n"/>
      <c r="AC1437" s="14" t="n"/>
      <c r="AD1437" s="14">
        <f>IF(M1437="", "", IF(C1437="Long", IF(M1437&gt;0, M1437/F1437, ((G1437*(I1437-E1437))/F1437)), IF(M1437&gt;0, M1437/F1437, ((G1437*(E1437-I1437))/F1437))))</f>
        <v/>
      </c>
    </row>
    <row customHeight="1" ht="17.25" r="1438" spans="1:105">
      <c r="A1438" s="161" t="n"/>
      <c r="B1438" s="141" t="n"/>
      <c r="C1438" s="15" t="n"/>
      <c r="D1438" s="15" t="n"/>
      <c r="E1438" s="142" t="n"/>
      <c r="F1438" s="16" t="n"/>
      <c r="G1438" s="132" t="n"/>
      <c r="H1438" s="142" t="n"/>
      <c r="I1438" s="142" t="n"/>
      <c r="J1438" s="144" t="n"/>
      <c r="K1438" s="124" t="n"/>
      <c r="L1438" s="12" t="n"/>
      <c r="M1438" s="158">
        <f>IF(J1438="", "", K1438)</f>
        <v/>
      </c>
      <c r="N1438" s="17" t="n"/>
      <c r="O1438" s="18" t="n"/>
      <c r="AC1438" s="14" t="n"/>
      <c r="AD1438" s="14">
        <f>IF(M1438="", "", IF(C1438="Long", IF(M1438&gt;0, M1438/F1438, ((G1438*(I1438-E1438))/F1438)), IF(M1438&gt;0, M1438/F1438, ((G1438*(E1438-I1438))/F1438))))</f>
        <v/>
      </c>
    </row>
    <row customHeight="1" ht="17.25" r="1439" spans="1:105">
      <c r="A1439" s="161" t="n"/>
      <c r="B1439" s="141" t="n"/>
      <c r="C1439" s="15" t="n"/>
      <c r="D1439" s="15" t="n"/>
      <c r="E1439" s="142" t="n"/>
      <c r="F1439" s="16" t="n"/>
      <c r="G1439" s="132" t="n"/>
      <c r="H1439" s="142" t="n"/>
      <c r="I1439" s="142" t="n"/>
      <c r="J1439" s="144" t="n"/>
      <c r="K1439" s="124" t="n"/>
      <c r="L1439" s="12" t="n"/>
      <c r="M1439" s="158">
        <f>IF(J1439="", "", K1439)</f>
        <v/>
      </c>
      <c r="N1439" s="17" t="n"/>
      <c r="O1439" s="18" t="n"/>
      <c r="AC1439" s="14" t="n"/>
      <c r="AD1439" s="14">
        <f>IF(M1439="", "", IF(C1439="Long", IF(M1439&gt;0, M1439/F1439, ((G1439*(I1439-E1439))/F1439)), IF(M1439&gt;0, M1439/F1439, ((G1439*(E1439-I1439))/F1439))))</f>
        <v/>
      </c>
    </row>
    <row customHeight="1" ht="17.25" r="1440" spans="1:105">
      <c r="A1440" s="161" t="n"/>
      <c r="B1440" s="141" t="n"/>
      <c r="C1440" s="15" t="n"/>
      <c r="D1440" s="15" t="n"/>
      <c r="E1440" s="142" t="n"/>
      <c r="F1440" s="16" t="n"/>
      <c r="G1440" s="132" t="n"/>
      <c r="H1440" s="142" t="n"/>
      <c r="I1440" s="142" t="n"/>
      <c r="J1440" s="144" t="n"/>
      <c r="K1440" s="124" t="n"/>
      <c r="L1440" s="12" t="n"/>
      <c r="M1440" s="158">
        <f>IF(J1440="", "", K1440)</f>
        <v/>
      </c>
      <c r="N1440" s="17" t="n"/>
      <c r="O1440" s="18" t="n"/>
      <c r="AC1440" s="14" t="n"/>
      <c r="AD1440" s="14">
        <f>IF(M1440="", "", IF(C1440="Long", IF(M1440&gt;0, M1440/F1440, ((G1440*(I1440-E1440))/F1440)), IF(M1440&gt;0, M1440/F1440, ((G1440*(E1440-I1440))/F1440))))</f>
        <v/>
      </c>
    </row>
    <row customHeight="1" ht="17.25" r="1441" spans="1:105">
      <c r="A1441" s="161" t="n"/>
      <c r="B1441" s="141" t="n"/>
      <c r="C1441" s="15" t="n"/>
      <c r="D1441" s="15" t="n"/>
      <c r="E1441" s="142" t="n"/>
      <c r="F1441" s="16" t="n"/>
      <c r="G1441" s="132" t="n"/>
      <c r="H1441" s="142" t="n"/>
      <c r="I1441" s="142" t="n"/>
      <c r="J1441" s="144" t="n"/>
      <c r="K1441" s="124" t="n"/>
      <c r="L1441" s="12" t="n"/>
      <c r="M1441" s="158">
        <f>IF(J1441="", "", K1441)</f>
        <v/>
      </c>
      <c r="N1441" s="17" t="n"/>
      <c r="O1441" s="18" t="n"/>
      <c r="AC1441" s="14" t="n"/>
      <c r="AD1441" s="14">
        <f>IF(M1441="", "", IF(C1441="Long", IF(M1441&gt;0, M1441/F1441, ((G1441*(I1441-E1441))/F1441)), IF(M1441&gt;0, M1441/F1441, ((G1441*(E1441-I1441))/F1441))))</f>
        <v/>
      </c>
    </row>
    <row customHeight="1" ht="17.25" r="1442" spans="1:105">
      <c r="A1442" s="161" t="n"/>
      <c r="B1442" s="141" t="n"/>
      <c r="C1442" s="15" t="n"/>
      <c r="D1442" s="15" t="n"/>
      <c r="E1442" s="142" t="n"/>
      <c r="F1442" s="16" t="n"/>
      <c r="G1442" s="132" t="n"/>
      <c r="H1442" s="142" t="n"/>
      <c r="I1442" s="142" t="n"/>
      <c r="J1442" s="144" t="n"/>
      <c r="K1442" s="124" t="n"/>
      <c r="L1442" s="12" t="n"/>
      <c r="M1442" s="158">
        <f>IF(J1442="", "", K1442)</f>
        <v/>
      </c>
      <c r="N1442" s="17" t="n"/>
      <c r="O1442" s="18" t="n"/>
      <c r="AC1442" s="14" t="n"/>
      <c r="AD1442" s="14">
        <f>IF(M1442="", "", IF(C1442="Long", IF(M1442&gt;0, M1442/F1442, ((G1442*(I1442-E1442))/F1442)), IF(M1442&gt;0, M1442/F1442, ((G1442*(E1442-I1442))/F1442))))</f>
        <v/>
      </c>
    </row>
    <row customHeight="1" ht="17.25" r="1443" spans="1:105">
      <c r="A1443" s="161" t="n"/>
      <c r="B1443" s="141" t="n"/>
      <c r="C1443" s="15" t="n"/>
      <c r="D1443" s="15" t="n"/>
      <c r="E1443" s="142" t="n"/>
      <c r="F1443" s="16" t="n"/>
      <c r="G1443" s="132" t="n"/>
      <c r="H1443" s="142" t="n"/>
      <c r="I1443" s="142" t="n"/>
      <c r="J1443" s="144" t="n"/>
      <c r="K1443" s="124" t="n"/>
      <c r="L1443" s="12" t="n"/>
      <c r="M1443" s="158">
        <f>IF(J1443="", "", K1443)</f>
        <v/>
      </c>
      <c r="N1443" s="17" t="n"/>
      <c r="O1443" s="18" t="n"/>
      <c r="AC1443" s="14" t="n"/>
      <c r="AD1443" s="14">
        <f>IF(M1443="", "", IF(C1443="Long", IF(M1443&gt;0, M1443/F1443, ((G1443*(I1443-E1443))/F1443)), IF(M1443&gt;0, M1443/F1443, ((G1443*(E1443-I1443))/F1443))))</f>
        <v/>
      </c>
    </row>
    <row customHeight="1" ht="17.25" r="1444" spans="1:105">
      <c r="A1444" s="161" t="n"/>
      <c r="B1444" s="141" t="n"/>
      <c r="C1444" s="15" t="n"/>
      <c r="D1444" s="15" t="n"/>
      <c r="E1444" s="142" t="n"/>
      <c r="F1444" s="16" t="n"/>
      <c r="G1444" s="132" t="n"/>
      <c r="H1444" s="142" t="n"/>
      <c r="I1444" s="142" t="n"/>
      <c r="J1444" s="144" t="n"/>
      <c r="K1444" s="124" t="n"/>
      <c r="L1444" s="12" t="n"/>
      <c r="M1444" s="158">
        <f>IF(J1444="", "", K1444)</f>
        <v/>
      </c>
      <c r="N1444" s="17" t="n"/>
      <c r="O1444" s="18" t="n"/>
      <c r="AC1444" s="14" t="n"/>
      <c r="AD1444" s="14">
        <f>IF(M1444="", "", IF(C1444="Long", IF(M1444&gt;0, M1444/F1444, ((G1444*(I1444-E1444))/F1444)), IF(M1444&gt;0, M1444/F1444, ((G1444*(E1444-I1444))/F1444))))</f>
        <v/>
      </c>
    </row>
    <row customHeight="1" ht="17.25" r="1445" spans="1:105">
      <c r="A1445" s="161" t="n"/>
      <c r="B1445" s="141" t="n"/>
      <c r="C1445" s="15" t="n"/>
      <c r="D1445" s="15" t="n"/>
      <c r="E1445" s="142" t="n"/>
      <c r="F1445" s="16" t="n"/>
      <c r="G1445" s="132" t="n"/>
      <c r="H1445" s="142" t="n"/>
      <c r="I1445" s="142" t="n"/>
      <c r="J1445" s="144" t="n"/>
      <c r="K1445" s="124" t="n"/>
      <c r="L1445" s="12" t="n"/>
      <c r="M1445" s="158">
        <f>IF(J1445="", "", K1445)</f>
        <v/>
      </c>
      <c r="N1445" s="17" t="n"/>
      <c r="O1445" s="18" t="n"/>
      <c r="AC1445" s="14" t="n"/>
      <c r="AD1445" s="14">
        <f>IF(M1445="", "", IF(C1445="Long", IF(M1445&gt;0, M1445/F1445, ((G1445*(I1445-E1445))/F1445)), IF(M1445&gt;0, M1445/F1445, ((G1445*(E1445-I1445))/F1445))))</f>
        <v/>
      </c>
    </row>
    <row customHeight="1" ht="17.25" r="1446" spans="1:105">
      <c r="A1446" s="161" t="n"/>
      <c r="B1446" s="141" t="n"/>
      <c r="C1446" s="15" t="n"/>
      <c r="D1446" s="15" t="n"/>
      <c r="E1446" s="142" t="n"/>
      <c r="F1446" s="16" t="n"/>
      <c r="G1446" s="132" t="n"/>
      <c r="H1446" s="142" t="n"/>
      <c r="I1446" s="142" t="n"/>
      <c r="J1446" s="144" t="n"/>
      <c r="K1446" s="124" t="n"/>
      <c r="L1446" s="12" t="n"/>
      <c r="M1446" s="158">
        <f>IF(J1446="", "", K1446)</f>
        <v/>
      </c>
      <c r="N1446" s="17" t="n"/>
      <c r="O1446" s="18" t="n"/>
      <c r="AC1446" s="14" t="n"/>
      <c r="AD1446" s="14">
        <f>IF(M1446="", "", IF(C1446="Long", IF(M1446&gt;0, M1446/F1446, ((G1446*(I1446-E1446))/F1446)), IF(M1446&gt;0, M1446/F1446, ((G1446*(E1446-I1446))/F1446))))</f>
        <v/>
      </c>
    </row>
    <row customHeight="1" ht="17.25" r="1447" spans="1:105">
      <c r="A1447" s="161" t="n"/>
      <c r="B1447" s="141" t="n"/>
      <c r="C1447" s="15" t="n"/>
      <c r="D1447" s="15" t="n"/>
      <c r="E1447" s="142" t="n"/>
      <c r="F1447" s="16" t="n"/>
      <c r="G1447" s="132" t="n"/>
      <c r="H1447" s="142" t="n"/>
      <c r="I1447" s="142" t="n"/>
      <c r="J1447" s="144" t="n"/>
      <c r="K1447" s="124" t="n"/>
      <c r="L1447" s="12" t="n"/>
      <c r="M1447" s="158">
        <f>IF(J1447="", "", K1447)</f>
        <v/>
      </c>
      <c r="N1447" s="17" t="n"/>
      <c r="O1447" s="18" t="n"/>
      <c r="AC1447" s="14" t="n"/>
      <c r="AD1447" s="14">
        <f>IF(M1447="", "", IF(C1447="Long", IF(M1447&gt;0, M1447/F1447, ((G1447*(I1447-E1447))/F1447)), IF(M1447&gt;0, M1447/F1447, ((G1447*(E1447-I1447))/F1447))))</f>
        <v/>
      </c>
    </row>
    <row customHeight="1" ht="17.25" r="1448" spans="1:105">
      <c r="A1448" s="161" t="n"/>
      <c r="B1448" s="141" t="n"/>
      <c r="C1448" s="15" t="n"/>
      <c r="D1448" s="15" t="n"/>
      <c r="E1448" s="142" t="n"/>
      <c r="F1448" s="16" t="n"/>
      <c r="G1448" s="132" t="n"/>
      <c r="H1448" s="142" t="n"/>
      <c r="I1448" s="142" t="n"/>
      <c r="J1448" s="144" t="n"/>
      <c r="K1448" s="124" t="n"/>
      <c r="L1448" s="12" t="n"/>
      <c r="M1448" s="158">
        <f>IF(J1448="", "", K1448)</f>
        <v/>
      </c>
      <c r="N1448" s="17" t="n"/>
      <c r="O1448" s="18" t="n"/>
      <c r="AC1448" s="14" t="n"/>
      <c r="AD1448" s="14">
        <f>IF(M1448="", "", IF(C1448="Long", IF(M1448&gt;0, M1448/F1448, ((G1448*(I1448-E1448))/F1448)), IF(M1448&gt;0, M1448/F1448, ((G1448*(E1448-I1448))/F1448))))</f>
        <v/>
      </c>
    </row>
    <row customHeight="1" ht="17.25" r="1449" spans="1:105">
      <c r="A1449" s="161" t="n"/>
      <c r="B1449" s="141" t="n"/>
      <c r="C1449" s="15" t="n"/>
      <c r="D1449" s="15" t="n"/>
      <c r="E1449" s="142" t="n"/>
      <c r="F1449" s="16" t="n"/>
      <c r="G1449" s="132" t="n"/>
      <c r="H1449" s="142" t="n"/>
      <c r="I1449" s="142" t="n"/>
      <c r="J1449" s="144" t="n"/>
      <c r="K1449" s="124" t="n"/>
      <c r="L1449" s="12" t="n"/>
      <c r="M1449" s="158">
        <f>IF(J1449="", "", K1449)</f>
        <v/>
      </c>
      <c r="N1449" s="17" t="n"/>
      <c r="O1449" s="18" t="n"/>
      <c r="AC1449" s="14" t="n"/>
      <c r="AD1449" s="14">
        <f>IF(M1449="", "", IF(C1449="Long", IF(M1449&gt;0, M1449/F1449, ((G1449*(I1449-E1449))/F1449)), IF(M1449&gt;0, M1449/F1449, ((G1449*(E1449-I1449))/F1449))))</f>
        <v/>
      </c>
    </row>
    <row customHeight="1" ht="17.25" r="1450" spans="1:105">
      <c r="A1450" s="161" t="n"/>
      <c r="B1450" s="141" t="n"/>
      <c r="C1450" s="15" t="n"/>
      <c r="D1450" s="15" t="n"/>
      <c r="E1450" s="142" t="n"/>
      <c r="F1450" s="16" t="n"/>
      <c r="G1450" s="132" t="n"/>
      <c r="H1450" s="142" t="n"/>
      <c r="I1450" s="142" t="n"/>
      <c r="J1450" s="144" t="n"/>
      <c r="K1450" s="124" t="n"/>
      <c r="L1450" s="12" t="n"/>
      <c r="M1450" s="158">
        <f>IF(J1450="", "", K1450)</f>
        <v/>
      </c>
      <c r="N1450" s="17" t="n"/>
      <c r="O1450" s="18" t="n"/>
      <c r="AC1450" s="14" t="n"/>
      <c r="AD1450" s="14">
        <f>IF(M1450="", "", IF(C1450="Long", IF(M1450&gt;0, M1450/F1450, ((G1450*(I1450-E1450))/F1450)), IF(M1450&gt;0, M1450/F1450, ((G1450*(E1450-I1450))/F1450))))</f>
        <v/>
      </c>
    </row>
    <row customHeight="1" ht="17.25" r="1451" spans="1:105">
      <c r="A1451" s="161" t="n"/>
      <c r="B1451" s="141" t="n"/>
      <c r="C1451" s="15" t="n"/>
      <c r="D1451" s="15" t="n"/>
      <c r="E1451" s="142" t="n"/>
      <c r="F1451" s="16" t="n"/>
      <c r="G1451" s="132" t="n"/>
      <c r="H1451" s="142" t="n"/>
      <c r="I1451" s="142" t="n"/>
      <c r="J1451" s="144" t="n"/>
      <c r="K1451" s="124" t="n"/>
      <c r="L1451" s="12" t="n"/>
      <c r="M1451" s="158">
        <f>IF(J1451="", "", K1451)</f>
        <v/>
      </c>
      <c r="N1451" s="17" t="n"/>
      <c r="O1451" s="18" t="n"/>
      <c r="AC1451" s="14" t="n"/>
      <c r="AD1451" s="14">
        <f>IF(M1451="", "", IF(C1451="Long", IF(M1451&gt;0, M1451/F1451, ((G1451*(I1451-E1451))/F1451)), IF(M1451&gt;0, M1451/F1451, ((G1451*(E1451-I1451))/F1451))))</f>
        <v/>
      </c>
    </row>
    <row customHeight="1" ht="17.25" r="1452" spans="1:105">
      <c r="A1452" s="161" t="n"/>
      <c r="B1452" s="141" t="n"/>
      <c r="C1452" s="15" t="n"/>
      <c r="D1452" s="15" t="n"/>
      <c r="E1452" s="142" t="n"/>
      <c r="F1452" s="16" t="n"/>
      <c r="G1452" s="132" t="n"/>
      <c r="H1452" s="142" t="n"/>
      <c r="I1452" s="142" t="n"/>
      <c r="J1452" s="144" t="n"/>
      <c r="K1452" s="124" t="n"/>
      <c r="L1452" s="12" t="n"/>
      <c r="M1452" s="158">
        <f>IF(J1452="", "", K1452)</f>
        <v/>
      </c>
      <c r="N1452" s="17" t="n"/>
      <c r="O1452" s="18" t="n"/>
      <c r="AC1452" s="14" t="n"/>
      <c r="AD1452" s="14">
        <f>IF(M1452="", "", IF(C1452="Long", IF(M1452&gt;0, M1452/F1452, ((G1452*(I1452-E1452))/F1452)), IF(M1452&gt;0, M1452/F1452, ((G1452*(E1452-I1452))/F1452))))</f>
        <v/>
      </c>
    </row>
    <row customHeight="1" ht="17.25" r="1453" spans="1:105">
      <c r="A1453" s="161" t="n"/>
      <c r="B1453" s="141" t="n"/>
      <c r="C1453" s="15" t="n"/>
      <c r="D1453" s="15" t="n"/>
      <c r="E1453" s="142" t="n"/>
      <c r="F1453" s="16" t="n"/>
      <c r="G1453" s="132" t="n"/>
      <c r="H1453" s="142" t="n"/>
      <c r="I1453" s="142" t="n"/>
      <c r="J1453" s="144" t="n"/>
      <c r="K1453" s="124" t="n"/>
      <c r="L1453" s="12" t="n"/>
      <c r="M1453" s="158">
        <f>IF(J1453="", "", K1453)</f>
        <v/>
      </c>
      <c r="N1453" s="17" t="n"/>
      <c r="O1453" s="18" t="n"/>
      <c r="AC1453" s="14" t="n"/>
      <c r="AD1453" s="14">
        <f>IF(M1453="", "", IF(C1453="Long", IF(M1453&gt;0, M1453/F1453, ((G1453*(I1453-E1453))/F1453)), IF(M1453&gt;0, M1453/F1453, ((G1453*(E1453-I1453))/F1453))))</f>
        <v/>
      </c>
    </row>
    <row customHeight="1" ht="17.25" r="1454" spans="1:105">
      <c r="A1454" s="161" t="n"/>
      <c r="B1454" s="141" t="n"/>
      <c r="C1454" s="15" t="n"/>
      <c r="D1454" s="15" t="n"/>
      <c r="E1454" s="142" t="n"/>
      <c r="F1454" s="16" t="n"/>
      <c r="G1454" s="132" t="n"/>
      <c r="H1454" s="142" t="n"/>
      <c r="I1454" s="142" t="n"/>
      <c r="J1454" s="144" t="n"/>
      <c r="K1454" s="124" t="n"/>
      <c r="L1454" s="12" t="n"/>
      <c r="M1454" s="158">
        <f>IF(J1454="", "", K1454)</f>
        <v/>
      </c>
      <c r="N1454" s="17" t="n"/>
      <c r="O1454" s="18" t="n"/>
      <c r="AC1454" s="14" t="n"/>
      <c r="AD1454" s="14">
        <f>IF(M1454="", "", IF(C1454="Long", IF(M1454&gt;0, M1454/F1454, ((G1454*(I1454-E1454))/F1454)), IF(M1454&gt;0, M1454/F1454, ((G1454*(E1454-I1454))/F1454))))</f>
        <v/>
      </c>
    </row>
    <row customHeight="1" ht="17.25" r="1455" spans="1:105">
      <c r="A1455" s="161" t="n"/>
      <c r="B1455" s="141" t="n"/>
      <c r="C1455" s="15" t="n"/>
      <c r="D1455" s="15" t="n"/>
      <c r="E1455" s="142" t="n"/>
      <c r="F1455" s="16" t="n"/>
      <c r="G1455" s="132" t="n"/>
      <c r="H1455" s="142" t="n"/>
      <c r="I1455" s="142" t="n"/>
      <c r="J1455" s="144" t="n"/>
      <c r="K1455" s="124" t="n"/>
      <c r="L1455" s="12" t="n"/>
      <c r="M1455" s="158">
        <f>IF(J1455="", "", K1455)</f>
        <v/>
      </c>
      <c r="N1455" s="17" t="n"/>
      <c r="O1455" s="18" t="n"/>
      <c r="AC1455" s="14" t="n"/>
      <c r="AD1455" s="14">
        <f>IF(M1455="", "", IF(C1455="Long", IF(M1455&gt;0, M1455/F1455, ((G1455*(I1455-E1455))/F1455)), IF(M1455&gt;0, M1455/F1455, ((G1455*(E1455-I1455))/F1455))))</f>
        <v/>
      </c>
    </row>
    <row customHeight="1" ht="17.25" r="1456" spans="1:105">
      <c r="A1456" s="161" t="n"/>
      <c r="B1456" s="141" t="n"/>
      <c r="C1456" s="15" t="n"/>
      <c r="D1456" s="15" t="n"/>
      <c r="E1456" s="142" t="n"/>
      <c r="F1456" s="16" t="n"/>
      <c r="G1456" s="132" t="n"/>
      <c r="H1456" s="142" t="n"/>
      <c r="I1456" s="142" t="n"/>
      <c r="J1456" s="144" t="n"/>
      <c r="K1456" s="124" t="n"/>
      <c r="L1456" s="12" t="n"/>
      <c r="M1456" s="158">
        <f>IF(J1456="", "", K1456)</f>
        <v/>
      </c>
      <c r="N1456" s="17" t="n"/>
      <c r="O1456" s="18" t="n"/>
      <c r="AC1456" s="14" t="n"/>
      <c r="AD1456" s="14">
        <f>IF(M1456="", "", IF(C1456="Long", IF(M1456&gt;0, M1456/F1456, ((G1456*(I1456-E1456))/F1456)), IF(M1456&gt;0, M1456/F1456, ((G1456*(E1456-I1456))/F1456))))</f>
        <v/>
      </c>
    </row>
    <row customHeight="1" ht="17.25" r="1457" spans="1:105">
      <c r="A1457" s="161" t="n"/>
      <c r="B1457" s="141" t="n"/>
      <c r="C1457" s="15" t="n"/>
      <c r="D1457" s="15" t="n"/>
      <c r="E1457" s="142" t="n"/>
      <c r="F1457" s="16" t="n"/>
      <c r="G1457" s="132" t="n"/>
      <c r="H1457" s="142" t="n"/>
      <c r="I1457" s="142" t="n"/>
      <c r="J1457" s="144" t="n"/>
      <c r="K1457" s="124" t="n"/>
      <c r="L1457" s="12" t="n"/>
      <c r="M1457" s="158">
        <f>IF(J1457="", "", K1457)</f>
        <v/>
      </c>
      <c r="N1457" s="17" t="n"/>
      <c r="O1457" s="18" t="n"/>
      <c r="AC1457" s="14" t="n"/>
      <c r="AD1457" s="14">
        <f>IF(M1457="", "", IF(C1457="Long", IF(M1457&gt;0, M1457/F1457, ((G1457*(I1457-E1457))/F1457)), IF(M1457&gt;0, M1457/F1457, ((G1457*(E1457-I1457))/F1457))))</f>
        <v/>
      </c>
    </row>
    <row customHeight="1" ht="17.25" r="1458" spans="1:105">
      <c r="A1458" s="161" t="n"/>
      <c r="B1458" s="141" t="n"/>
      <c r="C1458" s="15" t="n"/>
      <c r="D1458" s="15" t="n"/>
      <c r="E1458" s="142" t="n"/>
      <c r="F1458" s="16" t="n"/>
      <c r="G1458" s="132" t="n"/>
      <c r="H1458" s="142" t="n"/>
      <c r="I1458" s="142" t="n"/>
      <c r="J1458" s="144" t="n"/>
      <c r="K1458" s="124" t="n"/>
      <c r="L1458" s="12" t="n"/>
      <c r="M1458" s="158">
        <f>IF(J1458="", "", K1458)</f>
        <v/>
      </c>
      <c r="N1458" s="17" t="n"/>
      <c r="O1458" s="18" t="n"/>
      <c r="AC1458" s="14" t="n"/>
      <c r="AD1458" s="14">
        <f>IF(M1458="", "", IF(C1458="Long", IF(M1458&gt;0, M1458/F1458, ((G1458*(I1458-E1458))/F1458)), IF(M1458&gt;0, M1458/F1458, ((G1458*(E1458-I1458))/F1458))))</f>
        <v/>
      </c>
    </row>
    <row customHeight="1" ht="17.25" r="1459" spans="1:105">
      <c r="A1459" s="161" t="n"/>
      <c r="B1459" s="141" t="n"/>
      <c r="C1459" s="15" t="n"/>
      <c r="D1459" s="15" t="n"/>
      <c r="E1459" s="142" t="n"/>
      <c r="F1459" s="16" t="n"/>
      <c r="G1459" s="132" t="n"/>
      <c r="H1459" s="142" t="n"/>
      <c r="I1459" s="142" t="n"/>
      <c r="J1459" s="144" t="n"/>
      <c r="K1459" s="124" t="n"/>
      <c r="L1459" s="12" t="n"/>
      <c r="M1459" s="158">
        <f>IF(J1459="", "", K1459)</f>
        <v/>
      </c>
      <c r="N1459" s="17" t="n"/>
      <c r="O1459" s="18" t="n"/>
      <c r="AC1459" s="14" t="n"/>
      <c r="AD1459" s="14">
        <f>IF(M1459="", "", IF(C1459="Long", IF(M1459&gt;0, M1459/F1459, ((G1459*(I1459-E1459))/F1459)), IF(M1459&gt;0, M1459/F1459, ((G1459*(E1459-I1459))/F1459))))</f>
        <v/>
      </c>
    </row>
    <row customHeight="1" ht="17.25" r="1460" spans="1:105">
      <c r="A1460" s="161" t="n"/>
      <c r="B1460" s="141" t="n"/>
      <c r="C1460" s="15" t="n"/>
      <c r="D1460" s="15" t="n"/>
      <c r="E1460" s="142" t="n"/>
      <c r="F1460" s="16" t="n"/>
      <c r="G1460" s="132" t="n"/>
      <c r="H1460" s="142" t="n"/>
      <c r="I1460" s="142" t="n"/>
      <c r="J1460" s="144" t="n"/>
      <c r="K1460" s="124" t="n"/>
      <c r="L1460" s="12" t="n"/>
      <c r="M1460" s="158">
        <f>IF(J1460="", "", K1460)</f>
        <v/>
      </c>
      <c r="N1460" s="17" t="n"/>
      <c r="O1460" s="18" t="n"/>
      <c r="AC1460" s="14" t="n"/>
      <c r="AD1460" s="14">
        <f>IF(M1460="", "", IF(C1460="Long", IF(M1460&gt;0, M1460/F1460, ((G1460*(I1460-E1460))/F1460)), IF(M1460&gt;0, M1460/F1460, ((G1460*(E1460-I1460))/F1460))))</f>
        <v/>
      </c>
    </row>
    <row customHeight="1" ht="17.25" r="1461" spans="1:105">
      <c r="A1461" s="161" t="n"/>
      <c r="B1461" s="141" t="n"/>
      <c r="C1461" s="15" t="n"/>
      <c r="D1461" s="15" t="n"/>
      <c r="E1461" s="142" t="n"/>
      <c r="F1461" s="16" t="n"/>
      <c r="G1461" s="132" t="n"/>
      <c r="H1461" s="142" t="n"/>
      <c r="I1461" s="142" t="n"/>
      <c r="J1461" s="144" t="n"/>
      <c r="K1461" s="124" t="n"/>
      <c r="L1461" s="12" t="n"/>
      <c r="M1461" s="158">
        <f>IF(J1461="", "", K1461)</f>
        <v/>
      </c>
      <c r="N1461" s="17" t="n"/>
      <c r="O1461" s="18" t="n"/>
      <c r="AC1461" s="14" t="n"/>
      <c r="AD1461" s="14">
        <f>IF(M1461="", "", IF(C1461="Long", IF(M1461&gt;0, M1461/F1461, ((G1461*(I1461-E1461))/F1461)), IF(M1461&gt;0, M1461/F1461, ((G1461*(E1461-I1461))/F1461))))</f>
        <v/>
      </c>
    </row>
    <row customHeight="1" ht="17.25" r="1462" spans="1:105">
      <c r="A1462" s="161" t="n"/>
      <c r="B1462" s="141" t="n"/>
      <c r="C1462" s="15" t="n"/>
      <c r="D1462" s="15" t="n"/>
      <c r="E1462" s="142" t="n"/>
      <c r="F1462" s="16" t="n"/>
      <c r="G1462" s="132" t="n"/>
      <c r="H1462" s="142" t="n"/>
      <c r="I1462" s="142" t="n"/>
      <c r="J1462" s="144" t="n"/>
      <c r="K1462" s="124" t="n"/>
      <c r="L1462" s="12" t="n"/>
      <c r="M1462" s="158">
        <f>IF(J1462="", "", K1462)</f>
        <v/>
      </c>
      <c r="N1462" s="17" t="n"/>
      <c r="O1462" s="18" t="n"/>
      <c r="AC1462" s="14" t="n"/>
      <c r="AD1462" s="14">
        <f>IF(M1462="", "", IF(C1462="Long", IF(M1462&gt;0, M1462/F1462, ((G1462*(I1462-E1462))/F1462)), IF(M1462&gt;0, M1462/F1462, ((G1462*(E1462-I1462))/F1462))))</f>
        <v/>
      </c>
    </row>
    <row customHeight="1" ht="17.25" r="1463" spans="1:105">
      <c r="A1463" s="161" t="n"/>
      <c r="B1463" s="141" t="n"/>
      <c r="C1463" s="15" t="n"/>
      <c r="D1463" s="15" t="n"/>
      <c r="E1463" s="142" t="n"/>
      <c r="F1463" s="16" t="n"/>
      <c r="G1463" s="132" t="n"/>
      <c r="H1463" s="142" t="n"/>
      <c r="I1463" s="142" t="n"/>
      <c r="J1463" s="144" t="n"/>
      <c r="K1463" s="124" t="n"/>
      <c r="L1463" s="12" t="n"/>
      <c r="M1463" s="158">
        <f>IF(J1463="", "", K1463)</f>
        <v/>
      </c>
      <c r="N1463" s="17" t="n"/>
      <c r="O1463" s="18" t="n"/>
      <c r="AC1463" s="14" t="n"/>
      <c r="AD1463" s="14">
        <f>IF(M1463="", "", IF(C1463="Long", IF(M1463&gt;0, M1463/F1463, ((G1463*(I1463-E1463))/F1463)), IF(M1463&gt;0, M1463/F1463, ((G1463*(E1463-I1463))/F1463))))</f>
        <v/>
      </c>
    </row>
    <row customHeight="1" ht="17.25" r="1464" spans="1:105">
      <c r="A1464" s="161" t="n"/>
      <c r="B1464" s="141" t="n"/>
      <c r="C1464" s="15" t="n"/>
      <c r="D1464" s="15" t="n"/>
      <c r="E1464" s="142" t="n"/>
      <c r="F1464" s="16" t="n"/>
      <c r="G1464" s="132" t="n"/>
      <c r="H1464" s="142" t="n"/>
      <c r="I1464" s="142" t="n"/>
      <c r="J1464" s="144" t="n"/>
      <c r="K1464" s="124" t="n"/>
      <c r="L1464" s="12" t="n"/>
      <c r="M1464" s="158">
        <f>IF(J1464="", "", K1464)</f>
        <v/>
      </c>
      <c r="N1464" s="17" t="n"/>
      <c r="O1464" s="18" t="n"/>
      <c r="AC1464" s="14" t="n"/>
      <c r="AD1464" s="14">
        <f>IF(M1464="", "", IF(C1464="Long", IF(M1464&gt;0, M1464/F1464, ((G1464*(I1464-E1464))/F1464)), IF(M1464&gt;0, M1464/F1464, ((G1464*(E1464-I1464))/F1464))))</f>
        <v/>
      </c>
    </row>
    <row customHeight="1" ht="17.25" r="1465" spans="1:105">
      <c r="A1465" s="161" t="n"/>
      <c r="B1465" s="141" t="n"/>
      <c r="C1465" s="15" t="n"/>
      <c r="D1465" s="15" t="n"/>
      <c r="E1465" s="142" t="n"/>
      <c r="F1465" s="16" t="n"/>
      <c r="G1465" s="132" t="n"/>
      <c r="H1465" s="142" t="n"/>
      <c r="I1465" s="142" t="n"/>
      <c r="J1465" s="144" t="n"/>
      <c r="K1465" s="124" t="n"/>
      <c r="L1465" s="12" t="n"/>
      <c r="M1465" s="158">
        <f>IF(J1465="", "", K1465)</f>
        <v/>
      </c>
      <c r="N1465" s="17" t="n"/>
      <c r="O1465" s="18" t="n"/>
      <c r="AC1465" s="14" t="n"/>
      <c r="AD1465" s="14">
        <f>IF(M1465="", "", IF(C1465="Long", IF(M1465&gt;0, M1465/F1465, ((G1465*(I1465-E1465))/F1465)), IF(M1465&gt;0, M1465/F1465, ((G1465*(E1465-I1465))/F1465))))</f>
        <v/>
      </c>
    </row>
    <row customHeight="1" ht="17.25" r="1466" spans="1:105">
      <c r="A1466" s="161" t="n"/>
      <c r="B1466" s="141" t="n"/>
      <c r="C1466" s="15" t="n"/>
      <c r="D1466" s="15" t="n"/>
      <c r="E1466" s="142" t="n"/>
      <c r="F1466" s="16" t="n"/>
      <c r="G1466" s="132" t="n"/>
      <c r="H1466" s="142" t="n"/>
      <c r="I1466" s="142" t="n"/>
      <c r="J1466" s="144" t="n"/>
      <c r="K1466" s="124" t="n"/>
      <c r="L1466" s="12" t="n"/>
      <c r="M1466" s="158">
        <f>IF(J1466="", "", K1466)</f>
        <v/>
      </c>
      <c r="N1466" s="17" t="n"/>
      <c r="O1466" s="18" t="n"/>
      <c r="AC1466" s="14" t="n"/>
      <c r="AD1466" s="14">
        <f>IF(M1466="", "", IF(C1466="Long", IF(M1466&gt;0, M1466/F1466, ((G1466*(I1466-E1466))/F1466)), IF(M1466&gt;0, M1466/F1466, ((G1466*(E1466-I1466))/F1466))))</f>
        <v/>
      </c>
    </row>
    <row customHeight="1" ht="17.25" r="1467" spans="1:105">
      <c r="A1467" s="161" t="n"/>
      <c r="B1467" s="141" t="n"/>
      <c r="C1467" s="15" t="n"/>
      <c r="D1467" s="15" t="n"/>
      <c r="E1467" s="142" t="n"/>
      <c r="F1467" s="16" t="n"/>
      <c r="G1467" s="132" t="n"/>
      <c r="H1467" s="142" t="n"/>
      <c r="I1467" s="142" t="n"/>
      <c r="J1467" s="144" t="n"/>
      <c r="K1467" s="124" t="n"/>
      <c r="L1467" s="12" t="n"/>
      <c r="M1467" s="158">
        <f>IF(J1467="", "", K1467)</f>
        <v/>
      </c>
      <c r="N1467" s="17" t="n"/>
      <c r="O1467" s="18" t="n"/>
      <c r="AC1467" s="14" t="n"/>
      <c r="AD1467" s="14">
        <f>IF(M1467="", "", IF(C1467="Long", IF(M1467&gt;0, M1467/F1467, ((G1467*(I1467-E1467))/F1467)), IF(M1467&gt;0, M1467/F1467, ((G1467*(E1467-I1467))/F1467))))</f>
        <v/>
      </c>
    </row>
    <row customHeight="1" ht="17.25" r="1468" spans="1:105">
      <c r="A1468" s="161" t="n"/>
      <c r="B1468" s="141" t="n"/>
      <c r="C1468" s="15" t="n"/>
      <c r="D1468" s="15" t="n"/>
      <c r="E1468" s="142" t="n"/>
      <c r="F1468" s="16" t="n"/>
      <c r="G1468" s="132" t="n"/>
      <c r="H1468" s="142" t="n"/>
      <c r="I1468" s="142" t="n"/>
      <c r="J1468" s="144" t="n"/>
      <c r="K1468" s="124" t="n"/>
      <c r="L1468" s="12" t="n"/>
      <c r="M1468" s="158">
        <f>IF(J1468="", "", K1468)</f>
        <v/>
      </c>
      <c r="N1468" s="17" t="n"/>
      <c r="O1468" s="18" t="n"/>
      <c r="AC1468" s="14" t="n"/>
      <c r="AD1468" s="14">
        <f>IF(M1468="", "", IF(C1468="Long", IF(M1468&gt;0, M1468/F1468, ((G1468*(I1468-E1468))/F1468)), IF(M1468&gt;0, M1468/F1468, ((G1468*(E1468-I1468))/F1468))))</f>
        <v/>
      </c>
    </row>
    <row customHeight="1" ht="17.25" r="1469" spans="1:105">
      <c r="A1469" s="161" t="n"/>
      <c r="B1469" s="141" t="n"/>
      <c r="C1469" s="15" t="n"/>
      <c r="D1469" s="15" t="n"/>
      <c r="E1469" s="142" t="n"/>
      <c r="F1469" s="16" t="n"/>
      <c r="G1469" s="132" t="n"/>
      <c r="H1469" s="142" t="n"/>
      <c r="I1469" s="142" t="n"/>
      <c r="J1469" s="144" t="n"/>
      <c r="K1469" s="124" t="n"/>
      <c r="L1469" s="12" t="n"/>
      <c r="M1469" s="158">
        <f>IF(J1469="", "", K1469)</f>
        <v/>
      </c>
      <c r="N1469" s="17" t="n"/>
      <c r="O1469" s="18" t="n"/>
      <c r="AC1469" s="14" t="n"/>
      <c r="AD1469" s="14">
        <f>IF(M1469="", "", IF(C1469="Long", IF(M1469&gt;0, M1469/F1469, ((G1469*(I1469-E1469))/F1469)), IF(M1469&gt;0, M1469/F1469, ((G1469*(E1469-I1469))/F1469))))</f>
        <v/>
      </c>
    </row>
    <row customHeight="1" ht="17.25" r="1470" spans="1:105">
      <c r="A1470" s="161" t="n"/>
      <c r="B1470" s="141" t="n"/>
      <c r="C1470" s="15" t="n"/>
      <c r="D1470" s="15" t="n"/>
      <c r="E1470" s="142" t="n"/>
      <c r="F1470" s="16" t="n"/>
      <c r="G1470" s="132" t="n"/>
      <c r="H1470" s="142" t="n"/>
      <c r="I1470" s="142" t="n"/>
      <c r="J1470" s="144" t="n"/>
      <c r="K1470" s="124" t="n"/>
      <c r="L1470" s="12" t="n"/>
      <c r="M1470" s="158">
        <f>IF(J1470="", "", K1470)</f>
        <v/>
      </c>
      <c r="N1470" s="17" t="n"/>
      <c r="O1470" s="18" t="n"/>
      <c r="AC1470" s="14" t="n"/>
      <c r="AD1470" s="14">
        <f>IF(M1470="", "", IF(C1470="Long", IF(M1470&gt;0, M1470/F1470, ((G1470*(I1470-E1470))/F1470)), IF(M1470&gt;0, M1470/F1470, ((G1470*(E1470-I1470))/F1470))))</f>
        <v/>
      </c>
    </row>
    <row customHeight="1" ht="17.25" r="1471" spans="1:105">
      <c r="A1471" s="161" t="n"/>
      <c r="B1471" s="141" t="n"/>
      <c r="C1471" s="15" t="n"/>
      <c r="D1471" s="15" t="n"/>
      <c r="E1471" s="142" t="n"/>
      <c r="F1471" s="16" t="n"/>
      <c r="G1471" s="132" t="n"/>
      <c r="H1471" s="142" t="n"/>
      <c r="I1471" s="142" t="n"/>
      <c r="J1471" s="144" t="n"/>
      <c r="K1471" s="124" t="n"/>
      <c r="L1471" s="12" t="n"/>
      <c r="M1471" s="158">
        <f>IF(J1471="", "", K1471)</f>
        <v/>
      </c>
      <c r="N1471" s="17" t="n"/>
      <c r="O1471" s="18" t="n"/>
      <c r="AC1471" s="14" t="n"/>
      <c r="AD1471" s="14">
        <f>IF(M1471="", "", IF(C1471="Long", IF(M1471&gt;0, M1471/F1471, ((G1471*(I1471-E1471))/F1471)), IF(M1471&gt;0, M1471/F1471, ((G1471*(E1471-I1471))/F1471))))</f>
        <v/>
      </c>
    </row>
    <row customHeight="1" ht="17.25" r="1472" spans="1:105">
      <c r="A1472" s="161" t="n"/>
      <c r="B1472" s="141" t="n"/>
      <c r="C1472" s="15" t="n"/>
      <c r="D1472" s="15" t="n"/>
      <c r="E1472" s="142" t="n"/>
      <c r="F1472" s="16" t="n"/>
      <c r="G1472" s="132" t="n"/>
      <c r="H1472" s="142" t="n"/>
      <c r="I1472" s="142" t="n"/>
      <c r="J1472" s="144" t="n"/>
      <c r="K1472" s="124" t="n"/>
      <c r="L1472" s="12" t="n"/>
      <c r="M1472" s="158">
        <f>IF(J1472="", "", K1472)</f>
        <v/>
      </c>
      <c r="N1472" s="17" t="n"/>
      <c r="O1472" s="18" t="n"/>
      <c r="AC1472" s="14" t="n"/>
      <c r="AD1472" s="14">
        <f>IF(M1472="", "", IF(C1472="Long", IF(M1472&gt;0, M1472/F1472, ((G1472*(I1472-E1472))/F1472)), IF(M1472&gt;0, M1472/F1472, ((G1472*(E1472-I1472))/F1472))))</f>
        <v/>
      </c>
    </row>
    <row customHeight="1" ht="17.25" r="1473" spans="1:105">
      <c r="A1473" s="161" t="n"/>
      <c r="B1473" s="141" t="n"/>
      <c r="C1473" s="15" t="n"/>
      <c r="D1473" s="15" t="n"/>
      <c r="E1473" s="142" t="n"/>
      <c r="F1473" s="16" t="n"/>
      <c r="G1473" s="132" t="n"/>
      <c r="H1473" s="142" t="n"/>
      <c r="I1473" s="142" t="n"/>
      <c r="J1473" s="144" t="n"/>
      <c r="K1473" s="124" t="n"/>
      <c r="L1473" s="12" t="n"/>
      <c r="M1473" s="158">
        <f>IF(J1473="", "", K1473)</f>
        <v/>
      </c>
      <c r="N1473" s="17" t="n"/>
      <c r="O1473" s="18" t="n"/>
      <c r="AC1473" s="14" t="n"/>
      <c r="AD1473" s="14">
        <f>IF(M1473="", "", IF(C1473="Long", IF(M1473&gt;0, M1473/F1473, ((G1473*(I1473-E1473))/F1473)), IF(M1473&gt;0, M1473/F1473, ((G1473*(E1473-I1473))/F1473))))</f>
        <v/>
      </c>
    </row>
    <row customHeight="1" ht="17.25" r="1474" spans="1:105">
      <c r="A1474" s="161" t="n"/>
      <c r="B1474" s="141" t="n"/>
      <c r="C1474" s="15" t="n"/>
      <c r="D1474" s="15" t="n"/>
      <c r="E1474" s="142" t="n"/>
      <c r="F1474" s="16" t="n"/>
      <c r="G1474" s="132" t="n"/>
      <c r="H1474" s="142" t="n"/>
      <c r="I1474" s="142" t="n"/>
      <c r="J1474" s="144" t="n"/>
      <c r="K1474" s="124" t="n"/>
      <c r="L1474" s="12" t="n"/>
      <c r="M1474" s="158">
        <f>IF(J1474="", "", K1474)</f>
        <v/>
      </c>
      <c r="N1474" s="17" t="n"/>
      <c r="O1474" s="18" t="n"/>
      <c r="AC1474" s="14" t="n"/>
      <c r="AD1474" s="14">
        <f>IF(M1474="", "", IF(C1474="Long", IF(M1474&gt;0, M1474/F1474, ((G1474*(I1474-E1474))/F1474)), IF(M1474&gt;0, M1474/F1474, ((G1474*(E1474-I1474))/F1474))))</f>
        <v/>
      </c>
    </row>
    <row customHeight="1" ht="17.25" r="1475" spans="1:105">
      <c r="A1475" s="161" t="n"/>
      <c r="B1475" s="141" t="n"/>
      <c r="C1475" s="15" t="n"/>
      <c r="D1475" s="15" t="n"/>
      <c r="E1475" s="142" t="n"/>
      <c r="F1475" s="16" t="n"/>
      <c r="G1475" s="132" t="n"/>
      <c r="H1475" s="142" t="n"/>
      <c r="I1475" s="142" t="n"/>
      <c r="J1475" s="144" t="n"/>
      <c r="K1475" s="124" t="n"/>
      <c r="L1475" s="12" t="n"/>
      <c r="M1475" s="158">
        <f>IF(J1475="", "", K1475)</f>
        <v/>
      </c>
      <c r="N1475" s="17" t="n"/>
      <c r="O1475" s="18" t="n"/>
      <c r="AC1475" s="14" t="n"/>
      <c r="AD1475" s="14">
        <f>IF(M1475="", "", IF(C1475="Long", IF(M1475&gt;0, M1475/F1475, ((G1475*(I1475-E1475))/F1475)), IF(M1475&gt;0, M1475/F1475, ((G1475*(E1475-I1475))/F1475))))</f>
        <v/>
      </c>
    </row>
    <row customHeight="1" ht="17.25" r="1476" spans="1:105">
      <c r="A1476" s="161" t="n"/>
      <c r="B1476" s="141" t="n"/>
      <c r="C1476" s="15" t="n"/>
      <c r="D1476" s="15" t="n"/>
      <c r="E1476" s="142" t="n"/>
      <c r="F1476" s="16" t="n"/>
      <c r="G1476" s="132" t="n"/>
      <c r="H1476" s="142" t="n"/>
      <c r="I1476" s="142" t="n"/>
      <c r="J1476" s="144" t="n"/>
      <c r="K1476" s="124" t="n"/>
      <c r="L1476" s="12" t="n"/>
      <c r="M1476" s="158">
        <f>IF(J1476="", "", K1476)</f>
        <v/>
      </c>
      <c r="N1476" s="17" t="n"/>
      <c r="O1476" s="18" t="n"/>
      <c r="AC1476" s="14" t="n"/>
      <c r="AD1476" s="14">
        <f>IF(M1476="", "", IF(C1476="Long", IF(M1476&gt;0, M1476/F1476, ((G1476*(I1476-E1476))/F1476)), IF(M1476&gt;0, M1476/F1476, ((G1476*(E1476-I1476))/F1476))))</f>
        <v/>
      </c>
    </row>
    <row customHeight="1" ht="17.25" r="1477" spans="1:105">
      <c r="A1477" s="161" t="n"/>
      <c r="B1477" s="141" t="n"/>
      <c r="C1477" s="15" t="n"/>
      <c r="D1477" s="15" t="n"/>
      <c r="E1477" s="142" t="n"/>
      <c r="F1477" s="16" t="n"/>
      <c r="G1477" s="132" t="n"/>
      <c r="H1477" s="142" t="n"/>
      <c r="I1477" s="142" t="n"/>
      <c r="J1477" s="144" t="n"/>
      <c r="K1477" s="124" t="n"/>
      <c r="L1477" s="12" t="n"/>
      <c r="M1477" s="158">
        <f>IF(J1477="", "", K1477)</f>
        <v/>
      </c>
      <c r="N1477" s="17" t="n"/>
      <c r="O1477" s="18" t="n"/>
      <c r="AC1477" s="14" t="n"/>
      <c r="AD1477" s="14">
        <f>IF(M1477="", "", IF(C1477="Long", IF(M1477&gt;0, M1477/F1477, ((G1477*(I1477-E1477))/F1477)), IF(M1477&gt;0, M1477/F1477, ((G1477*(E1477-I1477))/F1477))))</f>
        <v/>
      </c>
    </row>
    <row customHeight="1" ht="17.25" r="1478" spans="1:105">
      <c r="A1478" s="161" t="n"/>
      <c r="B1478" s="141" t="n"/>
      <c r="C1478" s="15" t="n"/>
      <c r="D1478" s="15" t="n"/>
      <c r="E1478" s="142" t="n"/>
      <c r="F1478" s="16" t="n"/>
      <c r="G1478" s="132" t="n"/>
      <c r="H1478" s="142" t="n"/>
      <c r="I1478" s="142" t="n"/>
      <c r="J1478" s="144" t="n"/>
      <c r="K1478" s="124" t="n"/>
      <c r="L1478" s="12" t="n"/>
      <c r="M1478" s="158">
        <f>IF(J1478="", "", K1478)</f>
        <v/>
      </c>
      <c r="N1478" s="17" t="n"/>
      <c r="O1478" s="18" t="n"/>
      <c r="AC1478" s="14" t="n"/>
      <c r="AD1478" s="14">
        <f>IF(M1478="", "", IF(C1478="Long", IF(M1478&gt;0, M1478/F1478, ((G1478*(I1478-E1478))/F1478)), IF(M1478&gt;0, M1478/F1478, ((G1478*(E1478-I1478))/F1478))))</f>
        <v/>
      </c>
    </row>
    <row customHeight="1" ht="17.25" r="1479" spans="1:105">
      <c r="A1479" s="161" t="n"/>
      <c r="B1479" s="141" t="n"/>
      <c r="C1479" s="15" t="n"/>
      <c r="D1479" s="15" t="n"/>
      <c r="E1479" s="142" t="n"/>
      <c r="F1479" s="16" t="n"/>
      <c r="G1479" s="132" t="n"/>
      <c r="H1479" s="142" t="n"/>
      <c r="I1479" s="142" t="n"/>
      <c r="J1479" s="144" t="n"/>
      <c r="K1479" s="124" t="n"/>
      <c r="L1479" s="12" t="n"/>
      <c r="M1479" s="158">
        <f>IF(J1479="", "", K1479)</f>
        <v/>
      </c>
      <c r="N1479" s="17" t="n"/>
      <c r="O1479" s="18" t="n"/>
      <c r="AC1479" s="14" t="n"/>
      <c r="AD1479" s="14">
        <f>IF(M1479="", "", IF(C1479="Long", IF(M1479&gt;0, M1479/F1479, ((G1479*(I1479-E1479))/F1479)), IF(M1479&gt;0, M1479/F1479, ((G1479*(E1479-I1479))/F1479))))</f>
        <v/>
      </c>
    </row>
    <row customHeight="1" ht="17.25" r="1480" spans="1:105">
      <c r="A1480" s="161" t="n"/>
      <c r="B1480" s="141" t="n"/>
      <c r="C1480" s="15" t="n"/>
      <c r="D1480" s="15" t="n"/>
      <c r="E1480" s="142" t="n"/>
      <c r="F1480" s="16" t="n"/>
      <c r="G1480" s="132" t="n"/>
      <c r="H1480" s="142" t="n"/>
      <c r="I1480" s="142" t="n"/>
      <c r="J1480" s="144" t="n"/>
      <c r="K1480" s="124" t="n"/>
      <c r="L1480" s="12" t="n"/>
      <c r="M1480" s="158">
        <f>IF(J1480="", "", K1480)</f>
        <v/>
      </c>
      <c r="N1480" s="17" t="n"/>
      <c r="O1480" s="18" t="n"/>
      <c r="AC1480" s="14" t="n"/>
      <c r="AD1480" s="14">
        <f>IF(M1480="", "", IF(C1480="Long", IF(M1480&gt;0, M1480/F1480, ((G1480*(I1480-E1480))/F1480)), IF(M1480&gt;0, M1480/F1480, ((G1480*(E1480-I1480))/F1480))))</f>
        <v/>
      </c>
    </row>
    <row customHeight="1" ht="17.25" r="1481" spans="1:105">
      <c r="A1481" s="161" t="n"/>
      <c r="B1481" s="141" t="n"/>
      <c r="C1481" s="15" t="n"/>
      <c r="D1481" s="15" t="n"/>
      <c r="E1481" s="142" t="n"/>
      <c r="F1481" s="16" t="n"/>
      <c r="G1481" s="132" t="n"/>
      <c r="H1481" s="142" t="n"/>
      <c r="I1481" s="142" t="n"/>
      <c r="J1481" s="144" t="n"/>
      <c r="K1481" s="124" t="n"/>
      <c r="L1481" s="12" t="n"/>
      <c r="M1481" s="158">
        <f>IF(J1481="", "", K1481)</f>
        <v/>
      </c>
      <c r="N1481" s="17" t="n"/>
      <c r="O1481" s="18" t="n"/>
      <c r="AC1481" s="14" t="n"/>
      <c r="AD1481" s="14">
        <f>IF(M1481="", "", IF(C1481="Long", IF(M1481&gt;0, M1481/F1481, ((G1481*(I1481-E1481))/F1481)), IF(M1481&gt;0, M1481/F1481, ((G1481*(E1481-I1481))/F1481))))</f>
        <v/>
      </c>
    </row>
    <row customHeight="1" ht="17.25" r="1482" spans="1:105">
      <c r="A1482" s="161" t="n"/>
      <c r="B1482" s="141" t="n"/>
      <c r="C1482" s="15" t="n"/>
      <c r="D1482" s="15" t="n"/>
      <c r="E1482" s="142" t="n"/>
      <c r="F1482" s="16" t="n"/>
      <c r="G1482" s="132" t="n"/>
      <c r="H1482" s="142" t="n"/>
      <c r="I1482" s="142" t="n"/>
      <c r="J1482" s="144" t="n"/>
      <c r="K1482" s="124" t="n"/>
      <c r="L1482" s="12" t="n"/>
      <c r="M1482" s="158">
        <f>IF(J1482="", "", K1482)</f>
        <v/>
      </c>
      <c r="N1482" s="17" t="n"/>
      <c r="O1482" s="18" t="n"/>
      <c r="AC1482" s="14" t="n"/>
      <c r="AD1482" s="14">
        <f>IF(M1482="", "", IF(C1482="Long", IF(M1482&gt;0, M1482/F1482, ((G1482*(I1482-E1482))/F1482)), IF(M1482&gt;0, M1482/F1482, ((G1482*(E1482-I1482))/F1482))))</f>
        <v/>
      </c>
    </row>
    <row customHeight="1" ht="17.25" r="1483" spans="1:105">
      <c r="A1483" s="161" t="n"/>
      <c r="B1483" s="141" t="n"/>
      <c r="C1483" s="15" t="n"/>
      <c r="D1483" s="15" t="n"/>
      <c r="E1483" s="142" t="n"/>
      <c r="F1483" s="16" t="n"/>
      <c r="G1483" s="132" t="n"/>
      <c r="H1483" s="142" t="n"/>
      <c r="I1483" s="142" t="n"/>
      <c r="J1483" s="144" t="n"/>
      <c r="K1483" s="124" t="n"/>
      <c r="L1483" s="12" t="n"/>
      <c r="M1483" s="158">
        <f>IF(J1483="", "", K1483)</f>
        <v/>
      </c>
      <c r="N1483" s="17" t="n"/>
      <c r="O1483" s="18" t="n"/>
      <c r="AC1483" s="14" t="n"/>
      <c r="AD1483" s="14">
        <f>IF(M1483="", "", IF(C1483="Long", IF(M1483&gt;0, M1483/F1483, ((G1483*(I1483-E1483))/F1483)), IF(M1483&gt;0, M1483/F1483, ((G1483*(E1483-I1483))/F1483))))</f>
        <v/>
      </c>
    </row>
    <row customHeight="1" ht="17.25" r="1484" spans="1:105">
      <c r="A1484" s="161" t="n"/>
      <c r="B1484" s="141" t="n"/>
      <c r="C1484" s="15" t="n"/>
      <c r="D1484" s="15" t="n"/>
      <c r="E1484" s="142" t="n"/>
      <c r="F1484" s="16" t="n"/>
      <c r="G1484" s="132" t="n"/>
      <c r="H1484" s="142" t="n"/>
      <c r="I1484" s="142" t="n"/>
      <c r="J1484" s="144" t="n"/>
      <c r="K1484" s="124" t="n"/>
      <c r="L1484" s="12" t="n"/>
      <c r="M1484" s="158">
        <f>IF(J1484="", "", K1484)</f>
        <v/>
      </c>
      <c r="N1484" s="17" t="n"/>
      <c r="O1484" s="18" t="n"/>
      <c r="AC1484" s="14" t="n"/>
      <c r="AD1484" s="14">
        <f>IF(M1484="", "", IF(C1484="Long", IF(M1484&gt;0, M1484/F1484, ((G1484*(I1484-E1484))/F1484)), IF(M1484&gt;0, M1484/F1484, ((G1484*(E1484-I1484))/F1484))))</f>
        <v/>
      </c>
    </row>
    <row customHeight="1" ht="17.25" r="1485" spans="1:105">
      <c r="A1485" s="161" t="n"/>
      <c r="B1485" s="141" t="n"/>
      <c r="C1485" s="15" t="n"/>
      <c r="D1485" s="15" t="n"/>
      <c r="E1485" s="142" t="n"/>
      <c r="F1485" s="16" t="n"/>
      <c r="G1485" s="132" t="n"/>
      <c r="H1485" s="142" t="n"/>
      <c r="I1485" s="142" t="n"/>
      <c r="J1485" s="144" t="n"/>
      <c r="K1485" s="124" t="n"/>
      <c r="L1485" s="12" t="n"/>
      <c r="M1485" s="158">
        <f>IF(J1485="", "", K1485)</f>
        <v/>
      </c>
      <c r="N1485" s="17" t="n"/>
      <c r="O1485" s="18" t="n"/>
      <c r="AC1485" s="14" t="n"/>
      <c r="AD1485" s="14">
        <f>IF(M1485="", "", IF(C1485="Long", IF(M1485&gt;0, M1485/F1485, ((G1485*(I1485-E1485))/F1485)), IF(M1485&gt;0, M1485/F1485, ((G1485*(E1485-I1485))/F1485))))</f>
        <v/>
      </c>
    </row>
    <row customHeight="1" ht="17.25" r="1486" spans="1:105">
      <c r="A1486" s="161" t="n"/>
      <c r="B1486" s="141" t="n"/>
      <c r="C1486" s="15" t="n"/>
      <c r="D1486" s="15" t="n"/>
      <c r="E1486" s="142" t="n"/>
      <c r="F1486" s="16" t="n"/>
      <c r="G1486" s="132" t="n"/>
      <c r="H1486" s="142" t="n"/>
      <c r="I1486" s="142" t="n"/>
      <c r="J1486" s="144" t="n"/>
      <c r="K1486" s="124" t="n"/>
      <c r="L1486" s="12" t="n"/>
      <c r="M1486" s="158">
        <f>IF(J1486="", "", K1486)</f>
        <v/>
      </c>
      <c r="N1486" s="17" t="n"/>
      <c r="O1486" s="18" t="n"/>
      <c r="AC1486" s="14" t="n"/>
      <c r="AD1486" s="14">
        <f>IF(M1486="", "", IF(C1486="Long", IF(M1486&gt;0, M1486/F1486, ((G1486*(I1486-E1486))/F1486)), IF(M1486&gt;0, M1486/F1486, ((G1486*(E1486-I1486))/F1486))))</f>
        <v/>
      </c>
    </row>
    <row customHeight="1" ht="17.25" r="1487" spans="1:105">
      <c r="A1487" s="161" t="n"/>
      <c r="B1487" s="141" t="n"/>
      <c r="C1487" s="15" t="n"/>
      <c r="D1487" s="15" t="n"/>
      <c r="E1487" s="142" t="n"/>
      <c r="F1487" s="16" t="n"/>
      <c r="G1487" s="132" t="n"/>
      <c r="H1487" s="142" t="n"/>
      <c r="I1487" s="142" t="n"/>
      <c r="J1487" s="144" t="n"/>
      <c r="K1487" s="124" t="n"/>
      <c r="L1487" s="12" t="n"/>
      <c r="M1487" s="158">
        <f>IF(J1487="", "", K1487)</f>
        <v/>
      </c>
      <c r="N1487" s="17" t="n"/>
      <c r="O1487" s="18" t="n"/>
      <c r="AC1487" s="14" t="n"/>
      <c r="AD1487" s="14">
        <f>IF(M1487="", "", IF(C1487="Long", IF(M1487&gt;0, M1487/F1487, ((G1487*(I1487-E1487))/F1487)), IF(M1487&gt;0, M1487/F1487, ((G1487*(E1487-I1487))/F1487))))</f>
        <v/>
      </c>
    </row>
    <row customHeight="1" ht="17.25" r="1488" spans="1:105">
      <c r="A1488" s="161" t="n"/>
      <c r="B1488" s="141" t="n"/>
      <c r="C1488" s="15" t="n"/>
      <c r="D1488" s="15" t="n"/>
      <c r="E1488" s="142" t="n"/>
      <c r="F1488" s="16" t="n"/>
      <c r="G1488" s="132" t="n"/>
      <c r="H1488" s="142" t="n"/>
      <c r="I1488" s="142" t="n"/>
      <c r="J1488" s="144" t="n"/>
      <c r="K1488" s="124" t="n"/>
      <c r="L1488" s="12" t="n"/>
      <c r="M1488" s="158">
        <f>IF(J1488="", "", K1488)</f>
        <v/>
      </c>
      <c r="N1488" s="17" t="n"/>
      <c r="O1488" s="18" t="n"/>
      <c r="AC1488" s="14" t="n"/>
      <c r="AD1488" s="14">
        <f>IF(M1488="", "", IF(C1488="Long", IF(M1488&gt;0, M1488/F1488, ((G1488*(I1488-E1488))/F1488)), IF(M1488&gt;0, M1488/F1488, ((G1488*(E1488-I1488))/F1488))))</f>
        <v/>
      </c>
    </row>
    <row customHeight="1" ht="17.25" r="1489" spans="1:105">
      <c r="A1489" s="161" t="n"/>
      <c r="B1489" s="141" t="n"/>
      <c r="C1489" s="15" t="n"/>
      <c r="D1489" s="15" t="n"/>
      <c r="E1489" s="142" t="n"/>
      <c r="F1489" s="16" t="n"/>
      <c r="G1489" s="132" t="n"/>
      <c r="H1489" s="142" t="n"/>
      <c r="I1489" s="142" t="n"/>
      <c r="J1489" s="144" t="n"/>
      <c r="K1489" s="124" t="n"/>
      <c r="L1489" s="12" t="n"/>
      <c r="M1489" s="158">
        <f>IF(J1489="", "", K1489)</f>
        <v/>
      </c>
      <c r="N1489" s="17" t="n"/>
      <c r="O1489" s="18" t="n"/>
      <c r="AC1489" s="14" t="n"/>
      <c r="AD1489" s="14">
        <f>IF(M1489="", "", IF(C1489="Long", IF(M1489&gt;0, M1489/F1489, ((G1489*(I1489-E1489))/F1489)), IF(M1489&gt;0, M1489/F1489, ((G1489*(E1489-I1489))/F1489))))</f>
        <v/>
      </c>
    </row>
    <row customHeight="1" ht="17.25" r="1490" spans="1:105">
      <c r="A1490" s="161" t="n"/>
      <c r="B1490" s="141" t="n"/>
      <c r="C1490" s="15" t="n"/>
      <c r="D1490" s="15" t="n"/>
      <c r="E1490" s="142" t="n"/>
      <c r="F1490" s="16" t="n"/>
      <c r="G1490" s="132" t="n"/>
      <c r="H1490" s="142" t="n"/>
      <c r="I1490" s="142" t="n"/>
      <c r="J1490" s="144" t="n"/>
      <c r="K1490" s="124" t="n"/>
      <c r="L1490" s="12" t="n"/>
      <c r="M1490" s="158">
        <f>IF(J1490="", "", K1490)</f>
        <v/>
      </c>
      <c r="N1490" s="17" t="n"/>
      <c r="O1490" s="18" t="n"/>
      <c r="AC1490" s="14" t="n"/>
      <c r="AD1490" s="14">
        <f>IF(M1490="", "", IF(C1490="Long", IF(M1490&gt;0, M1490/F1490, ((G1490*(I1490-E1490))/F1490)), IF(M1490&gt;0, M1490/F1490, ((G1490*(E1490-I1490))/F1490))))</f>
        <v/>
      </c>
    </row>
    <row customHeight="1" ht="17.25" r="1491" spans="1:105">
      <c r="A1491" s="161" t="n"/>
      <c r="B1491" s="141" t="n"/>
      <c r="C1491" s="15" t="n"/>
      <c r="D1491" s="15" t="n"/>
      <c r="E1491" s="142" t="n"/>
      <c r="F1491" s="16" t="n"/>
      <c r="G1491" s="132" t="n"/>
      <c r="H1491" s="142" t="n"/>
      <c r="I1491" s="142" t="n"/>
      <c r="J1491" s="144" t="n"/>
      <c r="K1491" s="124" t="n"/>
      <c r="L1491" s="12" t="n"/>
      <c r="M1491" s="158">
        <f>IF(J1491="", "", K1491)</f>
        <v/>
      </c>
      <c r="N1491" s="17" t="n"/>
      <c r="O1491" s="18" t="n"/>
      <c r="AC1491" s="14" t="n"/>
      <c r="AD1491" s="14">
        <f>IF(M1491="", "", IF(C1491="Long", IF(M1491&gt;0, M1491/F1491, ((G1491*(I1491-E1491))/F1491)), IF(M1491&gt;0, M1491/F1491, ((G1491*(E1491-I1491))/F1491))))</f>
        <v/>
      </c>
    </row>
    <row customHeight="1" ht="17.25" r="1492" spans="1:105">
      <c r="A1492" s="161" t="n"/>
      <c r="B1492" s="141" t="n"/>
      <c r="C1492" s="15" t="n"/>
      <c r="D1492" s="15" t="n"/>
      <c r="E1492" s="142" t="n"/>
      <c r="F1492" s="16" t="n"/>
      <c r="G1492" s="132" t="n"/>
      <c r="H1492" s="142" t="n"/>
      <c r="I1492" s="142" t="n"/>
      <c r="J1492" s="144" t="n"/>
      <c r="K1492" s="124" t="n"/>
      <c r="L1492" s="12" t="n"/>
      <c r="M1492" s="158">
        <f>IF(J1492="", "", K1492)</f>
        <v/>
      </c>
      <c r="N1492" s="17" t="n"/>
      <c r="O1492" s="18" t="n"/>
      <c r="AC1492" s="14" t="n"/>
      <c r="AD1492" s="14">
        <f>IF(M1492="", "", IF(C1492="Long", IF(M1492&gt;0, M1492/F1492, ((G1492*(I1492-E1492))/F1492)), IF(M1492&gt;0, M1492/F1492, ((G1492*(E1492-I1492))/F1492))))</f>
        <v/>
      </c>
    </row>
    <row customHeight="1" ht="17.25" r="1493" spans="1:105">
      <c r="A1493" s="161" t="n"/>
      <c r="B1493" s="141" t="n"/>
      <c r="C1493" s="15" t="n"/>
      <c r="D1493" s="15" t="n"/>
      <c r="E1493" s="142" t="n"/>
      <c r="F1493" s="16" t="n"/>
      <c r="G1493" s="132" t="n"/>
      <c r="H1493" s="142" t="n"/>
      <c r="I1493" s="142" t="n"/>
      <c r="J1493" s="144" t="n"/>
      <c r="K1493" s="124" t="n"/>
      <c r="L1493" s="12" t="n"/>
      <c r="M1493" s="158">
        <f>IF(J1493="", "", K1493)</f>
        <v/>
      </c>
      <c r="N1493" s="17" t="n"/>
      <c r="O1493" s="18" t="n"/>
      <c r="AC1493" s="14" t="n"/>
      <c r="AD1493" s="14">
        <f>IF(M1493="", "", IF(C1493="Long", IF(M1493&gt;0, M1493/F1493, ((G1493*(I1493-E1493))/F1493)), IF(M1493&gt;0, M1493/F1493, ((G1493*(E1493-I1493))/F1493))))</f>
        <v/>
      </c>
    </row>
    <row customHeight="1" ht="17.25" r="1494" spans="1:105">
      <c r="A1494" s="161" t="n"/>
      <c r="B1494" s="141" t="n"/>
      <c r="C1494" s="15" t="n"/>
      <c r="D1494" s="15" t="n"/>
      <c r="E1494" s="142" t="n"/>
      <c r="F1494" s="16" t="n"/>
      <c r="G1494" s="132" t="n"/>
      <c r="H1494" s="142" t="n"/>
      <c r="I1494" s="142" t="n"/>
      <c r="J1494" s="144" t="n"/>
      <c r="K1494" s="124" t="n"/>
      <c r="L1494" s="12" t="n"/>
      <c r="M1494" s="158">
        <f>IF(J1494="", "", K1494)</f>
        <v/>
      </c>
      <c r="N1494" s="17" t="n"/>
      <c r="O1494" s="18" t="n"/>
      <c r="AC1494" s="14" t="n"/>
      <c r="AD1494" s="14">
        <f>IF(M1494="", "", IF(C1494="Long", IF(M1494&gt;0, M1494/F1494, ((G1494*(I1494-E1494))/F1494)), IF(M1494&gt;0, M1494/F1494, ((G1494*(E1494-I1494))/F1494))))</f>
        <v/>
      </c>
    </row>
    <row customHeight="1" ht="17.25" r="1495" spans="1:105">
      <c r="A1495" s="161" t="n"/>
      <c r="B1495" s="141" t="n"/>
      <c r="C1495" s="15" t="n"/>
      <c r="D1495" s="15" t="n"/>
      <c r="E1495" s="142" t="n"/>
      <c r="F1495" s="16" t="n"/>
      <c r="G1495" s="132" t="n"/>
      <c r="H1495" s="142" t="n"/>
      <c r="I1495" s="142" t="n"/>
      <c r="J1495" s="144" t="n"/>
      <c r="K1495" s="124" t="n"/>
      <c r="L1495" s="12" t="n"/>
      <c r="M1495" s="158">
        <f>IF(J1495="", "", K1495)</f>
        <v/>
      </c>
      <c r="N1495" s="17" t="n"/>
      <c r="O1495" s="18" t="n"/>
      <c r="AC1495" s="14" t="n"/>
      <c r="AD1495" s="14">
        <f>IF(M1495="", "", IF(C1495="Long", IF(M1495&gt;0, M1495/F1495, ((G1495*(I1495-E1495))/F1495)), IF(M1495&gt;0, M1495/F1495, ((G1495*(E1495-I1495))/F1495))))</f>
        <v/>
      </c>
    </row>
    <row customHeight="1" ht="17.25" r="1496" spans="1:105">
      <c r="A1496" s="161" t="n"/>
      <c r="B1496" s="141" t="n"/>
      <c r="C1496" s="15" t="n"/>
      <c r="D1496" s="15" t="n"/>
      <c r="E1496" s="142" t="n"/>
      <c r="F1496" s="16" t="n"/>
      <c r="G1496" s="132" t="n"/>
      <c r="H1496" s="142" t="n"/>
      <c r="I1496" s="142" t="n"/>
      <c r="J1496" s="144" t="n"/>
      <c r="K1496" s="124" t="n"/>
      <c r="L1496" s="12" t="n"/>
      <c r="M1496" s="158">
        <f>IF(J1496="", "", K1496)</f>
        <v/>
      </c>
      <c r="N1496" s="17" t="n"/>
      <c r="O1496" s="18" t="n"/>
      <c r="AC1496" s="14" t="n"/>
      <c r="AD1496" s="14">
        <f>IF(M1496="", "", IF(C1496="Long", IF(M1496&gt;0, M1496/F1496, ((G1496*(I1496-E1496))/F1496)), IF(M1496&gt;0, M1496/F1496, ((G1496*(E1496-I1496))/F1496))))</f>
        <v/>
      </c>
    </row>
    <row customHeight="1" ht="17.25" r="1497" spans="1:105">
      <c r="A1497" s="161" t="n"/>
      <c r="B1497" s="141" t="n"/>
      <c r="C1497" s="15" t="n"/>
      <c r="D1497" s="15" t="n"/>
      <c r="E1497" s="142" t="n"/>
      <c r="F1497" s="16" t="n"/>
      <c r="G1497" s="132" t="n"/>
      <c r="H1497" s="142" t="n"/>
      <c r="I1497" s="142" t="n"/>
      <c r="J1497" s="144" t="n"/>
      <c r="K1497" s="124" t="n"/>
      <c r="L1497" s="12" t="n"/>
      <c r="M1497" s="158">
        <f>IF(J1497="", "", K1497)</f>
        <v/>
      </c>
      <c r="N1497" s="17" t="n"/>
      <c r="O1497" s="18" t="n"/>
      <c r="AC1497" s="14" t="n"/>
      <c r="AD1497" s="14">
        <f>IF(M1497="", "", IF(C1497="Long", IF(M1497&gt;0, M1497/F1497, ((G1497*(I1497-E1497))/F1497)), IF(M1497&gt;0, M1497/F1497, ((G1497*(E1497-I1497))/F1497))))</f>
        <v/>
      </c>
    </row>
    <row customHeight="1" ht="17.25" r="1498" spans="1:105">
      <c r="A1498" s="161" t="n"/>
      <c r="B1498" s="141" t="n"/>
      <c r="C1498" s="15" t="n"/>
      <c r="D1498" s="15" t="n"/>
      <c r="E1498" s="142" t="n"/>
      <c r="F1498" s="16" t="n"/>
      <c r="G1498" s="132" t="n"/>
      <c r="H1498" s="142" t="n"/>
      <c r="I1498" s="142" t="n"/>
      <c r="J1498" s="144" t="n"/>
      <c r="K1498" s="124" t="n"/>
      <c r="L1498" s="12" t="n"/>
      <c r="M1498" s="158">
        <f>IF(J1498="", "", K1498)</f>
        <v/>
      </c>
      <c r="N1498" s="17" t="n"/>
      <c r="O1498" s="18" t="n"/>
      <c r="AC1498" s="14" t="n"/>
      <c r="AD1498" s="14">
        <f>IF(M1498="", "", IF(C1498="Long", IF(M1498&gt;0, M1498/F1498, ((G1498*(I1498-E1498))/F1498)), IF(M1498&gt;0, M1498/F1498, ((G1498*(E1498-I1498))/F1498))))</f>
        <v/>
      </c>
    </row>
    <row customHeight="1" ht="17.25" r="1499" spans="1:105">
      <c r="A1499" s="161" t="n"/>
      <c r="B1499" s="141" t="n"/>
      <c r="C1499" s="15" t="n"/>
      <c r="D1499" s="15" t="n"/>
      <c r="E1499" s="142" t="n"/>
      <c r="F1499" s="16" t="n"/>
      <c r="G1499" s="132" t="n"/>
      <c r="H1499" s="142" t="n"/>
      <c r="I1499" s="142" t="n"/>
      <c r="J1499" s="144" t="n"/>
      <c r="K1499" s="124" t="n"/>
      <c r="L1499" s="12" t="n"/>
      <c r="M1499" s="158">
        <f>IF(J1499="", "", K1499)</f>
        <v/>
      </c>
      <c r="N1499" s="17" t="n"/>
      <c r="O1499" s="18" t="n"/>
      <c r="AC1499" s="14" t="n"/>
      <c r="AD1499" s="14">
        <f>IF(M1499="", "", IF(C1499="Long", IF(M1499&gt;0, M1499/F1499, ((G1499*(I1499-E1499))/F1499)), IF(M1499&gt;0, M1499/F1499, ((G1499*(E1499-I1499))/F1499))))</f>
        <v/>
      </c>
    </row>
    <row customHeight="1" ht="17.25" r="1500" spans="1:105">
      <c r="A1500" s="161" t="n"/>
      <c r="B1500" s="141" t="n"/>
      <c r="C1500" s="15" t="n"/>
      <c r="D1500" s="15" t="n"/>
      <c r="E1500" s="142" t="n"/>
      <c r="F1500" s="16" t="n"/>
      <c r="G1500" s="132" t="n"/>
      <c r="H1500" s="142" t="n"/>
      <c r="I1500" s="142" t="n"/>
      <c r="J1500" s="144" t="n"/>
      <c r="K1500" s="124" t="n"/>
      <c r="L1500" s="12" t="n"/>
      <c r="M1500" s="158">
        <f>IF(J1500="", "", K1500)</f>
        <v/>
      </c>
      <c r="N1500" s="17" t="n"/>
      <c r="O1500" s="18" t="n"/>
      <c r="AC1500" s="14" t="n"/>
      <c r="AD1500" s="14">
        <f>IF(M1500="", "", IF(C1500="Long", IF(M1500&gt;0, M1500/F1500, ((G1500*(I1500-E1500))/F1500)), IF(M1500&gt;0, M1500/F1500, ((G1500*(E1500-I1500))/F1500))))</f>
        <v/>
      </c>
    </row>
    <row customHeight="1" ht="17.25" r="1501" spans="1:105">
      <c r="A1501" s="161" t="n"/>
      <c r="B1501" s="141" t="n"/>
      <c r="C1501" s="15" t="n"/>
      <c r="D1501" s="15" t="n"/>
      <c r="E1501" s="142" t="n"/>
      <c r="F1501" s="16" t="n"/>
      <c r="G1501" s="132" t="n"/>
      <c r="H1501" s="142" t="n"/>
      <c r="I1501" s="142" t="n"/>
      <c r="J1501" s="144" t="n"/>
      <c r="K1501" s="124" t="n"/>
      <c r="L1501" s="12" t="n"/>
      <c r="M1501" s="158">
        <f>IF(J1501="", "", K1501)</f>
        <v/>
      </c>
      <c r="N1501" s="17" t="n"/>
      <c r="O1501" s="18" t="n"/>
      <c r="AC1501" s="14" t="n"/>
      <c r="AD1501" s="14">
        <f>IF(M1501="", "", IF(C1501="Long", IF(M1501&gt;0, M1501/F1501, ((G1501*(I1501-E1501))/F1501)), IF(M1501&gt;0, M1501/F1501, ((G1501*(E1501-I1501))/F1501))))</f>
        <v/>
      </c>
    </row>
    <row customHeight="1" ht="17.25" r="1502" spans="1:105">
      <c r="A1502" s="161" t="n"/>
      <c r="B1502" s="141" t="n"/>
      <c r="C1502" s="15" t="n"/>
      <c r="D1502" s="15" t="n"/>
      <c r="E1502" s="142" t="n"/>
      <c r="F1502" s="16" t="n"/>
      <c r="G1502" s="132" t="n"/>
      <c r="H1502" s="142" t="n"/>
      <c r="I1502" s="142" t="n"/>
      <c r="J1502" s="144" t="n"/>
      <c r="K1502" s="124" t="n"/>
      <c r="L1502" s="12" t="n"/>
      <c r="M1502" s="158">
        <f>IF(J1502="", "", K1502)</f>
        <v/>
      </c>
      <c r="N1502" s="17" t="n"/>
      <c r="O1502" s="18" t="n"/>
      <c r="AC1502" s="14" t="n"/>
      <c r="AD1502" s="14">
        <f>IF(M1502="", "", IF(C1502="Long", IF(M1502&gt;0, M1502/F1502, ((G1502*(I1502-E1502))/F1502)), IF(M1502&gt;0, M1502/F1502, ((G1502*(E1502-I1502))/F1502))))</f>
        <v/>
      </c>
    </row>
    <row customHeight="1" ht="17.25" r="1503" spans="1:105">
      <c r="A1503" s="161" t="n"/>
      <c r="B1503" s="141" t="n"/>
      <c r="C1503" s="15" t="n"/>
      <c r="D1503" s="15" t="n"/>
      <c r="E1503" s="142" t="n"/>
      <c r="F1503" s="16" t="n"/>
      <c r="G1503" s="132" t="n"/>
      <c r="H1503" s="142" t="n"/>
      <c r="I1503" s="142" t="n"/>
      <c r="J1503" s="144" t="n"/>
      <c r="K1503" s="124" t="n"/>
      <c r="L1503" s="12" t="n"/>
      <c r="M1503" s="158">
        <f>IF(J1503="", "", K1503)</f>
        <v/>
      </c>
      <c r="N1503" s="17" t="n"/>
      <c r="O1503" s="18" t="n"/>
      <c r="AC1503" s="14" t="n"/>
      <c r="AD1503" s="14">
        <f>IF(M1503="", "", IF(C1503="Long", IF(M1503&gt;0, M1503/F1503, ((G1503*(I1503-E1503))/F1503)), IF(M1503&gt;0, M1503/F1503, ((G1503*(E1503-I1503))/F1503))))</f>
        <v/>
      </c>
    </row>
    <row customHeight="1" ht="17.25" r="1504" spans="1:105">
      <c r="A1504" s="161" t="n"/>
      <c r="B1504" s="141" t="n"/>
      <c r="C1504" s="15" t="n"/>
      <c r="D1504" s="15" t="n"/>
      <c r="E1504" s="142" t="n"/>
      <c r="F1504" s="16" t="n"/>
      <c r="G1504" s="132" t="n"/>
      <c r="H1504" s="142" t="n"/>
      <c r="I1504" s="142" t="n"/>
      <c r="J1504" s="144" t="n"/>
      <c r="K1504" s="124" t="n"/>
      <c r="L1504" s="12" t="n"/>
      <c r="M1504" s="158">
        <f>IF(J1504="", "", K1504)</f>
        <v/>
      </c>
      <c r="N1504" s="17" t="n"/>
      <c r="O1504" s="18" t="n"/>
      <c r="AC1504" s="14" t="n"/>
      <c r="AD1504" s="14">
        <f>IF(M1504="", "", IF(C1504="Long", IF(M1504&gt;0, M1504/F1504, ((G1504*(I1504-E1504))/F1504)), IF(M1504&gt;0, M1504/F1504, ((G1504*(E1504-I1504))/F1504))))</f>
        <v/>
      </c>
    </row>
    <row customHeight="1" ht="17.25" r="1505" spans="1:105">
      <c r="A1505" s="161" t="n"/>
      <c r="B1505" s="141" t="n"/>
      <c r="C1505" s="15" t="n"/>
      <c r="D1505" s="15" t="n"/>
      <c r="E1505" s="142" t="n"/>
      <c r="F1505" s="16" t="n"/>
      <c r="G1505" s="132" t="n"/>
      <c r="H1505" s="142" t="n"/>
      <c r="I1505" s="142" t="n"/>
      <c r="J1505" s="144" t="n"/>
      <c r="K1505" s="124" t="n"/>
      <c r="L1505" s="12" t="n"/>
      <c r="M1505" s="158">
        <f>IF(J1505="", "", K1505)</f>
        <v/>
      </c>
      <c r="N1505" s="17" t="n"/>
      <c r="O1505" s="18" t="n"/>
      <c r="AC1505" s="14" t="n"/>
      <c r="AD1505" s="14">
        <f>IF(M1505="", "", IF(C1505="Long", IF(M1505&gt;0, M1505/F1505, ((G1505*(I1505-E1505))/F1505)), IF(M1505&gt;0, M1505/F1505, ((G1505*(E1505-I1505))/F1505))))</f>
        <v/>
      </c>
    </row>
    <row customHeight="1" ht="17.25" r="1506" spans="1:105">
      <c r="A1506" s="161" t="n"/>
      <c r="B1506" s="141" t="n"/>
      <c r="C1506" s="15" t="n"/>
      <c r="D1506" s="15" t="n"/>
      <c r="E1506" s="142" t="n"/>
      <c r="F1506" s="16" t="n"/>
      <c r="G1506" s="132" t="n"/>
      <c r="H1506" s="142" t="n"/>
      <c r="I1506" s="142" t="n"/>
      <c r="J1506" s="144" t="n"/>
      <c r="K1506" s="124" t="n"/>
      <c r="L1506" s="12" t="n"/>
      <c r="M1506" s="158">
        <f>IF(J1506="", "", K1506)</f>
        <v/>
      </c>
      <c r="N1506" s="17" t="n"/>
      <c r="O1506" s="18" t="n"/>
      <c r="AC1506" s="14" t="n"/>
      <c r="AD1506" s="14">
        <f>IF(M1506="", "", IF(C1506="Long", IF(M1506&gt;0, M1506/F1506, ((G1506*(I1506-E1506))/F1506)), IF(M1506&gt;0, M1506/F1506, ((G1506*(E1506-I1506))/F1506))))</f>
        <v/>
      </c>
    </row>
    <row customHeight="1" ht="17.25" r="1507" spans="1:105">
      <c r="A1507" s="161" t="n"/>
      <c r="B1507" s="141" t="n"/>
      <c r="C1507" s="15" t="n"/>
      <c r="D1507" s="15" t="n"/>
      <c r="E1507" s="142" t="n"/>
      <c r="F1507" s="16" t="n"/>
      <c r="G1507" s="132" t="n"/>
      <c r="H1507" s="142" t="n"/>
      <c r="I1507" s="142" t="n"/>
      <c r="J1507" s="144" t="n"/>
      <c r="K1507" s="124" t="n"/>
      <c r="L1507" s="12" t="n"/>
      <c r="M1507" s="158">
        <f>IF(J1507="", "", K1507)</f>
        <v/>
      </c>
      <c r="N1507" s="17" t="n"/>
      <c r="O1507" s="18" t="n"/>
      <c r="AC1507" s="14" t="n"/>
      <c r="AD1507" s="14">
        <f>IF(M1507="", "", IF(C1507="Long", IF(M1507&gt;0, M1507/F1507, ((G1507*(I1507-E1507))/F1507)), IF(M1507&gt;0, M1507/F1507, ((G1507*(E1507-I1507))/F1507))))</f>
        <v/>
      </c>
    </row>
    <row customHeight="1" ht="17.25" r="1508" spans="1:105">
      <c r="A1508" s="161" t="n"/>
      <c r="B1508" s="141" t="n"/>
      <c r="C1508" s="15" t="n"/>
      <c r="D1508" s="15" t="n"/>
      <c r="E1508" s="142" t="n"/>
      <c r="F1508" s="16" t="n"/>
      <c r="G1508" s="132" t="n"/>
      <c r="H1508" s="142" t="n"/>
      <c r="I1508" s="142" t="n"/>
      <c r="J1508" s="144" t="n"/>
      <c r="K1508" s="124" t="n"/>
      <c r="L1508" s="12" t="n"/>
      <c r="M1508" s="158">
        <f>IF(J1508="", "", K1508)</f>
        <v/>
      </c>
      <c r="N1508" s="17" t="n"/>
      <c r="O1508" s="18" t="n"/>
      <c r="AC1508" s="14" t="n"/>
      <c r="AD1508" s="14">
        <f>IF(M1508="", "", IF(C1508="Long", IF(M1508&gt;0, M1508/F1508, ((G1508*(I1508-E1508))/F1508)), IF(M1508&gt;0, M1508/F1508, ((G1508*(E1508-I1508))/F1508))))</f>
        <v/>
      </c>
    </row>
    <row customHeight="1" ht="17.25" r="1509" spans="1:105">
      <c r="A1509" s="161" t="n"/>
      <c r="B1509" s="141" t="n"/>
      <c r="C1509" s="15" t="n"/>
      <c r="D1509" s="15" t="n"/>
      <c r="E1509" s="142" t="n"/>
      <c r="F1509" s="16" t="n"/>
      <c r="G1509" s="132" t="n"/>
      <c r="H1509" s="142" t="n"/>
      <c r="I1509" s="142" t="n"/>
      <c r="J1509" s="144" t="n"/>
      <c r="K1509" s="124" t="n"/>
      <c r="L1509" s="12" t="n"/>
      <c r="M1509" s="158">
        <f>IF(J1509="", "", K1509)</f>
        <v/>
      </c>
      <c r="N1509" s="17" t="n"/>
      <c r="O1509" s="18" t="n"/>
      <c r="AC1509" s="14" t="n"/>
      <c r="AD1509" s="14">
        <f>IF(M1509="", "", IF(C1509="Long", IF(M1509&gt;0, M1509/F1509, ((G1509*(I1509-E1509))/F1509)), IF(M1509&gt;0, M1509/F1509, ((G1509*(E1509-I1509))/F1509))))</f>
        <v/>
      </c>
    </row>
    <row customHeight="1" ht="17.25" r="1510" spans="1:105">
      <c r="A1510" s="161" t="n"/>
      <c r="B1510" s="141" t="n"/>
      <c r="C1510" s="15" t="n"/>
      <c r="D1510" s="15" t="n"/>
      <c r="E1510" s="142" t="n"/>
      <c r="F1510" s="16" t="n"/>
      <c r="G1510" s="132" t="n"/>
      <c r="H1510" s="142" t="n"/>
      <c r="I1510" s="142" t="n"/>
      <c r="J1510" s="144" t="n"/>
      <c r="K1510" s="124" t="n"/>
      <c r="L1510" s="12" t="n"/>
      <c r="M1510" s="158">
        <f>IF(J1510="", "", K1510)</f>
        <v/>
      </c>
      <c r="N1510" s="17" t="n"/>
      <c r="O1510" s="18" t="n"/>
      <c r="AC1510" s="14" t="n"/>
      <c r="AD1510" s="14">
        <f>IF(M1510="", "", IF(C1510="Long", IF(M1510&gt;0, M1510/F1510, ((G1510*(I1510-E1510))/F1510)), IF(M1510&gt;0, M1510/F1510, ((G1510*(E1510-I1510))/F1510))))</f>
        <v/>
      </c>
    </row>
    <row customHeight="1" ht="17.25" r="1511" spans="1:105">
      <c r="A1511" s="161" t="n"/>
      <c r="B1511" s="141" t="n"/>
      <c r="C1511" s="15" t="n"/>
      <c r="D1511" s="15" t="n"/>
      <c r="E1511" s="142" t="n"/>
      <c r="F1511" s="16" t="n"/>
      <c r="G1511" s="132" t="n"/>
      <c r="H1511" s="142" t="n"/>
      <c r="I1511" s="142" t="n"/>
      <c r="J1511" s="144" t="n"/>
      <c r="K1511" s="124" t="n"/>
      <c r="L1511" s="12" t="n"/>
      <c r="M1511" s="158">
        <f>IF(J1511="", "", K1511)</f>
        <v/>
      </c>
      <c r="N1511" s="17" t="n"/>
      <c r="O1511" s="18" t="n"/>
      <c r="AC1511" s="14" t="n"/>
      <c r="AD1511" s="14">
        <f>IF(M1511="", "", IF(C1511="Long", IF(M1511&gt;0, M1511/F1511, ((G1511*(I1511-E1511))/F1511)), IF(M1511&gt;0, M1511/F1511, ((G1511*(E1511-I1511))/F1511))))</f>
        <v/>
      </c>
    </row>
    <row customHeight="1" ht="17.25" r="1512" spans="1:105">
      <c r="A1512" s="161" t="n"/>
      <c r="B1512" s="141" t="n"/>
      <c r="C1512" s="15" t="n"/>
      <c r="D1512" s="15" t="n"/>
      <c r="E1512" s="142" t="n"/>
      <c r="F1512" s="16" t="n"/>
      <c r="G1512" s="132" t="n"/>
      <c r="H1512" s="142" t="n"/>
      <c r="I1512" s="142" t="n"/>
      <c r="J1512" s="144" t="n"/>
      <c r="K1512" s="124" t="n"/>
      <c r="L1512" s="12" t="n"/>
      <c r="M1512" s="158">
        <f>IF(J1512="", "", K1512)</f>
        <v/>
      </c>
      <c r="N1512" s="17" t="n"/>
      <c r="O1512" s="18" t="n"/>
      <c r="AC1512" s="14" t="n"/>
      <c r="AD1512" s="14">
        <f>IF(M1512="", "", IF(C1512="Long", IF(M1512&gt;0, M1512/F1512, ((G1512*(I1512-E1512))/F1512)), IF(M1512&gt;0, M1512/F1512, ((G1512*(E1512-I1512))/F1512))))</f>
        <v/>
      </c>
    </row>
    <row customHeight="1" ht="17.25" r="1513" spans="1:105">
      <c r="A1513" s="161" t="n"/>
      <c r="B1513" s="141" t="n"/>
      <c r="C1513" s="15" t="n"/>
      <c r="D1513" s="15" t="n"/>
      <c r="E1513" s="142" t="n"/>
      <c r="F1513" s="16" t="n"/>
      <c r="G1513" s="132" t="n"/>
      <c r="H1513" s="142" t="n"/>
      <c r="I1513" s="142" t="n"/>
      <c r="J1513" s="144" t="n"/>
      <c r="K1513" s="124" t="n"/>
      <c r="L1513" s="12" t="n"/>
      <c r="M1513" s="158">
        <f>IF(J1513="", "", K1513)</f>
        <v/>
      </c>
      <c r="N1513" s="17" t="n"/>
      <c r="O1513" s="18" t="n"/>
      <c r="AC1513" s="14" t="n"/>
      <c r="AD1513" s="14">
        <f>IF(M1513="", "", IF(C1513="Long", IF(M1513&gt;0, M1513/F1513, ((G1513*(I1513-E1513))/F1513)), IF(M1513&gt;0, M1513/F1513, ((G1513*(E1513-I1513))/F1513))))</f>
        <v/>
      </c>
    </row>
    <row customHeight="1" ht="17.25" r="1514" spans="1:105">
      <c r="A1514" s="161" t="n"/>
      <c r="B1514" s="141" t="n"/>
      <c r="C1514" s="15" t="n"/>
      <c r="D1514" s="15" t="n"/>
      <c r="E1514" s="142" t="n"/>
      <c r="F1514" s="16" t="n"/>
      <c r="G1514" s="132" t="n"/>
      <c r="H1514" s="142" t="n"/>
      <c r="I1514" s="142" t="n"/>
      <c r="J1514" s="144" t="n"/>
      <c r="K1514" s="124" t="n"/>
      <c r="L1514" s="12" t="n"/>
      <c r="M1514" s="158">
        <f>IF(J1514="", "", K1514)</f>
        <v/>
      </c>
      <c r="N1514" s="17" t="n"/>
      <c r="O1514" s="18" t="n"/>
      <c r="AC1514" s="14" t="n"/>
      <c r="AD1514" s="14">
        <f>IF(M1514="", "", IF(C1514="Long", IF(M1514&gt;0, M1514/F1514, ((G1514*(I1514-E1514))/F1514)), IF(M1514&gt;0, M1514/F1514, ((G1514*(E1514-I1514))/F1514))))</f>
        <v/>
      </c>
    </row>
    <row customHeight="1" ht="17.25" r="1515" spans="1:105">
      <c r="A1515" s="161" t="n"/>
      <c r="B1515" s="141" t="n"/>
      <c r="C1515" s="15" t="n"/>
      <c r="D1515" s="15" t="n"/>
      <c r="E1515" s="142" t="n"/>
      <c r="F1515" s="16" t="n"/>
      <c r="G1515" s="132" t="n"/>
      <c r="H1515" s="142" t="n"/>
      <c r="I1515" s="142" t="n"/>
      <c r="J1515" s="144" t="n"/>
      <c r="K1515" s="124" t="n"/>
      <c r="L1515" s="12" t="n"/>
      <c r="M1515" s="158">
        <f>IF(J1515="", "", K1515)</f>
        <v/>
      </c>
      <c r="N1515" s="17" t="n"/>
      <c r="O1515" s="18" t="n"/>
      <c r="AC1515" s="14" t="n"/>
      <c r="AD1515" s="14">
        <f>IF(M1515="", "", IF(C1515="Long", IF(M1515&gt;0, M1515/F1515, ((G1515*(I1515-E1515))/F1515)), IF(M1515&gt;0, M1515/F1515, ((G1515*(E1515-I1515))/F1515))))</f>
        <v/>
      </c>
    </row>
    <row customHeight="1" ht="17.25" r="1516" spans="1:105">
      <c r="A1516" s="161" t="n"/>
      <c r="B1516" s="141" t="n"/>
      <c r="C1516" s="15" t="n"/>
      <c r="D1516" s="15" t="n"/>
      <c r="E1516" s="142" t="n"/>
      <c r="F1516" s="16" t="n"/>
      <c r="G1516" s="132" t="n"/>
      <c r="H1516" s="142" t="n"/>
      <c r="I1516" s="142" t="n"/>
      <c r="J1516" s="144" t="n"/>
      <c r="K1516" s="124" t="n"/>
      <c r="L1516" s="12" t="n"/>
      <c r="M1516" s="158">
        <f>IF(J1516="", "", K1516)</f>
        <v/>
      </c>
      <c r="N1516" s="17" t="n"/>
      <c r="O1516" s="18" t="n"/>
      <c r="AC1516" s="14" t="n"/>
      <c r="AD1516" s="14">
        <f>IF(M1516="", "", IF(C1516="Long", IF(M1516&gt;0, M1516/F1516, ((G1516*(I1516-E1516))/F1516)), IF(M1516&gt;0, M1516/F1516, ((G1516*(E1516-I1516))/F1516))))</f>
        <v/>
      </c>
    </row>
    <row customHeight="1" ht="17.25" r="1517" spans="1:105">
      <c r="A1517" s="161" t="n"/>
      <c r="B1517" s="141" t="n"/>
      <c r="C1517" s="15" t="n"/>
      <c r="D1517" s="15" t="n"/>
      <c r="E1517" s="142" t="n"/>
      <c r="F1517" s="16" t="n"/>
      <c r="G1517" s="132" t="n"/>
      <c r="H1517" s="142" t="n"/>
      <c r="I1517" s="142" t="n"/>
      <c r="J1517" s="144" t="n"/>
      <c r="K1517" s="124" t="n"/>
      <c r="L1517" s="12" t="n"/>
      <c r="M1517" s="158">
        <f>IF(J1517="", "", K1517)</f>
        <v/>
      </c>
      <c r="N1517" s="17" t="n"/>
      <c r="O1517" s="18" t="n"/>
      <c r="AC1517" s="14" t="n"/>
      <c r="AD1517" s="14">
        <f>IF(M1517="", "", IF(C1517="Long", IF(M1517&gt;0, M1517/F1517, ((G1517*(I1517-E1517))/F1517)), IF(M1517&gt;0, M1517/F1517, ((G1517*(E1517-I1517))/F1517))))</f>
        <v/>
      </c>
    </row>
    <row customHeight="1" ht="17.25" r="1518" spans="1:105">
      <c r="A1518" s="161" t="n"/>
      <c r="B1518" s="141" t="n"/>
      <c r="C1518" s="15" t="n"/>
      <c r="D1518" s="15" t="n"/>
      <c r="E1518" s="142" t="n"/>
      <c r="F1518" s="16" t="n"/>
      <c r="G1518" s="132" t="n"/>
      <c r="H1518" s="142" t="n"/>
      <c r="I1518" s="142" t="n"/>
      <c r="J1518" s="144" t="n"/>
      <c r="K1518" s="124" t="n"/>
      <c r="L1518" s="12" t="n"/>
      <c r="M1518" s="158">
        <f>IF(J1518="", "", K1518)</f>
        <v/>
      </c>
      <c r="N1518" s="17" t="n"/>
      <c r="O1518" s="18" t="n"/>
      <c r="AC1518" s="14" t="n"/>
      <c r="AD1518" s="14">
        <f>IF(M1518="", "", IF(C1518="Long", IF(M1518&gt;0, M1518/F1518, ((G1518*(I1518-E1518))/F1518)), IF(M1518&gt;0, M1518/F1518, ((G1518*(E1518-I1518))/F1518))))</f>
        <v/>
      </c>
    </row>
    <row customHeight="1" ht="17.25" r="1519" spans="1:105">
      <c r="A1519" s="161" t="n"/>
      <c r="B1519" s="141" t="n"/>
      <c r="C1519" s="15" t="n"/>
      <c r="D1519" s="15" t="n"/>
      <c r="E1519" s="142" t="n"/>
      <c r="F1519" s="16" t="n"/>
      <c r="G1519" s="132" t="n"/>
      <c r="H1519" s="142" t="n"/>
      <c r="I1519" s="142" t="n"/>
      <c r="J1519" s="144" t="n"/>
      <c r="K1519" s="124" t="n"/>
      <c r="L1519" s="12" t="n"/>
      <c r="M1519" s="158">
        <f>IF(J1519="", "", K1519)</f>
        <v/>
      </c>
      <c r="N1519" s="17" t="n"/>
      <c r="O1519" s="18" t="n"/>
      <c r="AC1519" s="14" t="n"/>
      <c r="AD1519" s="14">
        <f>IF(M1519="", "", IF(C1519="Long", IF(M1519&gt;0, M1519/F1519, ((G1519*(I1519-E1519))/F1519)), IF(M1519&gt;0, M1519/F1519, ((G1519*(E1519-I1519))/F1519))))</f>
        <v/>
      </c>
    </row>
    <row customHeight="1" ht="17.25" r="1520" spans="1:105">
      <c r="A1520" s="161" t="n"/>
      <c r="B1520" s="141" t="n"/>
      <c r="C1520" s="15" t="n"/>
      <c r="D1520" s="15" t="n"/>
      <c r="E1520" s="142" t="n"/>
      <c r="F1520" s="16" t="n"/>
      <c r="G1520" s="132" t="n"/>
      <c r="H1520" s="142" t="n"/>
      <c r="I1520" s="142" t="n"/>
      <c r="J1520" s="144" t="n"/>
      <c r="K1520" s="124" t="n"/>
      <c r="L1520" s="12" t="n"/>
      <c r="M1520" s="158">
        <f>IF(J1520="", "", K1520)</f>
        <v/>
      </c>
      <c r="N1520" s="17" t="n"/>
      <c r="O1520" s="18" t="n"/>
      <c r="AC1520" s="14" t="n"/>
      <c r="AD1520" s="14">
        <f>IF(M1520="", "", IF(C1520="Long", IF(M1520&gt;0, M1520/F1520, ((G1520*(I1520-E1520))/F1520)), IF(M1520&gt;0, M1520/F1520, ((G1520*(E1520-I1520))/F1520))))</f>
        <v/>
      </c>
    </row>
    <row customHeight="1" ht="17.25" r="1521" spans="1:105">
      <c r="A1521" s="161" t="n"/>
      <c r="B1521" s="141" t="n"/>
      <c r="C1521" s="15" t="n"/>
      <c r="D1521" s="15" t="n"/>
      <c r="E1521" s="142" t="n"/>
      <c r="F1521" s="16" t="n"/>
      <c r="G1521" s="132" t="n"/>
      <c r="H1521" s="142" t="n"/>
      <c r="I1521" s="142" t="n"/>
      <c r="J1521" s="144" t="n"/>
      <c r="K1521" s="124" t="n"/>
      <c r="L1521" s="12" t="n"/>
      <c r="M1521" s="158">
        <f>IF(J1521="", "", K1521)</f>
        <v/>
      </c>
      <c r="N1521" s="17" t="n"/>
      <c r="O1521" s="18" t="n"/>
      <c r="AC1521" s="14" t="n"/>
      <c r="AD1521" s="14">
        <f>IF(M1521="", "", IF(C1521="Long", IF(M1521&gt;0, M1521/F1521, ((G1521*(I1521-E1521))/F1521)), IF(M1521&gt;0, M1521/F1521, ((G1521*(E1521-I1521))/F1521))))</f>
        <v/>
      </c>
    </row>
    <row customHeight="1" ht="17.25" r="1522" spans="1:105">
      <c r="A1522" s="161" t="n"/>
      <c r="B1522" s="141" t="n"/>
      <c r="C1522" s="15" t="n"/>
      <c r="D1522" s="15" t="n"/>
      <c r="E1522" s="142" t="n"/>
      <c r="F1522" s="16" t="n"/>
      <c r="G1522" s="132" t="n"/>
      <c r="H1522" s="142" t="n"/>
      <c r="I1522" s="142" t="n"/>
      <c r="J1522" s="144" t="n"/>
      <c r="K1522" s="124" t="n"/>
      <c r="L1522" s="12" t="n"/>
      <c r="M1522" s="158">
        <f>IF(J1522="", "", K1522)</f>
        <v/>
      </c>
      <c r="N1522" s="17" t="n"/>
      <c r="O1522" s="18" t="n"/>
      <c r="AC1522" s="14" t="n"/>
      <c r="AD1522" s="14">
        <f>IF(M1522="", "", IF(C1522="Long", IF(M1522&gt;0, M1522/F1522, ((G1522*(I1522-E1522))/F1522)), IF(M1522&gt;0, M1522/F1522, ((G1522*(E1522-I1522))/F1522))))</f>
        <v/>
      </c>
    </row>
    <row customHeight="1" ht="17.25" r="1523" spans="1:105">
      <c r="A1523" s="161" t="n"/>
      <c r="B1523" s="141" t="n"/>
      <c r="C1523" s="15" t="n"/>
      <c r="D1523" s="15" t="n"/>
      <c r="E1523" s="142" t="n"/>
      <c r="F1523" s="16" t="n"/>
      <c r="G1523" s="132" t="n"/>
      <c r="H1523" s="142" t="n"/>
      <c r="I1523" s="142" t="n"/>
      <c r="J1523" s="144" t="n"/>
      <c r="K1523" s="124" t="n"/>
      <c r="L1523" s="12" t="n"/>
      <c r="M1523" s="158">
        <f>IF(J1523="", "", K1523)</f>
        <v/>
      </c>
      <c r="N1523" s="17" t="n"/>
      <c r="O1523" s="18" t="n"/>
      <c r="AC1523" s="14" t="n"/>
      <c r="AD1523" s="14">
        <f>IF(M1523="", "", IF(C1523="Long", IF(M1523&gt;0, M1523/F1523, ((G1523*(I1523-E1523))/F1523)), IF(M1523&gt;0, M1523/F1523, ((G1523*(E1523-I1523))/F1523))))</f>
        <v/>
      </c>
    </row>
    <row customHeight="1" ht="17.25" r="1524" spans="1:105">
      <c r="A1524" s="161" t="n"/>
      <c r="B1524" s="141" t="n"/>
      <c r="C1524" s="15" t="n"/>
      <c r="D1524" s="15" t="n"/>
      <c r="E1524" s="142" t="n"/>
      <c r="F1524" s="16" t="n"/>
      <c r="G1524" s="132" t="n"/>
      <c r="H1524" s="142" t="n"/>
      <c r="I1524" s="142" t="n"/>
      <c r="J1524" s="144" t="n"/>
      <c r="K1524" s="124" t="n"/>
      <c r="L1524" s="12" t="n"/>
      <c r="M1524" s="158">
        <f>IF(J1524="", "", K1524)</f>
        <v/>
      </c>
      <c r="N1524" s="17" t="n"/>
      <c r="O1524" s="18" t="n"/>
      <c r="AC1524" s="14" t="n"/>
      <c r="AD1524" s="14">
        <f>IF(M1524="", "", IF(C1524="Long", IF(M1524&gt;0, M1524/F1524, ((G1524*(I1524-E1524))/F1524)), IF(M1524&gt;0, M1524/F1524, ((G1524*(E1524-I1524))/F1524))))</f>
        <v/>
      </c>
    </row>
    <row customHeight="1" ht="17.25" r="1525" spans="1:105">
      <c r="A1525" s="161" t="n"/>
      <c r="B1525" s="141" t="n"/>
      <c r="C1525" s="15" t="n"/>
      <c r="D1525" s="15" t="n"/>
      <c r="E1525" s="142" t="n"/>
      <c r="F1525" s="16" t="n"/>
      <c r="G1525" s="132" t="n"/>
      <c r="H1525" s="142" t="n"/>
      <c r="I1525" s="142" t="n"/>
      <c r="J1525" s="144" t="n"/>
      <c r="K1525" s="124" t="n"/>
      <c r="L1525" s="12" t="n"/>
      <c r="M1525" s="158">
        <f>IF(J1525="", "", K1525)</f>
        <v/>
      </c>
      <c r="N1525" s="17" t="n"/>
      <c r="O1525" s="18" t="n"/>
      <c r="AC1525" s="14" t="n"/>
      <c r="AD1525" s="14">
        <f>IF(M1525="", "", IF(C1525="Long", IF(M1525&gt;0, M1525/F1525, ((G1525*(I1525-E1525))/F1525)), IF(M1525&gt;0, M1525/F1525, ((G1525*(E1525-I1525))/F1525))))</f>
        <v/>
      </c>
    </row>
    <row customHeight="1" ht="17.25" r="1526" spans="1:105">
      <c r="A1526" s="161" t="n"/>
      <c r="B1526" s="141" t="n"/>
      <c r="C1526" s="15" t="n"/>
      <c r="D1526" s="15" t="n"/>
      <c r="E1526" s="142" t="n"/>
      <c r="F1526" s="16" t="n"/>
      <c r="G1526" s="132" t="n"/>
      <c r="H1526" s="142" t="n"/>
      <c r="I1526" s="142" t="n"/>
      <c r="J1526" s="144" t="n"/>
      <c r="K1526" s="124" t="n"/>
      <c r="L1526" s="12" t="n"/>
      <c r="M1526" s="158">
        <f>IF(J1526="", "", K1526)</f>
        <v/>
      </c>
      <c r="N1526" s="17" t="n"/>
      <c r="O1526" s="18" t="n"/>
      <c r="AC1526" s="14" t="n"/>
      <c r="AD1526" s="14">
        <f>IF(M1526="", "", IF(C1526="Long", IF(M1526&gt;0, M1526/F1526, ((G1526*(I1526-E1526))/F1526)), IF(M1526&gt;0, M1526/F1526, ((G1526*(E1526-I1526))/F1526))))</f>
        <v/>
      </c>
    </row>
    <row customHeight="1" ht="17.25" r="1527" spans="1:105">
      <c r="A1527" s="161" t="n"/>
      <c r="B1527" s="141" t="n"/>
      <c r="C1527" s="15" t="n"/>
      <c r="D1527" s="15" t="n"/>
      <c r="E1527" s="142" t="n"/>
      <c r="F1527" s="16" t="n"/>
      <c r="G1527" s="132" t="n"/>
      <c r="H1527" s="142" t="n"/>
      <c r="I1527" s="142" t="n"/>
      <c r="J1527" s="144" t="n"/>
      <c r="K1527" s="124" t="n"/>
      <c r="L1527" s="12" t="n"/>
      <c r="M1527" s="158">
        <f>IF(J1527="", "", K1527)</f>
        <v/>
      </c>
      <c r="N1527" s="17" t="n"/>
      <c r="O1527" s="18" t="n"/>
      <c r="AC1527" s="14" t="n"/>
      <c r="AD1527" s="14">
        <f>IF(M1527="", "", IF(C1527="Long", IF(M1527&gt;0, M1527/F1527, ((G1527*(I1527-E1527))/F1527)), IF(M1527&gt;0, M1527/F1527, ((G1527*(E1527-I1527))/F1527))))</f>
        <v/>
      </c>
    </row>
    <row customHeight="1" ht="17.25" r="1528" spans="1:105">
      <c r="A1528" s="161" t="n"/>
      <c r="B1528" s="141" t="n"/>
      <c r="C1528" s="15" t="n"/>
      <c r="D1528" s="15" t="n"/>
      <c r="E1528" s="142" t="n"/>
      <c r="F1528" s="16" t="n"/>
      <c r="G1528" s="132" t="n"/>
      <c r="H1528" s="142" t="n"/>
      <c r="I1528" s="142" t="n"/>
      <c r="J1528" s="144" t="n"/>
      <c r="K1528" s="124" t="n"/>
      <c r="L1528" s="12" t="n"/>
      <c r="M1528" s="158">
        <f>IF(J1528="", "", K1528)</f>
        <v/>
      </c>
      <c r="N1528" s="17" t="n"/>
      <c r="O1528" s="18" t="n"/>
      <c r="AC1528" s="14" t="n"/>
      <c r="AD1528" s="14">
        <f>IF(M1528="", "", IF(C1528="Long", IF(M1528&gt;0, M1528/F1528, ((G1528*(I1528-E1528))/F1528)), IF(M1528&gt;0, M1528/F1528, ((G1528*(E1528-I1528))/F1528))))</f>
        <v/>
      </c>
    </row>
    <row customHeight="1" ht="17.25" r="1529" spans="1:105">
      <c r="A1529" s="161" t="n"/>
      <c r="B1529" s="141" t="n"/>
      <c r="C1529" s="15" t="n"/>
      <c r="D1529" s="15" t="n"/>
      <c r="E1529" s="142" t="n"/>
      <c r="F1529" s="16" t="n"/>
      <c r="G1529" s="132" t="n"/>
      <c r="H1529" s="142" t="n"/>
      <c r="I1529" s="142" t="n"/>
      <c r="J1529" s="144" t="n"/>
      <c r="K1529" s="124" t="n"/>
      <c r="L1529" s="12" t="n"/>
      <c r="M1529" s="158">
        <f>IF(J1529="", "", K1529)</f>
        <v/>
      </c>
      <c r="N1529" s="17" t="n"/>
      <c r="O1529" s="18" t="n"/>
      <c r="AC1529" s="14" t="n"/>
      <c r="AD1529" s="14">
        <f>IF(M1529="", "", IF(C1529="Long", IF(M1529&gt;0, M1529/F1529, ((G1529*(I1529-E1529))/F1529)), IF(M1529&gt;0, M1529/F1529, ((G1529*(E1529-I1529))/F1529))))</f>
        <v/>
      </c>
    </row>
    <row customHeight="1" ht="17.25" r="1530" spans="1:105">
      <c r="A1530" s="161" t="n"/>
      <c r="B1530" s="141" t="n"/>
      <c r="C1530" s="15" t="n"/>
      <c r="D1530" s="15" t="n"/>
      <c r="E1530" s="142" t="n"/>
      <c r="F1530" s="16" t="n"/>
      <c r="G1530" s="132" t="n"/>
      <c r="H1530" s="142" t="n"/>
      <c r="I1530" s="142" t="n"/>
      <c r="J1530" s="144" t="n"/>
      <c r="K1530" s="124" t="n"/>
      <c r="L1530" s="12" t="n"/>
      <c r="M1530" s="158">
        <f>IF(J1530="", "", K1530)</f>
        <v/>
      </c>
      <c r="N1530" s="17" t="n"/>
      <c r="O1530" s="18" t="n"/>
      <c r="AC1530" s="14" t="n"/>
      <c r="AD1530" s="14">
        <f>IF(M1530="", "", IF(C1530="Long", IF(M1530&gt;0, M1530/F1530, ((G1530*(I1530-E1530))/F1530)), IF(M1530&gt;0, M1530/F1530, ((G1530*(E1530-I1530))/F1530))))</f>
        <v/>
      </c>
    </row>
    <row customHeight="1" ht="17.25" r="1531" spans="1:105">
      <c r="A1531" s="161" t="n"/>
      <c r="B1531" s="141" t="n"/>
      <c r="C1531" s="15" t="n"/>
      <c r="D1531" s="15" t="n"/>
      <c r="E1531" s="142" t="n"/>
      <c r="F1531" s="16" t="n"/>
      <c r="G1531" s="132" t="n"/>
      <c r="H1531" s="142" t="n"/>
      <c r="I1531" s="142" t="n"/>
      <c r="J1531" s="144" t="n"/>
      <c r="K1531" s="124" t="n"/>
      <c r="L1531" s="12" t="n"/>
      <c r="M1531" s="158">
        <f>IF(J1531="", "", K1531)</f>
        <v/>
      </c>
      <c r="N1531" s="17" t="n"/>
      <c r="O1531" s="18" t="n"/>
      <c r="AC1531" s="14" t="n"/>
      <c r="AD1531" s="14">
        <f>IF(M1531="", "", IF(C1531="Long", IF(M1531&gt;0, M1531/F1531, ((G1531*(I1531-E1531))/F1531)), IF(M1531&gt;0, M1531/F1531, ((G1531*(E1531-I1531))/F1531))))</f>
        <v/>
      </c>
    </row>
    <row customHeight="1" ht="17.25" r="1532" spans="1:105">
      <c r="A1532" s="161" t="n"/>
      <c r="B1532" s="141" t="n"/>
      <c r="C1532" s="15" t="n"/>
      <c r="D1532" s="15" t="n"/>
      <c r="E1532" s="142" t="n"/>
      <c r="F1532" s="16" t="n"/>
      <c r="G1532" s="132" t="n"/>
      <c r="H1532" s="142" t="n"/>
      <c r="I1532" s="142" t="n"/>
      <c r="J1532" s="144" t="n"/>
      <c r="K1532" s="124" t="n"/>
      <c r="L1532" s="12" t="n"/>
      <c r="M1532" s="158">
        <f>IF(J1532="", "", K1532)</f>
        <v/>
      </c>
      <c r="N1532" s="17" t="n"/>
      <c r="O1532" s="18" t="n"/>
      <c r="AC1532" s="14" t="n"/>
      <c r="AD1532" s="14">
        <f>IF(M1532="", "", IF(C1532="Long", IF(M1532&gt;0, M1532/F1532, ((G1532*(I1532-E1532))/F1532)), IF(M1532&gt;0, M1532/F1532, ((G1532*(E1532-I1532))/F1532))))</f>
        <v/>
      </c>
    </row>
    <row customHeight="1" ht="17.25" r="1533" spans="1:105">
      <c r="A1533" s="161" t="n"/>
      <c r="B1533" s="141" t="n"/>
      <c r="C1533" s="15" t="n"/>
      <c r="D1533" s="15" t="n"/>
      <c r="E1533" s="142" t="n"/>
      <c r="F1533" s="16" t="n"/>
      <c r="G1533" s="132" t="n"/>
      <c r="H1533" s="142" t="n"/>
      <c r="I1533" s="142" t="n"/>
      <c r="J1533" s="144" t="n"/>
      <c r="K1533" s="124" t="n"/>
      <c r="L1533" s="12" t="n"/>
      <c r="M1533" s="158">
        <f>IF(J1533="", "", K1533)</f>
        <v/>
      </c>
      <c r="N1533" s="17" t="n"/>
      <c r="O1533" s="18" t="n"/>
      <c r="AC1533" s="14" t="n"/>
      <c r="AD1533" s="14">
        <f>IF(M1533="", "", IF(C1533="Long", IF(M1533&gt;0, M1533/F1533, ((G1533*(I1533-E1533))/F1533)), IF(M1533&gt;0, M1533/F1533, ((G1533*(E1533-I1533))/F1533))))</f>
        <v/>
      </c>
    </row>
    <row customHeight="1" ht="17.25" r="1534" spans="1:105">
      <c r="A1534" s="161" t="n"/>
      <c r="B1534" s="141" t="n"/>
      <c r="C1534" s="15" t="n"/>
      <c r="D1534" s="15" t="n"/>
      <c r="E1534" s="142" t="n"/>
      <c r="F1534" s="16" t="n"/>
      <c r="G1534" s="132" t="n"/>
      <c r="H1534" s="142" t="n"/>
      <c r="I1534" s="142" t="n"/>
      <c r="J1534" s="144" t="n"/>
      <c r="K1534" s="124" t="n"/>
      <c r="L1534" s="12" t="n"/>
      <c r="M1534" s="158">
        <f>IF(J1534="", "", K1534)</f>
        <v/>
      </c>
      <c r="N1534" s="17" t="n"/>
      <c r="O1534" s="18" t="n"/>
      <c r="AC1534" s="14" t="n"/>
      <c r="AD1534" s="14">
        <f>IF(M1534="", "", IF(C1534="Long", IF(M1534&gt;0, M1534/F1534, ((G1534*(I1534-E1534))/F1534)), IF(M1534&gt;0, M1534/F1534, ((G1534*(E1534-I1534))/F1534))))</f>
        <v/>
      </c>
    </row>
    <row customHeight="1" ht="17.25" r="1535" spans="1:105">
      <c r="A1535" s="161" t="n"/>
      <c r="B1535" s="141" t="n"/>
      <c r="C1535" s="15" t="n"/>
      <c r="D1535" s="15" t="n"/>
      <c r="E1535" s="142" t="n"/>
      <c r="F1535" s="16" t="n"/>
      <c r="G1535" s="132" t="n"/>
      <c r="H1535" s="142" t="n"/>
      <c r="I1535" s="142" t="n"/>
      <c r="J1535" s="144" t="n"/>
      <c r="K1535" s="124" t="n"/>
      <c r="L1535" s="12" t="n"/>
      <c r="M1535" s="158">
        <f>IF(J1535="", "", K1535)</f>
        <v/>
      </c>
      <c r="N1535" s="17" t="n"/>
      <c r="O1535" s="18" t="n"/>
      <c r="AC1535" s="14" t="n"/>
      <c r="AD1535" s="14">
        <f>IF(M1535="", "", IF(C1535="Long", IF(M1535&gt;0, M1535/F1535, ((G1535*(I1535-E1535))/F1535)), IF(M1535&gt;0, M1535/F1535, ((G1535*(E1535-I1535))/F1535))))</f>
        <v/>
      </c>
    </row>
    <row customHeight="1" ht="17.25" r="1536" spans="1:105">
      <c r="A1536" s="161" t="n"/>
      <c r="B1536" s="141" t="n"/>
      <c r="C1536" s="15" t="n"/>
      <c r="D1536" s="15" t="n"/>
      <c r="E1536" s="142" t="n"/>
      <c r="F1536" s="16" t="n"/>
      <c r="G1536" s="132" t="n"/>
      <c r="H1536" s="142" t="n"/>
      <c r="I1536" s="142" t="n"/>
      <c r="J1536" s="144" t="n"/>
      <c r="K1536" s="124" t="n"/>
      <c r="L1536" s="12" t="n"/>
      <c r="M1536" s="158">
        <f>IF(J1536="", "", K1536)</f>
        <v/>
      </c>
      <c r="N1536" s="17" t="n"/>
      <c r="O1536" s="18" t="n"/>
      <c r="AC1536" s="14" t="n"/>
      <c r="AD1536" s="14">
        <f>IF(M1536="", "", IF(C1536="Long", IF(M1536&gt;0, M1536/F1536, ((G1536*(I1536-E1536))/F1536)), IF(M1536&gt;0, M1536/F1536, ((G1536*(E1536-I1536))/F1536))))</f>
        <v/>
      </c>
    </row>
    <row customHeight="1" ht="17.25" r="1537" spans="1:105">
      <c r="A1537" s="161" t="n"/>
      <c r="B1537" s="141" t="n"/>
      <c r="C1537" s="15" t="n"/>
      <c r="D1537" s="15" t="n"/>
      <c r="E1537" s="142" t="n"/>
      <c r="F1537" s="16" t="n"/>
      <c r="G1537" s="132" t="n"/>
      <c r="H1537" s="142" t="n"/>
      <c r="I1537" s="142" t="n"/>
      <c r="J1537" s="144" t="n"/>
      <c r="K1537" s="124" t="n"/>
      <c r="L1537" s="12" t="n"/>
      <c r="M1537" s="158">
        <f>IF(J1537="", "", K1537)</f>
        <v/>
      </c>
      <c r="N1537" s="17" t="n"/>
      <c r="O1537" s="18" t="n"/>
      <c r="AC1537" s="14" t="n"/>
      <c r="AD1537" s="14">
        <f>IF(M1537="", "", IF(C1537="Long", IF(M1537&gt;0, M1537/F1537, ((G1537*(I1537-E1537))/F1537)), IF(M1537&gt;0, M1537/F1537, ((G1537*(E1537-I1537))/F1537))))</f>
        <v/>
      </c>
    </row>
    <row customHeight="1" ht="17.25" r="1538" spans="1:105">
      <c r="A1538" s="161" t="n"/>
      <c r="B1538" s="141" t="n"/>
      <c r="C1538" s="15" t="n"/>
      <c r="D1538" s="15" t="n"/>
      <c r="E1538" s="142" t="n"/>
      <c r="F1538" s="16" t="n"/>
      <c r="G1538" s="132" t="n"/>
      <c r="H1538" s="142" t="n"/>
      <c r="I1538" s="142" t="n"/>
      <c r="J1538" s="144" t="n"/>
      <c r="K1538" s="124" t="n"/>
      <c r="L1538" s="12" t="n"/>
      <c r="M1538" s="158">
        <f>IF(J1538="", "", K1538)</f>
        <v/>
      </c>
      <c r="N1538" s="17" t="n"/>
      <c r="O1538" s="18" t="n"/>
      <c r="AC1538" s="14" t="n"/>
      <c r="AD1538" s="14">
        <f>IF(M1538="", "", IF(C1538="Long", IF(M1538&gt;0, M1538/F1538, ((G1538*(I1538-E1538))/F1538)), IF(M1538&gt;0, M1538/F1538, ((G1538*(E1538-I1538))/F1538))))</f>
        <v/>
      </c>
    </row>
    <row customHeight="1" ht="17.25" r="1539" spans="1:105">
      <c r="A1539" s="161" t="n"/>
      <c r="B1539" s="141" t="n"/>
      <c r="C1539" s="15" t="n"/>
      <c r="D1539" s="15" t="n"/>
      <c r="E1539" s="142" t="n"/>
      <c r="F1539" s="16" t="n"/>
      <c r="G1539" s="132" t="n"/>
      <c r="H1539" s="142" t="n"/>
      <c r="I1539" s="142" t="n"/>
      <c r="J1539" s="144" t="n"/>
      <c r="K1539" s="124" t="n"/>
      <c r="L1539" s="12" t="n"/>
      <c r="M1539" s="158">
        <f>IF(J1539="", "", K1539)</f>
        <v/>
      </c>
      <c r="N1539" s="17" t="n"/>
      <c r="O1539" s="18" t="n"/>
      <c r="AC1539" s="14" t="n"/>
      <c r="AD1539" s="14">
        <f>IF(M1539="", "", IF(C1539="Long", IF(M1539&gt;0, M1539/F1539, ((G1539*(I1539-E1539))/F1539)), IF(M1539&gt;0, M1539/F1539, ((G1539*(E1539-I1539))/F1539))))</f>
        <v/>
      </c>
    </row>
    <row customHeight="1" ht="17.25" r="1540" spans="1:105">
      <c r="A1540" s="161" t="n"/>
      <c r="B1540" s="141" t="n"/>
      <c r="C1540" s="15" t="n"/>
      <c r="D1540" s="15" t="n"/>
      <c r="E1540" s="142" t="n"/>
      <c r="F1540" s="16" t="n"/>
      <c r="G1540" s="132" t="n"/>
      <c r="H1540" s="142" t="n"/>
      <c r="I1540" s="142" t="n"/>
      <c r="J1540" s="144" t="n"/>
      <c r="K1540" s="124" t="n"/>
      <c r="L1540" s="12" t="n"/>
      <c r="M1540" s="158">
        <f>IF(J1540="", "", K1540)</f>
        <v/>
      </c>
      <c r="N1540" s="17" t="n"/>
      <c r="O1540" s="18" t="n"/>
      <c r="AC1540" s="14" t="n"/>
      <c r="AD1540" s="14">
        <f>IF(M1540="", "", IF(C1540="Long", IF(M1540&gt;0, M1540/F1540, ((G1540*(I1540-E1540))/F1540)), IF(M1540&gt;0, M1540/F1540, ((G1540*(E1540-I1540))/F1540))))</f>
        <v/>
      </c>
    </row>
    <row customHeight="1" ht="17.25" r="1541" spans="1:105">
      <c r="A1541" s="161" t="n"/>
      <c r="B1541" s="141" t="n"/>
      <c r="C1541" s="15" t="n"/>
      <c r="D1541" s="15" t="n"/>
      <c r="E1541" s="142" t="n"/>
      <c r="F1541" s="16" t="n"/>
      <c r="G1541" s="132" t="n"/>
      <c r="H1541" s="142" t="n"/>
      <c r="I1541" s="142" t="n"/>
      <c r="J1541" s="144" t="n"/>
      <c r="K1541" s="124" t="n"/>
      <c r="L1541" s="12" t="n"/>
      <c r="M1541" s="158">
        <f>IF(J1541="", "", K1541)</f>
        <v/>
      </c>
      <c r="N1541" s="17" t="n"/>
      <c r="O1541" s="18" t="n"/>
      <c r="AC1541" s="14" t="n"/>
      <c r="AD1541" s="14">
        <f>IF(M1541="", "", IF(C1541="Long", IF(M1541&gt;0, M1541/F1541, ((G1541*(I1541-E1541))/F1541)), IF(M1541&gt;0, M1541/F1541, ((G1541*(E1541-I1541))/F1541))))</f>
        <v/>
      </c>
    </row>
    <row customHeight="1" ht="17.25" r="1542" spans="1:105">
      <c r="A1542" s="161" t="n"/>
      <c r="B1542" s="141" t="n"/>
      <c r="C1542" s="15" t="n"/>
      <c r="D1542" s="15" t="n"/>
      <c r="E1542" s="142" t="n"/>
      <c r="F1542" s="16" t="n"/>
      <c r="G1542" s="132" t="n"/>
      <c r="H1542" s="142" t="n"/>
      <c r="I1542" s="142" t="n"/>
      <c r="J1542" s="144" t="n"/>
      <c r="K1542" s="124" t="n"/>
      <c r="L1542" s="12" t="n"/>
      <c r="M1542" s="158">
        <f>IF(J1542="", "", K1542)</f>
        <v/>
      </c>
      <c r="N1542" s="17" t="n"/>
      <c r="O1542" s="18" t="n"/>
      <c r="AC1542" s="14" t="n"/>
      <c r="AD1542" s="14">
        <f>IF(M1542="", "", IF(C1542="Long", IF(M1542&gt;0, M1542/F1542, ((G1542*(I1542-E1542))/F1542)), IF(M1542&gt;0, M1542/F1542, ((G1542*(E1542-I1542))/F1542))))</f>
        <v/>
      </c>
    </row>
    <row customHeight="1" ht="17.25" r="1543" spans="1:105">
      <c r="A1543" s="161" t="n"/>
      <c r="B1543" s="141" t="n"/>
      <c r="C1543" s="15" t="n"/>
      <c r="D1543" s="15" t="n"/>
      <c r="E1543" s="142" t="n"/>
      <c r="F1543" s="16" t="n"/>
      <c r="G1543" s="132" t="n"/>
      <c r="H1543" s="142" t="n"/>
      <c r="I1543" s="142" t="n"/>
      <c r="J1543" s="144" t="n"/>
      <c r="K1543" s="124" t="n"/>
      <c r="L1543" s="12" t="n"/>
      <c r="M1543" s="158">
        <f>IF(J1543="", "", K1543)</f>
        <v/>
      </c>
      <c r="N1543" s="17" t="n"/>
      <c r="O1543" s="18" t="n"/>
      <c r="AC1543" s="14" t="n"/>
      <c r="AD1543" s="14">
        <f>IF(M1543="", "", IF(C1543="Long", IF(M1543&gt;0, M1543/F1543, ((G1543*(I1543-E1543))/F1543)), IF(M1543&gt;0, M1543/F1543, ((G1543*(E1543-I1543))/F1543))))</f>
        <v/>
      </c>
    </row>
    <row customHeight="1" ht="17.25" r="1544" spans="1:105">
      <c r="A1544" s="161" t="n"/>
      <c r="B1544" s="141" t="n"/>
      <c r="C1544" s="15" t="n"/>
      <c r="D1544" s="15" t="n"/>
      <c r="E1544" s="142" t="n"/>
      <c r="F1544" s="16" t="n"/>
      <c r="G1544" s="132" t="n"/>
      <c r="H1544" s="142" t="n"/>
      <c r="I1544" s="142" t="n"/>
      <c r="J1544" s="144" t="n"/>
      <c r="K1544" s="124" t="n"/>
      <c r="L1544" s="12" t="n"/>
      <c r="M1544" s="158">
        <f>IF(J1544="", "", K1544)</f>
        <v/>
      </c>
      <c r="N1544" s="17" t="n"/>
      <c r="O1544" s="18" t="n"/>
      <c r="AC1544" s="14" t="n"/>
      <c r="AD1544" s="14">
        <f>IF(M1544="", "", IF(C1544="Long", IF(M1544&gt;0, M1544/F1544, ((G1544*(I1544-E1544))/F1544)), IF(M1544&gt;0, M1544/F1544, ((G1544*(E1544-I1544))/F1544))))</f>
        <v/>
      </c>
    </row>
    <row customHeight="1" ht="17.25" r="1545" spans="1:105">
      <c r="A1545" s="161" t="n"/>
      <c r="B1545" s="141" t="n"/>
      <c r="C1545" s="15" t="n"/>
      <c r="D1545" s="15" t="n"/>
      <c r="E1545" s="142" t="n"/>
      <c r="F1545" s="16" t="n"/>
      <c r="G1545" s="132" t="n"/>
      <c r="H1545" s="142" t="n"/>
      <c r="I1545" s="142" t="n"/>
      <c r="J1545" s="144" t="n"/>
      <c r="K1545" s="124" t="n"/>
      <c r="L1545" s="12" t="n"/>
      <c r="M1545" s="158">
        <f>IF(J1545="", "", K1545)</f>
        <v/>
      </c>
      <c r="N1545" s="17" t="n"/>
      <c r="O1545" s="18" t="n"/>
      <c r="AC1545" s="14" t="n"/>
      <c r="AD1545" s="14">
        <f>IF(M1545="", "", IF(C1545="Long", IF(M1545&gt;0, M1545/F1545, ((G1545*(I1545-E1545))/F1545)), IF(M1545&gt;0, M1545/F1545, ((G1545*(E1545-I1545))/F1545))))</f>
        <v/>
      </c>
    </row>
    <row customHeight="1" ht="17.25" r="1546" spans="1:105">
      <c r="A1546" s="161" t="n"/>
      <c r="B1546" s="141" t="n"/>
      <c r="C1546" s="15" t="n"/>
      <c r="D1546" s="15" t="n"/>
      <c r="E1546" s="142" t="n"/>
      <c r="F1546" s="16" t="n"/>
      <c r="G1546" s="132" t="n"/>
      <c r="H1546" s="142" t="n"/>
      <c r="I1546" s="142" t="n"/>
      <c r="J1546" s="144" t="n"/>
      <c r="K1546" s="124" t="n"/>
      <c r="L1546" s="12" t="n"/>
      <c r="M1546" s="158">
        <f>IF(J1546="", "", K1546)</f>
        <v/>
      </c>
      <c r="N1546" s="17" t="n"/>
      <c r="O1546" s="18" t="n"/>
      <c r="AC1546" s="14" t="n"/>
      <c r="AD1546" s="14">
        <f>IF(M1546="", "", IF(C1546="Long", IF(M1546&gt;0, M1546/F1546, ((G1546*(I1546-E1546))/F1546)), IF(M1546&gt;0, M1546/F1546, ((G1546*(E1546-I1546))/F1546))))</f>
        <v/>
      </c>
    </row>
    <row customHeight="1" ht="17.25" r="1547" spans="1:105">
      <c r="A1547" s="161" t="n"/>
      <c r="B1547" s="141" t="n"/>
      <c r="C1547" s="15" t="n"/>
      <c r="D1547" s="15" t="n"/>
      <c r="E1547" s="142" t="n"/>
      <c r="F1547" s="16" t="n"/>
      <c r="G1547" s="132" t="n"/>
      <c r="H1547" s="142" t="n"/>
      <c r="I1547" s="142" t="n"/>
      <c r="J1547" s="144" t="n"/>
      <c r="K1547" s="124" t="n"/>
      <c r="L1547" s="12" t="n"/>
      <c r="M1547" s="158">
        <f>IF(J1547="", "", K1547)</f>
        <v/>
      </c>
      <c r="N1547" s="17" t="n"/>
      <c r="O1547" s="18" t="n"/>
      <c r="AC1547" s="14" t="n"/>
      <c r="AD1547" s="14">
        <f>IF(M1547="", "", IF(C1547="Long", IF(M1547&gt;0, M1547/F1547, ((G1547*(I1547-E1547))/F1547)), IF(M1547&gt;0, M1547/F1547, ((G1547*(E1547-I1547))/F1547))))</f>
        <v/>
      </c>
    </row>
    <row customHeight="1" ht="17.25" r="1548" spans="1:105">
      <c r="A1548" s="161" t="n"/>
      <c r="B1548" s="141" t="n"/>
      <c r="C1548" s="15" t="n"/>
      <c r="D1548" s="15" t="n"/>
      <c r="E1548" s="142" t="n"/>
      <c r="F1548" s="16" t="n"/>
      <c r="G1548" s="132" t="n"/>
      <c r="H1548" s="142" t="n"/>
      <c r="I1548" s="142" t="n"/>
      <c r="J1548" s="144" t="n"/>
      <c r="K1548" s="124" t="n"/>
      <c r="L1548" s="12" t="n"/>
      <c r="M1548" s="158">
        <f>IF(J1548="", "", K1548)</f>
        <v/>
      </c>
      <c r="N1548" s="17" t="n"/>
      <c r="O1548" s="18" t="n"/>
      <c r="AC1548" s="14" t="n"/>
      <c r="AD1548" s="14">
        <f>IF(M1548="", "", IF(C1548="Long", IF(M1548&gt;0, M1548/F1548, ((G1548*(I1548-E1548))/F1548)), IF(M1548&gt;0, M1548/F1548, ((G1548*(E1548-I1548))/F1548))))</f>
        <v/>
      </c>
    </row>
    <row customHeight="1" ht="17.25" r="1549" spans="1:105">
      <c r="A1549" s="161" t="n"/>
      <c r="B1549" s="141" t="n"/>
      <c r="C1549" s="15" t="n"/>
      <c r="D1549" s="15" t="n"/>
      <c r="E1549" s="142" t="n"/>
      <c r="F1549" s="16" t="n"/>
      <c r="G1549" s="132" t="n"/>
      <c r="H1549" s="142" t="n"/>
      <c r="I1549" s="142" t="n"/>
      <c r="J1549" s="144" t="n"/>
      <c r="K1549" s="124" t="n"/>
      <c r="L1549" s="12" t="n"/>
      <c r="M1549" s="158">
        <f>IF(J1549="", "", K1549)</f>
        <v/>
      </c>
      <c r="N1549" s="17" t="n"/>
      <c r="O1549" s="18" t="n"/>
      <c r="AC1549" s="14" t="n"/>
      <c r="AD1549" s="14">
        <f>IF(M1549="", "", IF(C1549="Long", IF(M1549&gt;0, M1549/F1549, ((G1549*(I1549-E1549))/F1549)), IF(M1549&gt;0, M1549/F1549, ((G1549*(E1549-I1549))/F1549))))</f>
        <v/>
      </c>
    </row>
    <row customHeight="1" ht="17.25" r="1550" spans="1:105">
      <c r="A1550" s="161" t="n"/>
      <c r="B1550" s="141" t="n"/>
      <c r="C1550" s="15" t="n"/>
      <c r="D1550" s="15" t="n"/>
      <c r="E1550" s="142" t="n"/>
      <c r="F1550" s="16" t="n"/>
      <c r="G1550" s="132" t="n"/>
      <c r="H1550" s="142" t="n"/>
      <c r="I1550" s="142" t="n"/>
      <c r="J1550" s="144" t="n"/>
      <c r="K1550" s="124" t="n"/>
      <c r="L1550" s="12" t="n"/>
      <c r="M1550" s="158">
        <f>IF(J1550="", "", K1550)</f>
        <v/>
      </c>
      <c r="N1550" s="17" t="n"/>
      <c r="O1550" s="18" t="n"/>
      <c r="AC1550" s="14" t="n"/>
      <c r="AD1550" s="14">
        <f>IF(M1550="", "", IF(C1550="Long", IF(M1550&gt;0, M1550/F1550, ((G1550*(I1550-E1550))/F1550)), IF(M1550&gt;0, M1550/F1550, ((G1550*(E1550-I1550))/F1550))))</f>
        <v/>
      </c>
    </row>
    <row customHeight="1" ht="17.25" r="1551" spans="1:105">
      <c r="A1551" s="161" t="n"/>
      <c r="B1551" s="141" t="n"/>
      <c r="C1551" s="15" t="n"/>
      <c r="D1551" s="15" t="n"/>
      <c r="E1551" s="142" t="n"/>
      <c r="F1551" s="16" t="n"/>
      <c r="G1551" s="132" t="n"/>
      <c r="H1551" s="142" t="n"/>
      <c r="I1551" s="142" t="n"/>
      <c r="J1551" s="144" t="n"/>
      <c r="K1551" s="124" t="n"/>
      <c r="L1551" s="12" t="n"/>
      <c r="M1551" s="158">
        <f>IF(J1551="", "", K1551)</f>
        <v/>
      </c>
      <c r="N1551" s="17" t="n"/>
      <c r="O1551" s="18" t="n"/>
      <c r="AC1551" s="14" t="n"/>
      <c r="AD1551" s="14">
        <f>IF(M1551="", "", IF(C1551="Long", IF(M1551&gt;0, M1551/F1551, ((G1551*(I1551-E1551))/F1551)), IF(M1551&gt;0, M1551/F1551, ((G1551*(E1551-I1551))/F1551))))</f>
        <v/>
      </c>
    </row>
    <row customHeight="1" ht="17.25" r="1552" spans="1:105">
      <c r="A1552" s="161" t="n"/>
      <c r="B1552" s="141" t="n"/>
      <c r="C1552" s="15" t="n"/>
      <c r="D1552" s="15" t="n"/>
      <c r="E1552" s="142" t="n"/>
      <c r="F1552" s="16" t="n"/>
      <c r="G1552" s="132" t="n"/>
      <c r="H1552" s="142" t="n"/>
      <c r="I1552" s="142" t="n"/>
      <c r="J1552" s="144" t="n"/>
      <c r="K1552" s="124" t="n"/>
      <c r="L1552" s="12" t="n"/>
      <c r="M1552" s="158">
        <f>IF(J1552="", "", K1552)</f>
        <v/>
      </c>
      <c r="N1552" s="17" t="n"/>
      <c r="O1552" s="18" t="n"/>
      <c r="AC1552" s="14" t="n"/>
      <c r="AD1552" s="14">
        <f>IF(M1552="", "", IF(C1552="Long", IF(M1552&gt;0, M1552/F1552, ((G1552*(I1552-E1552))/F1552)), IF(M1552&gt;0, M1552/F1552, ((G1552*(E1552-I1552))/F1552))))</f>
        <v/>
      </c>
    </row>
    <row customHeight="1" ht="17.25" r="1553" spans="1:105">
      <c r="A1553" s="161" t="n"/>
      <c r="B1553" s="141" t="n"/>
      <c r="C1553" s="15" t="n"/>
      <c r="D1553" s="15" t="n"/>
      <c r="E1553" s="142" t="n"/>
      <c r="F1553" s="16" t="n"/>
      <c r="G1553" s="132" t="n"/>
      <c r="H1553" s="142" t="n"/>
      <c r="I1553" s="142" t="n"/>
      <c r="J1553" s="144" t="n"/>
      <c r="K1553" s="124" t="n"/>
      <c r="L1553" s="12" t="n"/>
      <c r="M1553" s="158">
        <f>IF(J1553="", "", K1553)</f>
        <v/>
      </c>
      <c r="N1553" s="17" t="n"/>
      <c r="O1553" s="18" t="n"/>
      <c r="AC1553" s="14" t="n"/>
      <c r="AD1553" s="14">
        <f>IF(M1553="", "", IF(C1553="Long", IF(M1553&gt;0, M1553/F1553, ((G1553*(I1553-E1553))/F1553)), IF(M1553&gt;0, M1553/F1553, ((G1553*(E1553-I1553))/F1553))))</f>
        <v/>
      </c>
    </row>
    <row customHeight="1" ht="17.25" r="1554" spans="1:105">
      <c r="A1554" s="161" t="n"/>
      <c r="B1554" s="141" t="n"/>
      <c r="C1554" s="15" t="n"/>
      <c r="D1554" s="15" t="n"/>
      <c r="E1554" s="142" t="n"/>
      <c r="F1554" s="16" t="n"/>
      <c r="G1554" s="132" t="n"/>
      <c r="H1554" s="142" t="n"/>
      <c r="I1554" s="142" t="n"/>
      <c r="J1554" s="144" t="n"/>
      <c r="K1554" s="124" t="n"/>
      <c r="L1554" s="12" t="n"/>
      <c r="M1554" s="158">
        <f>IF(J1554="", "", K1554)</f>
        <v/>
      </c>
      <c r="N1554" s="17" t="n"/>
      <c r="O1554" s="18" t="n"/>
      <c r="AC1554" s="14" t="n"/>
      <c r="AD1554" s="14">
        <f>IF(M1554="", "", IF(C1554="Long", IF(M1554&gt;0, M1554/F1554, ((G1554*(I1554-E1554))/F1554)), IF(M1554&gt;0, M1554/F1554, ((G1554*(E1554-I1554))/F1554))))</f>
        <v/>
      </c>
    </row>
    <row customHeight="1" ht="17.25" r="1555" spans="1:105">
      <c r="A1555" s="161" t="n"/>
      <c r="B1555" s="141" t="n"/>
      <c r="C1555" s="15" t="n"/>
      <c r="D1555" s="15" t="n"/>
      <c r="E1555" s="142" t="n"/>
      <c r="F1555" s="16" t="n"/>
      <c r="G1555" s="132" t="n"/>
      <c r="H1555" s="142" t="n"/>
      <c r="I1555" s="142" t="n"/>
      <c r="J1555" s="144" t="n"/>
      <c r="K1555" s="124" t="n"/>
      <c r="L1555" s="12" t="n"/>
      <c r="M1555" s="158">
        <f>IF(J1555="", "", K1555)</f>
        <v/>
      </c>
      <c r="N1555" s="17" t="n"/>
      <c r="O1555" s="18" t="n"/>
      <c r="AC1555" s="14" t="n"/>
      <c r="AD1555" s="14">
        <f>IF(M1555="", "", IF(C1555="Long", IF(M1555&gt;0, M1555/F1555, ((G1555*(I1555-E1555))/F1555)), IF(M1555&gt;0, M1555/F1555, ((G1555*(E1555-I1555))/F1555))))</f>
        <v/>
      </c>
    </row>
    <row customHeight="1" ht="17.25" r="1556" spans="1:105">
      <c r="A1556" s="161" t="n"/>
      <c r="B1556" s="141" t="n"/>
      <c r="C1556" s="15" t="n"/>
      <c r="D1556" s="15" t="n"/>
      <c r="E1556" s="142" t="n"/>
      <c r="F1556" s="16" t="n"/>
      <c r="G1556" s="132" t="n"/>
      <c r="H1556" s="142" t="n"/>
      <c r="I1556" s="142" t="n"/>
      <c r="J1556" s="144" t="n"/>
      <c r="K1556" s="124" t="n"/>
      <c r="L1556" s="12" t="n"/>
      <c r="M1556" s="158">
        <f>IF(J1556="", "", K1556)</f>
        <v/>
      </c>
      <c r="N1556" s="17" t="n"/>
      <c r="O1556" s="18" t="n"/>
      <c r="AC1556" s="14" t="n"/>
      <c r="AD1556" s="14">
        <f>IF(M1556="", "", IF(C1556="Long", IF(M1556&gt;0, M1556/F1556, ((G1556*(I1556-E1556))/F1556)), IF(M1556&gt;0, M1556/F1556, ((G1556*(E1556-I1556))/F1556))))</f>
        <v/>
      </c>
    </row>
    <row customHeight="1" ht="17.25" r="1557" spans="1:105">
      <c r="A1557" s="161" t="n"/>
      <c r="B1557" s="141" t="n"/>
      <c r="C1557" s="15" t="n"/>
      <c r="D1557" s="15" t="n"/>
      <c r="E1557" s="142" t="n"/>
      <c r="F1557" s="16" t="n"/>
      <c r="G1557" s="132" t="n"/>
      <c r="H1557" s="142" t="n"/>
      <c r="I1557" s="142" t="n"/>
      <c r="J1557" s="144" t="n"/>
      <c r="K1557" s="124" t="n"/>
      <c r="L1557" s="12" t="n"/>
      <c r="M1557" s="158">
        <f>IF(J1557="", "", K1557)</f>
        <v/>
      </c>
      <c r="N1557" s="17" t="n"/>
      <c r="O1557" s="18" t="n"/>
      <c r="AC1557" s="14" t="n"/>
      <c r="AD1557" s="14">
        <f>IF(M1557="", "", IF(C1557="Long", IF(M1557&gt;0, M1557/F1557, ((G1557*(I1557-E1557))/F1557)), IF(M1557&gt;0, M1557/F1557, ((G1557*(E1557-I1557))/F1557))))</f>
        <v/>
      </c>
    </row>
    <row customHeight="1" ht="17.25" r="1558" spans="1:105">
      <c r="A1558" s="161" t="n"/>
      <c r="B1558" s="141" t="n"/>
      <c r="C1558" s="15" t="n"/>
      <c r="D1558" s="15" t="n"/>
      <c r="E1558" s="142" t="n"/>
      <c r="F1558" s="16" t="n"/>
      <c r="G1558" s="132" t="n"/>
      <c r="H1558" s="142" t="n"/>
      <c r="I1558" s="142" t="n"/>
      <c r="J1558" s="144" t="n"/>
      <c r="K1558" s="124" t="n"/>
      <c r="L1558" s="12" t="n"/>
      <c r="M1558" s="158">
        <f>IF(J1558="", "", K1558)</f>
        <v/>
      </c>
      <c r="N1558" s="17" t="n"/>
      <c r="O1558" s="18" t="n"/>
      <c r="AC1558" s="14" t="n"/>
      <c r="AD1558" s="14">
        <f>IF(M1558="", "", IF(C1558="Long", IF(M1558&gt;0, M1558/F1558, ((G1558*(I1558-E1558))/F1558)), IF(M1558&gt;0, M1558/F1558, ((G1558*(E1558-I1558))/F1558))))</f>
        <v/>
      </c>
    </row>
    <row customHeight="1" ht="17.25" r="1559" spans="1:105">
      <c r="A1559" s="161" t="n"/>
      <c r="B1559" s="141" t="n"/>
      <c r="C1559" s="15" t="n"/>
      <c r="D1559" s="15" t="n"/>
      <c r="E1559" s="142" t="n"/>
      <c r="F1559" s="16" t="n"/>
      <c r="G1559" s="132" t="n"/>
      <c r="H1559" s="142" t="n"/>
      <c r="I1559" s="142" t="n"/>
      <c r="J1559" s="144" t="n"/>
      <c r="K1559" s="124" t="n"/>
      <c r="L1559" s="12" t="n"/>
      <c r="M1559" s="158">
        <f>IF(J1559="", "", K1559)</f>
        <v/>
      </c>
      <c r="N1559" s="17" t="n"/>
      <c r="O1559" s="18" t="n"/>
      <c r="AC1559" s="14" t="n"/>
      <c r="AD1559" s="14">
        <f>IF(M1559="", "", IF(C1559="Long", IF(M1559&gt;0, M1559/F1559, ((G1559*(I1559-E1559))/F1559)), IF(M1559&gt;0, M1559/F1559, ((G1559*(E1559-I1559))/F1559))))</f>
        <v/>
      </c>
    </row>
    <row customHeight="1" ht="17.25" r="1560" spans="1:105">
      <c r="A1560" s="161" t="n"/>
      <c r="B1560" s="141" t="n"/>
      <c r="C1560" s="15" t="n"/>
      <c r="D1560" s="15" t="n"/>
      <c r="E1560" s="142" t="n"/>
      <c r="F1560" s="16" t="n"/>
      <c r="G1560" s="132" t="n"/>
      <c r="H1560" s="142" t="n"/>
      <c r="I1560" s="142" t="n"/>
      <c r="J1560" s="144" t="n"/>
      <c r="K1560" s="124" t="n"/>
      <c r="L1560" s="12" t="n"/>
      <c r="M1560" s="158">
        <f>IF(J1560="", "", K1560)</f>
        <v/>
      </c>
      <c r="N1560" s="17" t="n"/>
      <c r="O1560" s="18" t="n"/>
      <c r="AC1560" s="14" t="n"/>
      <c r="AD1560" s="14">
        <f>IF(M1560="", "", IF(C1560="Long", IF(M1560&gt;0, M1560/F1560, ((G1560*(I1560-E1560))/F1560)), IF(M1560&gt;0, M1560/F1560, ((G1560*(E1560-I1560))/F1560))))</f>
        <v/>
      </c>
    </row>
    <row customHeight="1" ht="17.25" r="1561" spans="1:105">
      <c r="A1561" s="161" t="n"/>
      <c r="B1561" s="141" t="n"/>
      <c r="C1561" s="15" t="n"/>
      <c r="D1561" s="15" t="n"/>
      <c r="E1561" s="142" t="n"/>
      <c r="F1561" s="16" t="n"/>
      <c r="G1561" s="132" t="n"/>
      <c r="H1561" s="142" t="n"/>
      <c r="I1561" s="142" t="n"/>
      <c r="J1561" s="144" t="n"/>
      <c r="K1561" s="124" t="n"/>
      <c r="L1561" s="12" t="n"/>
      <c r="M1561" s="158">
        <f>IF(J1561="", "", K1561)</f>
        <v/>
      </c>
      <c r="N1561" s="17" t="n"/>
      <c r="O1561" s="18" t="n"/>
      <c r="AC1561" s="14" t="n"/>
      <c r="AD1561" s="14">
        <f>IF(M1561="", "", IF(C1561="Long", IF(M1561&gt;0, M1561/F1561, ((G1561*(I1561-E1561))/F1561)), IF(M1561&gt;0, M1561/F1561, ((G1561*(E1561-I1561))/F1561))))</f>
        <v/>
      </c>
    </row>
    <row customHeight="1" ht="17.25" r="1562" spans="1:105">
      <c r="A1562" s="161" t="n"/>
      <c r="B1562" s="141" t="n"/>
      <c r="C1562" s="15" t="n"/>
      <c r="D1562" s="15" t="n"/>
      <c r="E1562" s="142" t="n"/>
      <c r="F1562" s="16" t="n"/>
      <c r="G1562" s="132" t="n"/>
      <c r="H1562" s="142" t="n"/>
      <c r="I1562" s="142" t="n"/>
      <c r="J1562" s="144" t="n"/>
      <c r="K1562" s="124" t="n"/>
      <c r="L1562" s="12" t="n"/>
      <c r="M1562" s="158">
        <f>IF(J1562="", "", K1562)</f>
        <v/>
      </c>
      <c r="N1562" s="17" t="n"/>
      <c r="O1562" s="18" t="n"/>
      <c r="AC1562" s="14" t="n"/>
      <c r="AD1562" s="14">
        <f>IF(M1562="", "", IF(C1562="Long", IF(M1562&gt;0, M1562/F1562, ((G1562*(I1562-E1562))/F1562)), IF(M1562&gt;0, M1562/F1562, ((G1562*(E1562-I1562))/F1562))))</f>
        <v/>
      </c>
    </row>
    <row customHeight="1" ht="17.25" r="1563" spans="1:105">
      <c r="A1563" s="161" t="n"/>
      <c r="B1563" s="141" t="n"/>
      <c r="C1563" s="15" t="n"/>
      <c r="D1563" s="15" t="n"/>
      <c r="E1563" s="142" t="n"/>
      <c r="F1563" s="16" t="n"/>
      <c r="G1563" s="132" t="n"/>
      <c r="H1563" s="142" t="n"/>
      <c r="I1563" s="142" t="n"/>
      <c r="J1563" s="144" t="n"/>
      <c r="K1563" s="124" t="n"/>
      <c r="L1563" s="12" t="n"/>
      <c r="M1563" s="158">
        <f>IF(J1563="", "", K1563)</f>
        <v/>
      </c>
      <c r="N1563" s="17" t="n"/>
      <c r="O1563" s="18" t="n"/>
      <c r="AC1563" s="14" t="n"/>
      <c r="AD1563" s="14">
        <f>IF(M1563="", "", IF(C1563="Long", IF(M1563&gt;0, M1563/F1563, ((G1563*(I1563-E1563))/F1563)), IF(M1563&gt;0, M1563/F1563, ((G1563*(E1563-I1563))/F1563))))</f>
        <v/>
      </c>
    </row>
    <row customHeight="1" ht="17.25" r="1564" spans="1:105">
      <c r="A1564" s="161" t="n"/>
      <c r="B1564" s="141" t="n"/>
      <c r="C1564" s="15" t="n"/>
      <c r="D1564" s="15" t="n"/>
      <c r="E1564" s="142" t="n"/>
      <c r="F1564" s="16" t="n"/>
      <c r="G1564" s="132" t="n"/>
      <c r="H1564" s="142" t="n"/>
      <c r="I1564" s="142" t="n"/>
      <c r="J1564" s="144" t="n"/>
      <c r="K1564" s="124" t="n"/>
      <c r="L1564" s="12" t="n"/>
      <c r="M1564" s="158">
        <f>IF(J1564="", "", K1564)</f>
        <v/>
      </c>
      <c r="N1564" s="17" t="n"/>
      <c r="O1564" s="18" t="n"/>
      <c r="AC1564" s="14" t="n"/>
      <c r="AD1564" s="14">
        <f>IF(M1564="", "", IF(C1564="Long", IF(M1564&gt;0, M1564/F1564, ((G1564*(I1564-E1564))/F1564)), IF(M1564&gt;0, M1564/F1564, ((G1564*(E1564-I1564))/F1564))))</f>
        <v/>
      </c>
    </row>
    <row customHeight="1" ht="17.25" r="1565" spans="1:105">
      <c r="A1565" s="161" t="n"/>
      <c r="B1565" s="141" t="n"/>
      <c r="C1565" s="15" t="n"/>
      <c r="D1565" s="15" t="n"/>
      <c r="E1565" s="142" t="n"/>
      <c r="F1565" s="16" t="n"/>
      <c r="G1565" s="132" t="n"/>
      <c r="H1565" s="142" t="n"/>
      <c r="I1565" s="142" t="n"/>
      <c r="J1565" s="144" t="n"/>
      <c r="K1565" s="124" t="n"/>
      <c r="L1565" s="12" t="n"/>
      <c r="M1565" s="158">
        <f>IF(J1565="", "", K1565)</f>
        <v/>
      </c>
      <c r="N1565" s="17" t="n"/>
      <c r="O1565" s="18" t="n"/>
      <c r="AC1565" s="14" t="n"/>
      <c r="AD1565" s="14">
        <f>IF(M1565="", "", IF(C1565="Long", IF(M1565&gt;0, M1565/F1565, ((G1565*(I1565-E1565))/F1565)), IF(M1565&gt;0, M1565/F1565, ((G1565*(E1565-I1565))/F1565))))</f>
        <v/>
      </c>
    </row>
    <row customHeight="1" ht="17.25" r="1566" spans="1:105">
      <c r="A1566" s="161" t="n"/>
      <c r="B1566" s="141" t="n"/>
      <c r="C1566" s="15" t="n"/>
      <c r="D1566" s="15" t="n"/>
      <c r="E1566" s="142" t="n"/>
      <c r="F1566" s="16" t="n"/>
      <c r="G1566" s="132" t="n"/>
      <c r="H1566" s="142" t="n"/>
      <c r="I1566" s="142" t="n"/>
      <c r="J1566" s="144" t="n"/>
      <c r="K1566" s="124" t="n"/>
      <c r="L1566" s="12" t="n"/>
      <c r="M1566" s="158">
        <f>IF(J1566="", "", K1566)</f>
        <v/>
      </c>
      <c r="N1566" s="17" t="n"/>
      <c r="O1566" s="18" t="n"/>
      <c r="AC1566" s="14" t="n"/>
      <c r="AD1566" s="14">
        <f>IF(M1566="", "", IF(C1566="Long", IF(M1566&gt;0, M1566/F1566, ((G1566*(I1566-E1566))/F1566)), IF(M1566&gt;0, M1566/F1566, ((G1566*(E1566-I1566))/F1566))))</f>
        <v/>
      </c>
    </row>
    <row customHeight="1" ht="17.25" r="1567" spans="1:105">
      <c r="A1567" s="161" t="n"/>
      <c r="B1567" s="141" t="n"/>
      <c r="C1567" s="15" t="n"/>
      <c r="D1567" s="15" t="n"/>
      <c r="E1567" s="142" t="n"/>
      <c r="F1567" s="16" t="n"/>
      <c r="G1567" s="132" t="n"/>
      <c r="H1567" s="142" t="n"/>
      <c r="I1567" s="142" t="n"/>
      <c r="J1567" s="144" t="n"/>
      <c r="K1567" s="124" t="n"/>
      <c r="L1567" s="12" t="n"/>
      <c r="M1567" s="158">
        <f>IF(J1567="", "", K1567)</f>
        <v/>
      </c>
      <c r="N1567" s="17" t="n"/>
      <c r="O1567" s="18" t="n"/>
      <c r="AC1567" s="14" t="n"/>
      <c r="AD1567" s="14">
        <f>IF(M1567="", "", IF(C1567="Long", IF(M1567&gt;0, M1567/F1567, ((G1567*(I1567-E1567))/F1567)), IF(M1567&gt;0, M1567/F1567, ((G1567*(E1567-I1567))/F1567))))</f>
        <v/>
      </c>
    </row>
    <row customHeight="1" ht="17.25" r="1568" spans="1:105">
      <c r="A1568" s="161" t="n"/>
      <c r="B1568" s="141" t="n"/>
      <c r="C1568" s="15" t="n"/>
      <c r="D1568" s="15" t="n"/>
      <c r="E1568" s="142" t="n"/>
      <c r="F1568" s="16" t="n"/>
      <c r="G1568" s="132" t="n"/>
      <c r="H1568" s="142" t="n"/>
      <c r="I1568" s="142" t="n"/>
      <c r="J1568" s="144" t="n"/>
      <c r="K1568" s="124" t="n"/>
      <c r="L1568" s="12" t="n"/>
      <c r="M1568" s="158">
        <f>IF(J1568="", "", K1568)</f>
        <v/>
      </c>
      <c r="N1568" s="17" t="n"/>
      <c r="O1568" s="18" t="n"/>
      <c r="AC1568" s="14" t="n"/>
      <c r="AD1568" s="14">
        <f>IF(M1568="", "", IF(C1568="Long", IF(M1568&gt;0, M1568/F1568, ((G1568*(I1568-E1568))/F1568)), IF(M1568&gt;0, M1568/F1568, ((G1568*(E1568-I1568))/F1568))))</f>
        <v/>
      </c>
    </row>
    <row customHeight="1" ht="17.25" r="1569" spans="1:105">
      <c r="A1569" s="161" t="n"/>
      <c r="B1569" s="141" t="n"/>
      <c r="C1569" s="15" t="n"/>
      <c r="D1569" s="15" t="n"/>
      <c r="E1569" s="142" t="n"/>
      <c r="F1569" s="16" t="n"/>
      <c r="G1569" s="132" t="n"/>
      <c r="H1569" s="142" t="n"/>
      <c r="I1569" s="142" t="n"/>
      <c r="J1569" s="144" t="n"/>
      <c r="K1569" s="124" t="n"/>
      <c r="L1569" s="12" t="n"/>
      <c r="M1569" s="158">
        <f>IF(J1569="", "", K1569)</f>
        <v/>
      </c>
      <c r="N1569" s="17" t="n"/>
      <c r="O1569" s="18" t="n"/>
      <c r="AC1569" s="14" t="n"/>
      <c r="AD1569" s="14">
        <f>IF(M1569="", "", IF(C1569="Long", IF(M1569&gt;0, M1569/F1569, ((G1569*(I1569-E1569))/F1569)), IF(M1569&gt;0, M1569/F1569, ((G1569*(E1569-I1569))/F1569))))</f>
        <v/>
      </c>
    </row>
    <row customHeight="1" ht="17.25" r="1570" spans="1:105">
      <c r="A1570" s="161" t="n"/>
      <c r="B1570" s="141" t="n"/>
      <c r="C1570" s="15" t="n"/>
      <c r="D1570" s="15" t="n"/>
      <c r="E1570" s="142" t="n"/>
      <c r="F1570" s="16" t="n"/>
      <c r="G1570" s="132" t="n"/>
      <c r="H1570" s="142" t="n"/>
      <c r="I1570" s="142" t="n"/>
      <c r="J1570" s="144" t="n"/>
      <c r="K1570" s="124" t="n"/>
      <c r="L1570" s="12" t="n"/>
      <c r="M1570" s="158">
        <f>IF(J1570="", "", K1570)</f>
        <v/>
      </c>
      <c r="N1570" s="17" t="n"/>
      <c r="O1570" s="18" t="n"/>
      <c r="AC1570" s="14" t="n"/>
      <c r="AD1570" s="14">
        <f>IF(M1570="", "", IF(C1570="Long", IF(M1570&gt;0, M1570/F1570, ((G1570*(I1570-E1570))/F1570)), IF(M1570&gt;0, M1570/F1570, ((G1570*(E1570-I1570))/F1570))))</f>
        <v/>
      </c>
    </row>
    <row customHeight="1" ht="17.25" r="1571" spans="1:105">
      <c r="A1571" s="161" t="n"/>
      <c r="B1571" s="141" t="n"/>
      <c r="C1571" s="15" t="n"/>
      <c r="D1571" s="15" t="n"/>
      <c r="E1571" s="142" t="n"/>
      <c r="F1571" s="16" t="n"/>
      <c r="G1571" s="132" t="n"/>
      <c r="H1571" s="142" t="n"/>
      <c r="I1571" s="142" t="n"/>
      <c r="J1571" s="144" t="n"/>
      <c r="K1571" s="124" t="n"/>
      <c r="L1571" s="12" t="n"/>
      <c r="M1571" s="158">
        <f>IF(J1571="", "", K1571)</f>
        <v/>
      </c>
      <c r="N1571" s="17" t="n"/>
      <c r="O1571" s="18" t="n"/>
      <c r="AC1571" s="14" t="n"/>
      <c r="AD1571" s="14">
        <f>IF(M1571="", "", IF(C1571="Long", IF(M1571&gt;0, M1571/F1571, ((G1571*(I1571-E1571))/F1571)), IF(M1571&gt;0, M1571/F1571, ((G1571*(E1571-I1571))/F1571))))</f>
        <v/>
      </c>
    </row>
    <row customHeight="1" ht="17.25" r="1572" spans="1:105">
      <c r="A1572" s="161" t="n"/>
      <c r="B1572" s="141" t="n"/>
      <c r="C1572" s="15" t="n"/>
      <c r="D1572" s="15" t="n"/>
      <c r="E1572" s="142" t="n"/>
      <c r="F1572" s="16" t="n"/>
      <c r="G1572" s="132" t="n"/>
      <c r="H1572" s="142" t="n"/>
      <c r="I1572" s="142" t="n"/>
      <c r="J1572" s="144" t="n"/>
      <c r="K1572" s="124" t="n"/>
      <c r="L1572" s="12" t="n"/>
      <c r="M1572" s="158">
        <f>IF(J1572="", "", K1572)</f>
        <v/>
      </c>
      <c r="N1572" s="17" t="n"/>
      <c r="O1572" s="18" t="n"/>
      <c r="AC1572" s="14" t="n"/>
      <c r="AD1572" s="14">
        <f>IF(M1572="", "", IF(C1572="Long", IF(M1572&gt;0, M1572/F1572, ((G1572*(I1572-E1572))/F1572)), IF(M1572&gt;0, M1572/F1572, ((G1572*(E1572-I1572))/F1572))))</f>
        <v/>
      </c>
    </row>
    <row customHeight="1" ht="17.25" r="1573" spans="1:105">
      <c r="A1573" s="161" t="n"/>
      <c r="B1573" s="141" t="n"/>
      <c r="C1573" s="15" t="n"/>
      <c r="D1573" s="15" t="n"/>
      <c r="E1573" s="142" t="n"/>
      <c r="F1573" s="16" t="n"/>
      <c r="G1573" s="132" t="n"/>
      <c r="H1573" s="142" t="n"/>
      <c r="I1573" s="142" t="n"/>
      <c r="J1573" s="144" t="n"/>
      <c r="K1573" s="124" t="n"/>
      <c r="L1573" s="12" t="n"/>
      <c r="M1573" s="158">
        <f>IF(J1573="", "", K1573)</f>
        <v/>
      </c>
      <c r="N1573" s="17" t="n"/>
      <c r="O1573" s="18" t="n"/>
      <c r="AC1573" s="14" t="n"/>
      <c r="AD1573" s="14">
        <f>IF(M1573="", "", IF(C1573="Long", IF(M1573&gt;0, M1573/F1573, ((G1573*(I1573-E1573))/F1573)), IF(M1573&gt;0, M1573/F1573, ((G1573*(E1573-I1573))/F1573))))</f>
        <v/>
      </c>
    </row>
    <row customHeight="1" ht="17.25" r="1574" spans="1:105">
      <c r="A1574" s="161" t="n"/>
      <c r="B1574" s="141" t="n"/>
      <c r="C1574" s="15" t="n"/>
      <c r="D1574" s="15" t="n"/>
      <c r="E1574" s="142" t="n"/>
      <c r="F1574" s="16" t="n"/>
      <c r="G1574" s="132" t="n"/>
      <c r="H1574" s="142" t="n"/>
      <c r="I1574" s="142" t="n"/>
      <c r="J1574" s="144" t="n"/>
      <c r="K1574" s="124" t="n"/>
      <c r="L1574" s="12" t="n"/>
      <c r="M1574" s="158">
        <f>IF(J1574="", "", K1574)</f>
        <v/>
      </c>
      <c r="N1574" s="17" t="n"/>
      <c r="O1574" s="18" t="n"/>
      <c r="AC1574" s="14" t="n"/>
      <c r="AD1574" s="14">
        <f>IF(M1574="", "", IF(C1574="Long", IF(M1574&gt;0, M1574/F1574, ((G1574*(I1574-E1574))/F1574)), IF(M1574&gt;0, M1574/F1574, ((G1574*(E1574-I1574))/F1574))))</f>
        <v/>
      </c>
    </row>
    <row customHeight="1" ht="17.25" r="1575" spans="1:105">
      <c r="A1575" s="161" t="n"/>
      <c r="B1575" s="141" t="n"/>
      <c r="C1575" s="15" t="n"/>
      <c r="D1575" s="15" t="n"/>
      <c r="E1575" s="142" t="n"/>
      <c r="F1575" s="16" t="n"/>
      <c r="G1575" s="132" t="n"/>
      <c r="H1575" s="142" t="n"/>
      <c r="I1575" s="142" t="n"/>
      <c r="J1575" s="144" t="n"/>
      <c r="K1575" s="124" t="n"/>
      <c r="L1575" s="12" t="n"/>
      <c r="M1575" s="158">
        <f>IF(J1575="", "", K1575)</f>
        <v/>
      </c>
      <c r="N1575" s="17" t="n"/>
      <c r="O1575" s="18" t="n"/>
      <c r="AC1575" s="14" t="n"/>
      <c r="AD1575" s="14">
        <f>IF(M1575="", "", IF(C1575="Long", IF(M1575&gt;0, M1575/F1575, ((G1575*(I1575-E1575))/F1575)), IF(M1575&gt;0, M1575/F1575, ((G1575*(E1575-I1575))/F1575))))</f>
        <v/>
      </c>
    </row>
    <row customHeight="1" ht="17.25" r="1576" spans="1:105">
      <c r="A1576" s="161" t="n"/>
      <c r="B1576" s="141" t="n"/>
      <c r="C1576" s="15" t="n"/>
      <c r="D1576" s="15" t="n"/>
      <c r="E1576" s="142" t="n"/>
      <c r="F1576" s="16" t="n"/>
      <c r="G1576" s="132" t="n"/>
      <c r="H1576" s="142" t="n"/>
      <c r="I1576" s="142" t="n"/>
      <c r="J1576" s="144" t="n"/>
      <c r="K1576" s="124" t="n"/>
      <c r="L1576" s="12" t="n"/>
      <c r="M1576" s="158">
        <f>IF(J1576="", "", K1576)</f>
        <v/>
      </c>
      <c r="N1576" s="17" t="n"/>
      <c r="O1576" s="18" t="n"/>
      <c r="AC1576" s="14" t="n"/>
      <c r="AD1576" s="14">
        <f>IF(M1576="", "", IF(C1576="Long", IF(M1576&gt;0, M1576/F1576, ((G1576*(I1576-E1576))/F1576)), IF(M1576&gt;0, M1576/F1576, ((G1576*(E1576-I1576))/F1576))))</f>
        <v/>
      </c>
    </row>
    <row customHeight="1" ht="17.25" r="1577" spans="1:105">
      <c r="A1577" s="161" t="n"/>
      <c r="B1577" s="141" t="n"/>
      <c r="C1577" s="15" t="n"/>
      <c r="D1577" s="15" t="n"/>
      <c r="E1577" s="142" t="n"/>
      <c r="F1577" s="16" t="n"/>
      <c r="G1577" s="132" t="n"/>
      <c r="H1577" s="142" t="n"/>
      <c r="I1577" s="142" t="n"/>
      <c r="J1577" s="144" t="n"/>
      <c r="K1577" s="124" t="n"/>
      <c r="L1577" s="12" t="n"/>
      <c r="M1577" s="158">
        <f>IF(J1577="", "", K1577)</f>
        <v/>
      </c>
      <c r="N1577" s="17" t="n"/>
      <c r="O1577" s="18" t="n"/>
      <c r="AC1577" s="14" t="n"/>
      <c r="AD1577" s="14">
        <f>IF(M1577="", "", IF(C1577="Long", IF(M1577&gt;0, M1577/F1577, ((G1577*(I1577-E1577))/F1577)), IF(M1577&gt;0, M1577/F1577, ((G1577*(E1577-I1577))/F1577))))</f>
        <v/>
      </c>
    </row>
    <row customHeight="1" ht="17.25" r="1578" spans="1:105">
      <c r="A1578" s="161" t="n"/>
      <c r="B1578" s="141" t="n"/>
      <c r="C1578" s="15" t="n"/>
      <c r="D1578" s="15" t="n"/>
      <c r="E1578" s="142" t="n"/>
      <c r="F1578" s="16" t="n"/>
      <c r="G1578" s="132" t="n"/>
      <c r="H1578" s="142" t="n"/>
      <c r="I1578" s="142" t="n"/>
      <c r="J1578" s="144" t="n"/>
      <c r="K1578" s="124" t="n"/>
      <c r="L1578" s="12" t="n"/>
      <c r="M1578" s="158">
        <f>IF(J1578="", "", K1578)</f>
        <v/>
      </c>
      <c r="N1578" s="17" t="n"/>
      <c r="O1578" s="18" t="n"/>
      <c r="AC1578" s="14" t="n"/>
      <c r="AD1578" s="14">
        <f>IF(M1578="", "", IF(C1578="Long", IF(M1578&gt;0, M1578/F1578, ((G1578*(I1578-E1578))/F1578)), IF(M1578&gt;0, M1578/F1578, ((G1578*(E1578-I1578))/F1578))))</f>
        <v/>
      </c>
    </row>
    <row customHeight="1" ht="17.25" r="1579" spans="1:105">
      <c r="A1579" s="161" t="n"/>
      <c r="B1579" s="141" t="n"/>
      <c r="C1579" s="15" t="n"/>
      <c r="D1579" s="15" t="n"/>
      <c r="E1579" s="142" t="n"/>
      <c r="F1579" s="16" t="n"/>
      <c r="G1579" s="132" t="n"/>
      <c r="H1579" s="142" t="n"/>
      <c r="I1579" s="142" t="n"/>
      <c r="J1579" s="144" t="n"/>
      <c r="K1579" s="124" t="n"/>
      <c r="L1579" s="12" t="n"/>
      <c r="M1579" s="158">
        <f>IF(J1579="", "", K1579)</f>
        <v/>
      </c>
      <c r="N1579" s="17" t="n"/>
      <c r="O1579" s="18" t="n"/>
      <c r="AC1579" s="14" t="n"/>
      <c r="AD1579" s="14">
        <f>IF(M1579="", "", IF(C1579="Long", IF(M1579&gt;0, M1579/F1579, ((G1579*(I1579-E1579))/F1579)), IF(M1579&gt;0, M1579/F1579, ((G1579*(E1579-I1579))/F1579))))</f>
        <v/>
      </c>
    </row>
    <row customHeight="1" ht="17.25" r="1580" spans="1:105">
      <c r="A1580" s="161" t="n"/>
      <c r="B1580" s="141" t="n"/>
      <c r="C1580" s="15" t="n"/>
      <c r="D1580" s="15" t="n"/>
      <c r="E1580" s="142" t="n"/>
      <c r="F1580" s="16" t="n"/>
      <c r="G1580" s="132" t="n"/>
      <c r="H1580" s="142" t="n"/>
      <c r="I1580" s="142" t="n"/>
      <c r="J1580" s="144" t="n"/>
      <c r="K1580" s="124" t="n"/>
      <c r="L1580" s="12" t="n"/>
      <c r="M1580" s="158">
        <f>IF(J1580="", "", K1580)</f>
        <v/>
      </c>
      <c r="N1580" s="17" t="n"/>
      <c r="O1580" s="18" t="n"/>
      <c r="AC1580" s="14" t="n"/>
      <c r="AD1580" s="14">
        <f>IF(M1580="", "", IF(C1580="Long", IF(M1580&gt;0, M1580/F1580, ((G1580*(I1580-E1580))/F1580)), IF(M1580&gt;0, M1580/F1580, ((G1580*(E1580-I1580))/F1580))))</f>
        <v/>
      </c>
    </row>
    <row customHeight="1" ht="17.25" r="1581" spans="1:105">
      <c r="A1581" s="161" t="n"/>
      <c r="B1581" s="141" t="n"/>
      <c r="C1581" s="15" t="n"/>
      <c r="D1581" s="15" t="n"/>
      <c r="E1581" s="142" t="n"/>
      <c r="F1581" s="16" t="n"/>
      <c r="G1581" s="132" t="n"/>
      <c r="H1581" s="142" t="n"/>
      <c r="I1581" s="142" t="n"/>
      <c r="J1581" s="144" t="n"/>
      <c r="K1581" s="124" t="n"/>
      <c r="L1581" s="12" t="n"/>
      <c r="M1581" s="158">
        <f>IF(J1581="", "", K1581)</f>
        <v/>
      </c>
      <c r="N1581" s="17" t="n"/>
      <c r="O1581" s="18" t="n"/>
      <c r="AC1581" s="14" t="n"/>
      <c r="AD1581" s="14">
        <f>IF(M1581="", "", IF(C1581="Long", IF(M1581&gt;0, M1581/F1581, ((G1581*(I1581-E1581))/F1581)), IF(M1581&gt;0, M1581/F1581, ((G1581*(E1581-I1581))/F1581))))</f>
        <v/>
      </c>
    </row>
    <row customHeight="1" ht="17.25" r="1582" spans="1:105">
      <c r="A1582" s="161" t="n"/>
      <c r="B1582" s="141" t="n"/>
      <c r="C1582" s="15" t="n"/>
      <c r="D1582" s="15" t="n"/>
      <c r="E1582" s="142" t="n"/>
      <c r="F1582" s="16" t="n"/>
      <c r="G1582" s="132" t="n"/>
      <c r="H1582" s="142" t="n"/>
      <c r="I1582" s="142" t="n"/>
      <c r="J1582" s="144" t="n"/>
      <c r="K1582" s="124" t="n"/>
      <c r="L1582" s="12" t="n"/>
      <c r="M1582" s="158">
        <f>IF(J1582="", "", K1582)</f>
        <v/>
      </c>
      <c r="N1582" s="17" t="n"/>
      <c r="O1582" s="18" t="n"/>
      <c r="AC1582" s="14" t="n"/>
      <c r="AD1582" s="14">
        <f>IF(M1582="", "", IF(C1582="Long", IF(M1582&gt;0, M1582/F1582, ((G1582*(I1582-E1582))/F1582)), IF(M1582&gt;0, M1582/F1582, ((G1582*(E1582-I1582))/F1582))))</f>
        <v/>
      </c>
    </row>
    <row customHeight="1" ht="17.25" r="1583" spans="1:105">
      <c r="A1583" s="161" t="n"/>
      <c r="B1583" s="141" t="n"/>
      <c r="C1583" s="15" t="n"/>
      <c r="D1583" s="15" t="n"/>
      <c r="E1583" s="142" t="n"/>
      <c r="F1583" s="16" t="n"/>
      <c r="G1583" s="132" t="n"/>
      <c r="H1583" s="142" t="n"/>
      <c r="I1583" s="142" t="n"/>
      <c r="J1583" s="144" t="n"/>
      <c r="K1583" s="124" t="n"/>
      <c r="L1583" s="12" t="n"/>
      <c r="M1583" s="158">
        <f>IF(J1583="", "", K1583)</f>
        <v/>
      </c>
      <c r="N1583" s="17" t="n"/>
      <c r="O1583" s="18" t="n"/>
      <c r="AC1583" s="14" t="n"/>
      <c r="AD1583" s="14">
        <f>IF(M1583="", "", IF(C1583="Long", IF(M1583&gt;0, M1583/F1583, ((G1583*(I1583-E1583))/F1583)), IF(M1583&gt;0, M1583/F1583, ((G1583*(E1583-I1583))/F1583))))</f>
        <v/>
      </c>
    </row>
    <row customHeight="1" ht="17.25" r="1584" spans="1:105">
      <c r="A1584" s="161" t="n"/>
      <c r="B1584" s="141" t="n"/>
      <c r="C1584" s="15" t="n"/>
      <c r="D1584" s="15" t="n"/>
      <c r="E1584" s="142" t="n"/>
      <c r="F1584" s="16" t="n"/>
      <c r="G1584" s="132" t="n"/>
      <c r="H1584" s="142" t="n"/>
      <c r="I1584" s="142" t="n"/>
      <c r="J1584" s="144" t="n"/>
      <c r="K1584" s="124" t="n"/>
      <c r="L1584" s="12" t="n"/>
      <c r="M1584" s="158">
        <f>IF(J1584="", "", K1584)</f>
        <v/>
      </c>
      <c r="N1584" s="17" t="n"/>
      <c r="O1584" s="18" t="n"/>
      <c r="AC1584" s="14" t="n"/>
      <c r="AD1584" s="14">
        <f>IF(M1584="", "", IF(C1584="Long", IF(M1584&gt;0, M1584/F1584, ((G1584*(I1584-E1584))/F1584)), IF(M1584&gt;0, M1584/F1584, ((G1584*(E1584-I1584))/F1584))))</f>
        <v/>
      </c>
    </row>
    <row customHeight="1" ht="17.25" r="1585" spans="1:105">
      <c r="A1585" s="161" t="n"/>
      <c r="B1585" s="141" t="n"/>
      <c r="C1585" s="15" t="n"/>
      <c r="D1585" s="15" t="n"/>
      <c r="E1585" s="142" t="n"/>
      <c r="F1585" s="16" t="n"/>
      <c r="G1585" s="132" t="n"/>
      <c r="H1585" s="142" t="n"/>
      <c r="I1585" s="142" t="n"/>
      <c r="J1585" s="144" t="n"/>
      <c r="K1585" s="124" t="n"/>
      <c r="L1585" s="12" t="n"/>
      <c r="M1585" s="158">
        <f>IF(J1585="", "", K1585)</f>
        <v/>
      </c>
      <c r="N1585" s="17" t="n"/>
      <c r="O1585" s="18" t="n"/>
      <c r="AC1585" s="14" t="n"/>
      <c r="AD1585" s="14">
        <f>IF(M1585="", "", IF(C1585="Long", IF(M1585&gt;0, M1585/F1585, ((G1585*(I1585-E1585))/F1585)), IF(M1585&gt;0, M1585/F1585, ((G1585*(E1585-I1585))/F1585))))</f>
        <v/>
      </c>
    </row>
    <row customHeight="1" ht="17.25" r="1586" spans="1:105">
      <c r="A1586" s="161" t="n"/>
      <c r="B1586" s="141" t="n"/>
      <c r="C1586" s="15" t="n"/>
      <c r="D1586" s="15" t="n"/>
      <c r="E1586" s="142" t="n"/>
      <c r="F1586" s="16" t="n"/>
      <c r="G1586" s="132" t="n"/>
      <c r="H1586" s="142" t="n"/>
      <c r="I1586" s="142" t="n"/>
      <c r="J1586" s="144" t="n"/>
      <c r="K1586" s="124" t="n"/>
      <c r="L1586" s="12" t="n"/>
      <c r="M1586" s="158">
        <f>IF(J1586="", "", K1586)</f>
        <v/>
      </c>
      <c r="N1586" s="17" t="n"/>
      <c r="O1586" s="18" t="n"/>
      <c r="AC1586" s="14" t="n"/>
      <c r="AD1586" s="14">
        <f>IF(M1586="", "", IF(C1586="Long", IF(M1586&gt;0, M1586/F1586, ((G1586*(I1586-E1586))/F1586)), IF(M1586&gt;0, M1586/F1586, ((G1586*(E1586-I1586))/F1586))))</f>
        <v/>
      </c>
    </row>
    <row customHeight="1" ht="17.25" r="1587" spans="1:105">
      <c r="A1587" s="161" t="n"/>
      <c r="B1587" s="141" t="n"/>
      <c r="C1587" s="15" t="n"/>
      <c r="D1587" s="15" t="n"/>
      <c r="E1587" s="142" t="n"/>
      <c r="F1587" s="16" t="n"/>
      <c r="G1587" s="132" t="n"/>
      <c r="H1587" s="142" t="n"/>
      <c r="I1587" s="142" t="n"/>
      <c r="J1587" s="144" t="n"/>
      <c r="K1587" s="124" t="n"/>
      <c r="L1587" s="12" t="n"/>
      <c r="M1587" s="158">
        <f>IF(J1587="", "", K1587)</f>
        <v/>
      </c>
      <c r="N1587" s="17" t="n"/>
      <c r="O1587" s="18" t="n"/>
      <c r="AC1587" s="14" t="n"/>
      <c r="AD1587" s="14">
        <f>IF(M1587="", "", IF(C1587="Long", IF(M1587&gt;0, M1587/F1587, ((G1587*(I1587-E1587))/F1587)), IF(M1587&gt;0, M1587/F1587, ((G1587*(E1587-I1587))/F1587))))</f>
        <v/>
      </c>
    </row>
    <row customHeight="1" ht="17.25" r="1588" spans="1:105">
      <c r="A1588" s="161" t="n"/>
      <c r="B1588" s="141" t="n"/>
      <c r="C1588" s="15" t="n"/>
      <c r="D1588" s="15" t="n"/>
      <c r="E1588" s="142" t="n"/>
      <c r="F1588" s="16" t="n"/>
      <c r="G1588" s="132" t="n"/>
      <c r="H1588" s="142" t="n"/>
      <c r="I1588" s="142" t="n"/>
      <c r="J1588" s="144" t="n"/>
      <c r="K1588" s="124" t="n"/>
      <c r="L1588" s="12" t="n"/>
      <c r="M1588" s="158">
        <f>IF(J1588="", "", K1588)</f>
        <v/>
      </c>
      <c r="N1588" s="17" t="n"/>
      <c r="O1588" s="18" t="n"/>
      <c r="AC1588" s="14" t="n"/>
      <c r="AD1588" s="14">
        <f>IF(M1588="", "", IF(C1588="Long", IF(M1588&gt;0, M1588/F1588, ((G1588*(I1588-E1588))/F1588)), IF(M1588&gt;0, M1588/F1588, ((G1588*(E1588-I1588))/F1588))))</f>
        <v/>
      </c>
    </row>
    <row customHeight="1" ht="17.25" r="1589" spans="1:105">
      <c r="A1589" s="161" t="n"/>
      <c r="B1589" s="141" t="n"/>
      <c r="C1589" s="15" t="n"/>
      <c r="D1589" s="15" t="n"/>
      <c r="E1589" s="142" t="n"/>
      <c r="F1589" s="16" t="n"/>
      <c r="G1589" s="132" t="n"/>
      <c r="H1589" s="142" t="n"/>
      <c r="I1589" s="142" t="n"/>
      <c r="J1589" s="144" t="n"/>
      <c r="K1589" s="124" t="n"/>
      <c r="L1589" s="12" t="n"/>
      <c r="M1589" s="158">
        <f>IF(J1589="", "", K1589)</f>
        <v/>
      </c>
      <c r="N1589" s="17" t="n"/>
      <c r="O1589" s="18" t="n"/>
      <c r="AC1589" s="14" t="n"/>
      <c r="AD1589" s="14">
        <f>IF(M1589="", "", IF(C1589="Long", IF(M1589&gt;0, M1589/F1589, ((G1589*(I1589-E1589))/F1589)), IF(M1589&gt;0, M1589/F1589, ((G1589*(E1589-I1589))/F1589))))</f>
        <v/>
      </c>
    </row>
    <row customHeight="1" ht="17.25" r="1590" spans="1:105">
      <c r="A1590" s="161" t="n"/>
      <c r="B1590" s="141" t="n"/>
      <c r="C1590" s="15" t="n"/>
      <c r="D1590" s="15" t="n"/>
      <c r="E1590" s="142" t="n"/>
      <c r="F1590" s="16" t="n"/>
      <c r="G1590" s="132" t="n"/>
      <c r="H1590" s="142" t="n"/>
      <c r="I1590" s="142" t="n"/>
      <c r="J1590" s="144" t="n"/>
      <c r="K1590" s="124" t="n"/>
      <c r="L1590" s="12" t="n"/>
      <c r="M1590" s="158">
        <f>IF(J1590="", "", K1590)</f>
        <v/>
      </c>
      <c r="N1590" s="17" t="n"/>
      <c r="O1590" s="18" t="n"/>
      <c r="AC1590" s="14" t="n"/>
      <c r="AD1590" s="14">
        <f>IF(M1590="", "", IF(C1590="Long", IF(M1590&gt;0, M1590/F1590, ((G1590*(I1590-E1590))/F1590)), IF(M1590&gt;0, M1590/F1590, ((G1590*(E1590-I1590))/F1590))))</f>
        <v/>
      </c>
    </row>
    <row customHeight="1" ht="17.25" r="1591" spans="1:105">
      <c r="A1591" s="161" t="n"/>
      <c r="B1591" s="141" t="n"/>
      <c r="C1591" s="15" t="n"/>
      <c r="D1591" s="15" t="n"/>
      <c r="E1591" s="142" t="n"/>
      <c r="F1591" s="16" t="n"/>
      <c r="G1591" s="132" t="n"/>
      <c r="H1591" s="142" t="n"/>
      <c r="I1591" s="142" t="n"/>
      <c r="J1591" s="144" t="n"/>
      <c r="K1591" s="124" t="n"/>
      <c r="L1591" s="12" t="n"/>
      <c r="M1591" s="158">
        <f>IF(J1591="", "", K1591)</f>
        <v/>
      </c>
      <c r="N1591" s="17" t="n"/>
      <c r="O1591" s="18" t="n"/>
      <c r="AC1591" s="14" t="n"/>
      <c r="AD1591" s="14">
        <f>IF(M1591="", "", IF(C1591="Long", IF(M1591&gt;0, M1591/F1591, ((G1591*(I1591-E1591))/F1591)), IF(M1591&gt;0, M1591/F1591, ((G1591*(E1591-I1591))/F1591))))</f>
        <v/>
      </c>
    </row>
    <row customHeight="1" ht="17.25" r="1592" spans="1:105">
      <c r="A1592" s="161" t="n"/>
      <c r="B1592" s="141" t="n"/>
      <c r="C1592" s="15" t="n"/>
      <c r="D1592" s="15" t="n"/>
      <c r="E1592" s="142" t="n"/>
      <c r="F1592" s="16" t="n"/>
      <c r="G1592" s="132" t="n"/>
      <c r="H1592" s="142" t="n"/>
      <c r="I1592" s="142" t="n"/>
      <c r="J1592" s="144" t="n"/>
      <c r="K1592" s="124" t="n"/>
      <c r="L1592" s="12" t="n"/>
      <c r="M1592" s="158">
        <f>IF(J1592="", "", K1592)</f>
        <v/>
      </c>
      <c r="N1592" s="17" t="n"/>
      <c r="O1592" s="18" t="n"/>
      <c r="AC1592" s="14" t="n"/>
      <c r="AD1592" s="14">
        <f>IF(M1592="", "", IF(C1592="Long", IF(M1592&gt;0, M1592/F1592, ((G1592*(I1592-E1592))/F1592)), IF(M1592&gt;0, M1592/F1592, ((G1592*(E1592-I1592))/F1592))))</f>
        <v/>
      </c>
    </row>
    <row customHeight="1" ht="17.25" r="1593" spans="1:105">
      <c r="A1593" s="161" t="n"/>
      <c r="B1593" s="141" t="n"/>
      <c r="C1593" s="15" t="n"/>
      <c r="D1593" s="15" t="n"/>
      <c r="E1593" s="142" t="n"/>
      <c r="F1593" s="16" t="n"/>
      <c r="G1593" s="132" t="n"/>
      <c r="H1593" s="142" t="n"/>
      <c r="I1593" s="142" t="n"/>
      <c r="J1593" s="144" t="n"/>
      <c r="K1593" s="124" t="n"/>
      <c r="L1593" s="12" t="n"/>
      <c r="M1593" s="158">
        <f>IF(J1593="", "", K1593)</f>
        <v/>
      </c>
      <c r="N1593" s="17" t="n"/>
      <c r="O1593" s="18" t="n"/>
      <c r="AC1593" s="14" t="n"/>
      <c r="AD1593" s="14">
        <f>IF(M1593="", "", IF(C1593="Long", IF(M1593&gt;0, M1593/F1593, ((G1593*(I1593-E1593))/F1593)), IF(M1593&gt;0, M1593/F1593, ((G1593*(E1593-I1593))/F1593))))</f>
        <v/>
      </c>
    </row>
    <row customHeight="1" ht="17.25" r="1594" spans="1:105">
      <c r="A1594" s="161" t="n"/>
      <c r="B1594" s="141" t="n"/>
      <c r="C1594" s="15" t="n"/>
      <c r="D1594" s="15" t="n"/>
      <c r="E1594" s="142" t="n"/>
      <c r="F1594" s="16" t="n"/>
      <c r="G1594" s="132" t="n"/>
      <c r="H1594" s="142" t="n"/>
      <c r="I1594" s="142" t="n"/>
      <c r="J1594" s="144" t="n"/>
      <c r="K1594" s="124" t="n"/>
      <c r="L1594" s="12" t="n"/>
      <c r="M1594" s="158">
        <f>IF(J1594="", "", K1594)</f>
        <v/>
      </c>
      <c r="N1594" s="17" t="n"/>
      <c r="O1594" s="18" t="n"/>
      <c r="AC1594" s="14" t="n"/>
      <c r="AD1594" s="14">
        <f>IF(M1594="", "", IF(C1594="Long", IF(M1594&gt;0, M1594/F1594, ((G1594*(I1594-E1594))/F1594)), IF(M1594&gt;0, M1594/F1594, ((G1594*(E1594-I1594))/F1594))))</f>
        <v/>
      </c>
    </row>
    <row customHeight="1" ht="17.25" r="1595" spans="1:105">
      <c r="A1595" s="161" t="n"/>
      <c r="B1595" s="141" t="n"/>
      <c r="C1595" s="15" t="n"/>
      <c r="D1595" s="15" t="n"/>
      <c r="E1595" s="142" t="n"/>
      <c r="F1595" s="16" t="n"/>
      <c r="G1595" s="132" t="n"/>
      <c r="H1595" s="142" t="n"/>
      <c r="I1595" s="142" t="n"/>
      <c r="J1595" s="144" t="n"/>
      <c r="K1595" s="124" t="n"/>
      <c r="L1595" s="12" t="n"/>
      <c r="M1595" s="158">
        <f>IF(J1595="", "", K1595)</f>
        <v/>
      </c>
      <c r="N1595" s="17" t="n"/>
      <c r="O1595" s="18" t="n"/>
      <c r="AC1595" s="14" t="n"/>
      <c r="AD1595" s="14">
        <f>IF(M1595="", "", IF(C1595="Long", IF(M1595&gt;0, M1595/F1595, ((G1595*(I1595-E1595))/F1595)), IF(M1595&gt;0, M1595/F1595, ((G1595*(E1595-I1595))/F1595))))</f>
        <v/>
      </c>
    </row>
    <row customHeight="1" ht="17.25" r="1596" spans="1:105">
      <c r="A1596" s="161" t="n"/>
      <c r="B1596" s="141" t="n"/>
      <c r="C1596" s="15" t="n"/>
      <c r="D1596" s="15" t="n"/>
      <c r="E1596" s="142" t="n"/>
      <c r="F1596" s="16" t="n"/>
      <c r="G1596" s="132" t="n"/>
      <c r="H1596" s="142" t="n"/>
      <c r="I1596" s="142" t="n"/>
      <c r="J1596" s="144" t="n"/>
      <c r="K1596" s="124" t="n"/>
      <c r="L1596" s="12" t="n"/>
      <c r="M1596" s="158">
        <f>IF(J1596="", "", K1596)</f>
        <v/>
      </c>
      <c r="N1596" s="17" t="n"/>
      <c r="O1596" s="18" t="n"/>
      <c r="AC1596" s="14" t="n"/>
      <c r="AD1596" s="14">
        <f>IF(M1596="", "", IF(C1596="Long", IF(M1596&gt;0, M1596/F1596, ((G1596*(I1596-E1596))/F1596)), IF(M1596&gt;0, M1596/F1596, ((G1596*(E1596-I1596))/F1596))))</f>
        <v/>
      </c>
    </row>
    <row customHeight="1" ht="17.25" r="1597" spans="1:105">
      <c r="A1597" s="161" t="n"/>
      <c r="B1597" s="141" t="n"/>
      <c r="C1597" s="15" t="n"/>
      <c r="D1597" s="15" t="n"/>
      <c r="E1597" s="142" t="n"/>
      <c r="F1597" s="16" t="n"/>
      <c r="G1597" s="132" t="n"/>
      <c r="H1597" s="142" t="n"/>
      <c r="I1597" s="142" t="n"/>
      <c r="J1597" s="144" t="n"/>
      <c r="K1597" s="124" t="n"/>
      <c r="L1597" s="12" t="n"/>
      <c r="M1597" s="158">
        <f>IF(J1597="", "", K1597)</f>
        <v/>
      </c>
      <c r="N1597" s="17" t="n"/>
      <c r="O1597" s="18" t="n"/>
      <c r="AC1597" s="14" t="n"/>
      <c r="AD1597" s="14">
        <f>IF(M1597="", "", IF(C1597="Long", IF(M1597&gt;0, M1597/F1597, ((G1597*(I1597-E1597))/F1597)), IF(M1597&gt;0, M1597/F1597, ((G1597*(E1597-I1597))/F1597))))</f>
        <v/>
      </c>
    </row>
    <row customHeight="1" ht="17.25" r="1598" spans="1:105">
      <c r="A1598" s="161" t="n"/>
      <c r="B1598" s="141" t="n"/>
      <c r="C1598" s="15" t="n"/>
      <c r="D1598" s="15" t="n"/>
      <c r="E1598" s="142" t="n"/>
      <c r="F1598" s="16" t="n"/>
      <c r="G1598" s="132" t="n"/>
      <c r="H1598" s="142" t="n"/>
      <c r="I1598" s="142" t="n"/>
      <c r="J1598" s="144" t="n"/>
      <c r="K1598" s="124" t="n"/>
      <c r="L1598" s="12" t="n"/>
      <c r="M1598" s="158">
        <f>IF(J1598="", "", K1598)</f>
        <v/>
      </c>
      <c r="N1598" s="17" t="n"/>
      <c r="O1598" s="18" t="n"/>
      <c r="AC1598" s="14" t="n"/>
      <c r="AD1598" s="14">
        <f>IF(M1598="", "", IF(C1598="Long", IF(M1598&gt;0, M1598/F1598, ((G1598*(I1598-E1598))/F1598)), IF(M1598&gt;0, M1598/F1598, ((G1598*(E1598-I1598))/F1598))))</f>
        <v/>
      </c>
    </row>
    <row customHeight="1" ht="17.25" r="1599" spans="1:105">
      <c r="A1599" s="161" t="n"/>
      <c r="B1599" s="141" t="n"/>
      <c r="C1599" s="15" t="n"/>
      <c r="D1599" s="15" t="n"/>
      <c r="E1599" s="142" t="n"/>
      <c r="F1599" s="16" t="n"/>
      <c r="G1599" s="132" t="n"/>
      <c r="H1599" s="142" t="n"/>
      <c r="I1599" s="142" t="n"/>
      <c r="J1599" s="144" t="n"/>
      <c r="K1599" s="124" t="n"/>
      <c r="L1599" s="12" t="n"/>
      <c r="M1599" s="158">
        <f>IF(J1599="", "", K1599)</f>
        <v/>
      </c>
      <c r="N1599" s="17" t="n"/>
      <c r="O1599" s="18" t="n"/>
      <c r="AC1599" s="14" t="n"/>
      <c r="AD1599" s="14">
        <f>IF(M1599="", "", IF(C1599="Long", IF(M1599&gt;0, M1599/F1599, ((G1599*(I1599-E1599))/F1599)), IF(M1599&gt;0, M1599/F1599, ((G1599*(E1599-I1599))/F1599))))</f>
        <v/>
      </c>
    </row>
    <row customHeight="1" ht="17.25" r="1600" spans="1:105">
      <c r="A1600" s="161" t="n"/>
      <c r="B1600" s="141" t="n"/>
      <c r="C1600" s="15" t="n"/>
      <c r="D1600" s="15" t="n"/>
      <c r="E1600" s="142" t="n"/>
      <c r="F1600" s="16" t="n"/>
      <c r="G1600" s="132" t="n"/>
      <c r="H1600" s="142" t="n"/>
      <c r="I1600" s="142" t="n"/>
      <c r="J1600" s="144" t="n"/>
      <c r="K1600" s="124" t="n"/>
      <c r="L1600" s="12" t="n"/>
      <c r="M1600" s="158">
        <f>IF(J1600="", "", K1600)</f>
        <v/>
      </c>
      <c r="N1600" s="17" t="n"/>
      <c r="O1600" s="18" t="n"/>
      <c r="AC1600" s="14" t="n"/>
      <c r="AD1600" s="14">
        <f>IF(M1600="", "", IF(C1600="Long", IF(M1600&gt;0, M1600/F1600, ((G1600*(I1600-E1600))/F1600)), IF(M1600&gt;0, M1600/F1600, ((G1600*(E1600-I1600))/F1600))))</f>
        <v/>
      </c>
    </row>
    <row customHeight="1" ht="17.25" r="1601" spans="1:105">
      <c r="A1601" s="161" t="n"/>
      <c r="B1601" s="141" t="n"/>
      <c r="C1601" s="15" t="n"/>
      <c r="D1601" s="15" t="n"/>
      <c r="E1601" s="142" t="n"/>
      <c r="F1601" s="16" t="n"/>
      <c r="G1601" s="132" t="n"/>
      <c r="H1601" s="142" t="n"/>
      <c r="I1601" s="142" t="n"/>
      <c r="J1601" s="144" t="n"/>
      <c r="K1601" s="124" t="n"/>
      <c r="L1601" s="12" t="n"/>
      <c r="M1601" s="158">
        <f>IF(J1601="", "", K1601)</f>
        <v/>
      </c>
      <c r="N1601" s="17" t="n"/>
      <c r="O1601" s="18" t="n"/>
      <c r="AC1601" s="14" t="n"/>
      <c r="AD1601" s="14">
        <f>IF(M1601="", "", IF(C1601="Long", IF(M1601&gt;0, M1601/F1601, ((G1601*(I1601-E1601))/F1601)), IF(M1601&gt;0, M1601/F1601, ((G1601*(E1601-I1601))/F1601))))</f>
        <v/>
      </c>
    </row>
    <row customHeight="1" ht="17.25" r="1602" spans="1:105">
      <c r="A1602" s="161" t="n"/>
      <c r="B1602" s="141" t="n"/>
      <c r="C1602" s="15" t="n"/>
      <c r="D1602" s="15" t="n"/>
      <c r="E1602" s="142" t="n"/>
      <c r="F1602" s="16" t="n"/>
      <c r="G1602" s="132" t="n"/>
      <c r="H1602" s="142" t="n"/>
      <c r="I1602" s="142" t="n"/>
      <c r="J1602" s="144" t="n"/>
      <c r="K1602" s="124" t="n"/>
      <c r="L1602" s="12" t="n"/>
      <c r="M1602" s="158">
        <f>IF(J1602="", "", K1602)</f>
        <v/>
      </c>
      <c r="N1602" s="17" t="n"/>
      <c r="O1602" s="18" t="n"/>
      <c r="AC1602" s="14" t="n"/>
      <c r="AD1602" s="14">
        <f>IF(M1602="", "", IF(C1602="Long", IF(M1602&gt;0, M1602/F1602, ((G1602*(I1602-E1602))/F1602)), IF(M1602&gt;0, M1602/F1602, ((G1602*(E1602-I1602))/F1602))))</f>
        <v/>
      </c>
    </row>
    <row customHeight="1" ht="17.25" r="1603" spans="1:105">
      <c r="A1603" s="161" t="n"/>
      <c r="B1603" s="141" t="n"/>
      <c r="C1603" s="15" t="n"/>
      <c r="D1603" s="15" t="n"/>
      <c r="E1603" s="142" t="n"/>
      <c r="F1603" s="16" t="n"/>
      <c r="G1603" s="132" t="n"/>
      <c r="H1603" s="142" t="n"/>
      <c r="I1603" s="142" t="n"/>
      <c r="J1603" s="144" t="n"/>
      <c r="K1603" s="124" t="n"/>
      <c r="L1603" s="12" t="n"/>
      <c r="M1603" s="158">
        <f>IF(J1603="", "", K1603)</f>
        <v/>
      </c>
      <c r="N1603" s="17" t="n"/>
      <c r="O1603" s="18" t="n"/>
      <c r="AC1603" s="14" t="n"/>
      <c r="AD1603" s="14">
        <f>IF(M1603="", "", IF(C1603="Long", IF(M1603&gt;0, M1603/F1603, ((G1603*(I1603-E1603))/F1603)), IF(M1603&gt;0, M1603/F1603, ((G1603*(E1603-I1603))/F1603))))</f>
        <v/>
      </c>
    </row>
    <row customHeight="1" ht="17.25" r="1604" spans="1:105">
      <c r="A1604" s="161" t="n"/>
      <c r="B1604" s="141" t="n"/>
      <c r="C1604" s="15" t="n"/>
      <c r="D1604" s="15" t="n"/>
      <c r="E1604" s="142" t="n"/>
      <c r="F1604" s="16" t="n"/>
      <c r="G1604" s="132" t="n"/>
      <c r="H1604" s="142" t="n"/>
      <c r="I1604" s="142" t="n"/>
      <c r="J1604" s="144" t="n"/>
      <c r="K1604" s="124" t="n"/>
      <c r="L1604" s="12" t="n"/>
      <c r="M1604" s="158">
        <f>IF(J1604="", "", K1604)</f>
        <v/>
      </c>
      <c r="N1604" s="17" t="n"/>
      <c r="O1604" s="18" t="n"/>
      <c r="AC1604" s="14" t="n"/>
      <c r="AD1604" s="14">
        <f>IF(M1604="", "", IF(C1604="Long", IF(M1604&gt;0, M1604/F1604, ((G1604*(I1604-E1604))/F1604)), IF(M1604&gt;0, M1604/F1604, ((G1604*(E1604-I1604))/F1604))))</f>
        <v/>
      </c>
    </row>
    <row customHeight="1" ht="17.25" r="1605" spans="1:105">
      <c r="A1605" s="161" t="n"/>
      <c r="B1605" s="141" t="n"/>
      <c r="C1605" s="15" t="n"/>
      <c r="D1605" s="15" t="n"/>
      <c r="E1605" s="142" t="n"/>
      <c r="F1605" s="16" t="n"/>
      <c r="G1605" s="132" t="n"/>
      <c r="H1605" s="142" t="n"/>
      <c r="I1605" s="142" t="n"/>
      <c r="J1605" s="144" t="n"/>
      <c r="K1605" s="124" t="n"/>
      <c r="L1605" s="12" t="n"/>
      <c r="M1605" s="158">
        <f>IF(J1605="", "", K1605)</f>
        <v/>
      </c>
      <c r="N1605" s="17" t="n"/>
      <c r="O1605" s="18" t="n"/>
      <c r="AC1605" s="14" t="n"/>
      <c r="AD1605" s="14">
        <f>IF(M1605="", "", IF(C1605="Long", IF(M1605&gt;0, M1605/F1605, ((G1605*(I1605-E1605))/F1605)), IF(M1605&gt;0, M1605/F1605, ((G1605*(E1605-I1605))/F1605))))</f>
        <v/>
      </c>
    </row>
    <row customHeight="1" ht="17.25" r="1606" spans="1:105">
      <c r="A1606" s="161" t="n"/>
      <c r="B1606" s="141" t="n"/>
      <c r="C1606" s="15" t="n"/>
      <c r="D1606" s="15" t="n"/>
      <c r="E1606" s="142" t="n"/>
      <c r="F1606" s="16" t="n"/>
      <c r="G1606" s="132" t="n"/>
      <c r="H1606" s="142" t="n"/>
      <c r="I1606" s="142" t="n"/>
      <c r="J1606" s="144" t="n"/>
      <c r="K1606" s="124" t="n"/>
      <c r="L1606" s="12" t="n"/>
      <c r="M1606" s="158">
        <f>IF(J1606="", "", K1606)</f>
        <v/>
      </c>
      <c r="N1606" s="17" t="n"/>
      <c r="O1606" s="18" t="n"/>
      <c r="AC1606" s="14" t="n"/>
      <c r="AD1606" s="14">
        <f>IF(M1606="", "", IF(C1606="Long", IF(M1606&gt;0, M1606/F1606, ((G1606*(I1606-E1606))/F1606)), IF(M1606&gt;0, M1606/F1606, ((G1606*(E1606-I1606))/F1606))))</f>
        <v/>
      </c>
    </row>
    <row customHeight="1" ht="17.25" r="1607" spans="1:105">
      <c r="A1607" s="161" t="n"/>
      <c r="B1607" s="141" t="n"/>
      <c r="C1607" s="15" t="n"/>
      <c r="D1607" s="15" t="n"/>
      <c r="E1607" s="142" t="n"/>
      <c r="F1607" s="16" t="n"/>
      <c r="G1607" s="132" t="n"/>
      <c r="H1607" s="142" t="n"/>
      <c r="I1607" s="142" t="n"/>
      <c r="J1607" s="144" t="n"/>
      <c r="K1607" s="124" t="n"/>
      <c r="L1607" s="12" t="n"/>
      <c r="M1607" s="158">
        <f>IF(J1607="", "", K1607)</f>
        <v/>
      </c>
      <c r="N1607" s="17" t="n"/>
      <c r="O1607" s="18" t="n"/>
      <c r="AC1607" s="14" t="n"/>
      <c r="AD1607" s="14">
        <f>IF(M1607="", "", IF(C1607="Long", IF(M1607&gt;0, M1607/F1607, ((G1607*(I1607-E1607))/F1607)), IF(M1607&gt;0, M1607/F1607, ((G1607*(E1607-I1607))/F1607))))</f>
        <v/>
      </c>
    </row>
    <row customHeight="1" ht="17.25" r="1608" spans="1:105">
      <c r="A1608" s="161" t="n"/>
      <c r="B1608" s="141" t="n"/>
      <c r="C1608" s="15" t="n"/>
      <c r="D1608" s="15" t="n"/>
      <c r="E1608" s="142" t="n"/>
      <c r="F1608" s="16" t="n"/>
      <c r="G1608" s="132" t="n"/>
      <c r="H1608" s="142" t="n"/>
      <c r="I1608" s="142" t="n"/>
      <c r="J1608" s="144" t="n"/>
      <c r="K1608" s="124" t="n"/>
      <c r="L1608" s="12" t="n"/>
      <c r="M1608" s="158">
        <f>IF(J1608="", "", K1608)</f>
        <v/>
      </c>
      <c r="N1608" s="17" t="n"/>
      <c r="O1608" s="18" t="n"/>
      <c r="AC1608" s="14" t="n"/>
      <c r="AD1608" s="14">
        <f>IF(M1608="", "", IF(C1608="Long", IF(M1608&gt;0, M1608/F1608, ((G1608*(I1608-E1608))/F1608)), IF(M1608&gt;0, M1608/F1608, ((G1608*(E1608-I1608))/F1608))))</f>
        <v/>
      </c>
    </row>
    <row customHeight="1" ht="17.25" r="1609" spans="1:105">
      <c r="A1609" s="161" t="n"/>
      <c r="B1609" s="141" t="n"/>
      <c r="C1609" s="15" t="n"/>
      <c r="D1609" s="15" t="n"/>
      <c r="E1609" s="142" t="n"/>
      <c r="F1609" s="16" t="n"/>
      <c r="G1609" s="132" t="n"/>
      <c r="H1609" s="142" t="n"/>
      <c r="I1609" s="142" t="n"/>
      <c r="J1609" s="144" t="n"/>
      <c r="K1609" s="124" t="n"/>
      <c r="L1609" s="12" t="n"/>
      <c r="M1609" s="158">
        <f>IF(J1609="", "", K1609)</f>
        <v/>
      </c>
      <c r="N1609" s="17" t="n"/>
      <c r="O1609" s="18" t="n"/>
      <c r="AC1609" s="14" t="n"/>
      <c r="AD1609" s="14">
        <f>IF(M1609="", "", IF(C1609="Long", IF(M1609&gt;0, M1609/F1609, ((G1609*(I1609-E1609))/F1609)), IF(M1609&gt;0, M1609/F1609, ((G1609*(E1609-I1609))/F1609))))</f>
        <v/>
      </c>
    </row>
    <row customHeight="1" ht="17.25" r="1610" spans="1:105">
      <c r="A1610" s="161" t="n"/>
      <c r="B1610" s="141" t="n"/>
      <c r="C1610" s="15" t="n"/>
      <c r="D1610" s="15" t="n"/>
      <c r="E1610" s="142" t="n"/>
      <c r="F1610" s="16" t="n"/>
      <c r="G1610" s="132" t="n"/>
      <c r="H1610" s="142" t="n"/>
      <c r="I1610" s="142" t="n"/>
      <c r="J1610" s="144" t="n"/>
      <c r="K1610" s="124" t="n"/>
      <c r="L1610" s="12" t="n"/>
      <c r="M1610" s="158">
        <f>IF(J1610="", "", K1610)</f>
        <v/>
      </c>
      <c r="N1610" s="17" t="n"/>
      <c r="O1610" s="18" t="n"/>
      <c r="AC1610" s="14" t="n"/>
      <c r="AD1610" s="14">
        <f>IF(M1610="", "", IF(C1610="Long", IF(M1610&gt;0, M1610/F1610, ((G1610*(I1610-E1610))/F1610)), IF(M1610&gt;0, M1610/F1610, ((G1610*(E1610-I1610))/F1610))))</f>
        <v/>
      </c>
    </row>
    <row customHeight="1" ht="17.25" r="1611" spans="1:105">
      <c r="A1611" s="161" t="n"/>
      <c r="B1611" s="141" t="n"/>
      <c r="C1611" s="15" t="n"/>
      <c r="D1611" s="15" t="n"/>
      <c r="E1611" s="142" t="n"/>
      <c r="F1611" s="16" t="n"/>
      <c r="G1611" s="132" t="n"/>
      <c r="H1611" s="142" t="n"/>
      <c r="I1611" s="142" t="n"/>
      <c r="J1611" s="144" t="n"/>
      <c r="K1611" s="124" t="n"/>
      <c r="L1611" s="12" t="n"/>
      <c r="M1611" s="158">
        <f>IF(J1611="", "", K1611)</f>
        <v/>
      </c>
      <c r="N1611" s="17" t="n"/>
      <c r="O1611" s="18" t="n"/>
      <c r="AC1611" s="14" t="n"/>
      <c r="AD1611" s="14">
        <f>IF(M1611="", "", IF(C1611="Long", IF(M1611&gt;0, M1611/F1611, ((G1611*(I1611-E1611))/F1611)), IF(M1611&gt;0, M1611/F1611, ((G1611*(E1611-I1611))/F1611))))</f>
        <v/>
      </c>
    </row>
    <row customHeight="1" ht="17.25" r="1612" spans="1:105">
      <c r="A1612" s="161" t="n"/>
      <c r="B1612" s="141" t="n"/>
      <c r="C1612" s="15" t="n"/>
      <c r="D1612" s="15" t="n"/>
      <c r="E1612" s="142" t="n"/>
      <c r="F1612" s="16" t="n"/>
      <c r="G1612" s="132" t="n"/>
      <c r="H1612" s="142" t="n"/>
      <c r="I1612" s="142" t="n"/>
      <c r="J1612" s="144" t="n"/>
      <c r="K1612" s="124" t="n"/>
      <c r="L1612" s="12" t="n"/>
      <c r="M1612" s="158">
        <f>IF(J1612="", "", K1612)</f>
        <v/>
      </c>
      <c r="N1612" s="17" t="n"/>
      <c r="O1612" s="18" t="n"/>
      <c r="AC1612" s="14" t="n"/>
      <c r="AD1612" s="14">
        <f>IF(M1612="", "", IF(C1612="Long", IF(M1612&gt;0, M1612/F1612, ((G1612*(I1612-E1612))/F1612)), IF(M1612&gt;0, M1612/F1612, ((G1612*(E1612-I1612))/F1612))))</f>
        <v/>
      </c>
    </row>
    <row customHeight="1" ht="17.25" r="1613" spans="1:105">
      <c r="A1613" s="161" t="n"/>
      <c r="B1613" s="141" t="n"/>
      <c r="C1613" s="15" t="n"/>
      <c r="D1613" s="15" t="n"/>
      <c r="E1613" s="142" t="n"/>
      <c r="F1613" s="16" t="n"/>
      <c r="G1613" s="132" t="n"/>
      <c r="H1613" s="142" t="n"/>
      <c r="I1613" s="142" t="n"/>
      <c r="J1613" s="144" t="n"/>
      <c r="K1613" s="124" t="n"/>
      <c r="L1613" s="12" t="n"/>
      <c r="M1613" s="158">
        <f>IF(J1613="", "", K1613)</f>
        <v/>
      </c>
      <c r="N1613" s="17" t="n"/>
      <c r="O1613" s="18" t="n"/>
      <c r="AC1613" s="14" t="n"/>
      <c r="AD1613" s="14">
        <f>IF(M1613="", "", IF(C1613="Long", IF(M1613&gt;0, M1613/F1613, ((G1613*(I1613-E1613))/F1613)), IF(M1613&gt;0, M1613/F1613, ((G1613*(E1613-I1613))/F1613))))</f>
        <v/>
      </c>
    </row>
    <row customHeight="1" ht="17.25" r="1614" spans="1:105">
      <c r="A1614" s="161" t="n"/>
      <c r="B1614" s="141" t="n"/>
      <c r="C1614" s="15" t="n"/>
      <c r="D1614" s="15" t="n"/>
      <c r="E1614" s="142" t="n"/>
      <c r="F1614" s="16" t="n"/>
      <c r="G1614" s="132" t="n"/>
      <c r="H1614" s="142" t="n"/>
      <c r="I1614" s="142" t="n"/>
      <c r="J1614" s="144" t="n"/>
      <c r="K1614" s="124" t="n"/>
      <c r="L1614" s="12" t="n"/>
      <c r="M1614" s="158">
        <f>IF(J1614="", "", K1614)</f>
        <v/>
      </c>
      <c r="N1614" s="17" t="n"/>
      <c r="O1614" s="18" t="n"/>
      <c r="AC1614" s="14" t="n"/>
      <c r="AD1614" s="14">
        <f>IF(M1614="", "", IF(C1614="Long", IF(M1614&gt;0, M1614/F1614, ((G1614*(I1614-E1614))/F1614)), IF(M1614&gt;0, M1614/F1614, ((G1614*(E1614-I1614))/F1614))))</f>
        <v/>
      </c>
    </row>
    <row customHeight="1" ht="17.25" r="1615" spans="1:105">
      <c r="A1615" s="161" t="n"/>
      <c r="B1615" s="141" t="n"/>
      <c r="C1615" s="15" t="n"/>
      <c r="D1615" s="15" t="n"/>
      <c r="E1615" s="142" t="n"/>
      <c r="F1615" s="16" t="n"/>
      <c r="G1615" s="132" t="n"/>
      <c r="H1615" s="142" t="n"/>
      <c r="I1615" s="142" t="n"/>
      <c r="J1615" s="144" t="n"/>
      <c r="K1615" s="124" t="n"/>
      <c r="L1615" s="12" t="n"/>
      <c r="M1615" s="158">
        <f>IF(J1615="", "", K1615)</f>
        <v/>
      </c>
      <c r="N1615" s="17" t="n"/>
      <c r="O1615" s="18" t="n"/>
      <c r="AC1615" s="14" t="n"/>
      <c r="AD1615" s="14">
        <f>IF(M1615="", "", IF(C1615="Long", IF(M1615&gt;0, M1615/F1615, ((G1615*(I1615-E1615))/F1615)), IF(M1615&gt;0, M1615/F1615, ((G1615*(E1615-I1615))/F1615))))</f>
        <v/>
      </c>
    </row>
    <row customHeight="1" ht="17.25" r="1616" spans="1:105">
      <c r="A1616" s="161" t="n"/>
      <c r="B1616" s="141" t="n"/>
      <c r="C1616" s="15" t="n"/>
      <c r="D1616" s="15" t="n"/>
      <c r="E1616" s="142" t="n"/>
      <c r="F1616" s="16" t="n"/>
      <c r="G1616" s="132" t="n"/>
      <c r="H1616" s="142" t="n"/>
      <c r="I1616" s="142" t="n"/>
      <c r="J1616" s="144" t="n"/>
      <c r="K1616" s="124" t="n"/>
      <c r="L1616" s="12" t="n"/>
      <c r="M1616" s="158">
        <f>IF(J1616="", "", K1616)</f>
        <v/>
      </c>
      <c r="N1616" s="17" t="n"/>
      <c r="O1616" s="18" t="n"/>
      <c r="AC1616" s="14" t="n"/>
      <c r="AD1616" s="14">
        <f>IF(M1616="", "", IF(C1616="Long", IF(M1616&gt;0, M1616/F1616, ((G1616*(I1616-E1616))/F1616)), IF(M1616&gt;0, M1616/F1616, ((G1616*(E1616-I1616))/F1616))))</f>
        <v/>
      </c>
    </row>
    <row customHeight="1" ht="17.25" r="1617" spans="1:105">
      <c r="A1617" s="161" t="n"/>
      <c r="B1617" s="141" t="n"/>
      <c r="C1617" s="15" t="n"/>
      <c r="D1617" s="15" t="n"/>
      <c r="E1617" s="142" t="n"/>
      <c r="F1617" s="16" t="n"/>
      <c r="G1617" s="132" t="n"/>
      <c r="H1617" s="142" t="n"/>
      <c r="I1617" s="142" t="n"/>
      <c r="J1617" s="144" t="n"/>
      <c r="K1617" s="124" t="n"/>
      <c r="L1617" s="12" t="n"/>
      <c r="M1617" s="158">
        <f>IF(J1617="", "", K1617)</f>
        <v/>
      </c>
      <c r="N1617" s="17" t="n"/>
      <c r="O1617" s="18" t="n"/>
      <c r="AC1617" s="14" t="n"/>
      <c r="AD1617" s="14">
        <f>IF(M1617="", "", IF(C1617="Long", IF(M1617&gt;0, M1617/F1617, ((G1617*(I1617-E1617))/F1617)), IF(M1617&gt;0, M1617/F1617, ((G1617*(E1617-I1617))/F1617))))</f>
        <v/>
      </c>
    </row>
    <row customHeight="1" ht="17.25" r="1618" spans="1:105">
      <c r="A1618" s="161" t="n"/>
      <c r="B1618" s="141" t="n"/>
      <c r="C1618" s="15" t="n"/>
      <c r="D1618" s="15" t="n"/>
      <c r="E1618" s="142" t="n"/>
      <c r="F1618" s="16" t="n"/>
      <c r="G1618" s="132" t="n"/>
      <c r="H1618" s="142" t="n"/>
      <c r="I1618" s="142" t="n"/>
      <c r="J1618" s="144" t="n"/>
      <c r="K1618" s="124" t="n"/>
      <c r="L1618" s="12" t="n"/>
      <c r="M1618" s="158">
        <f>IF(J1618="", "", K1618)</f>
        <v/>
      </c>
      <c r="N1618" s="17" t="n"/>
      <c r="O1618" s="18" t="n"/>
      <c r="AC1618" s="14" t="n"/>
      <c r="AD1618" s="14">
        <f>IF(M1618="", "", IF(C1618="Long", IF(M1618&gt;0, M1618/F1618, ((G1618*(I1618-E1618))/F1618)), IF(M1618&gt;0, M1618/F1618, ((G1618*(E1618-I1618))/F1618))))</f>
        <v/>
      </c>
    </row>
    <row customHeight="1" ht="17.25" r="1619" spans="1:105">
      <c r="A1619" s="161" t="n"/>
      <c r="B1619" s="141" t="n"/>
      <c r="C1619" s="15" t="n"/>
      <c r="D1619" s="15" t="n"/>
      <c r="E1619" s="142" t="n"/>
      <c r="F1619" s="16" t="n"/>
      <c r="G1619" s="132" t="n"/>
      <c r="H1619" s="142" t="n"/>
      <c r="I1619" s="142" t="n"/>
      <c r="J1619" s="144" t="n"/>
      <c r="K1619" s="124" t="n"/>
      <c r="L1619" s="12" t="n"/>
      <c r="M1619" s="158">
        <f>IF(J1619="", "", K1619)</f>
        <v/>
      </c>
      <c r="N1619" s="17" t="n"/>
      <c r="O1619" s="18" t="n"/>
      <c r="AC1619" s="14" t="n"/>
      <c r="AD1619" s="14">
        <f>IF(M1619="", "", IF(C1619="Long", IF(M1619&gt;0, M1619/F1619, ((G1619*(I1619-E1619))/F1619)), IF(M1619&gt;0, M1619/F1619, ((G1619*(E1619-I1619))/F1619))))</f>
        <v/>
      </c>
    </row>
    <row customHeight="1" ht="17.25" r="1620" spans="1:105">
      <c r="A1620" s="161" t="n"/>
      <c r="B1620" s="141" t="n"/>
      <c r="C1620" s="15" t="n"/>
      <c r="D1620" s="15" t="n"/>
      <c r="E1620" s="142" t="n"/>
      <c r="F1620" s="16" t="n"/>
      <c r="G1620" s="132" t="n"/>
      <c r="H1620" s="142" t="n"/>
      <c r="I1620" s="142" t="n"/>
      <c r="J1620" s="144" t="n"/>
      <c r="K1620" s="124" t="n"/>
      <c r="L1620" s="12" t="n"/>
      <c r="M1620" s="158">
        <f>IF(J1620="", "", K1620)</f>
        <v/>
      </c>
      <c r="N1620" s="17" t="n"/>
      <c r="O1620" s="18" t="n"/>
      <c r="AC1620" s="14" t="n"/>
      <c r="AD1620" s="14">
        <f>IF(M1620="", "", IF(C1620="Long", IF(M1620&gt;0, M1620/F1620, ((G1620*(I1620-E1620))/F1620)), IF(M1620&gt;0, M1620/F1620, ((G1620*(E1620-I1620))/F1620))))</f>
        <v/>
      </c>
    </row>
    <row customHeight="1" ht="17.25" r="1621" spans="1:105">
      <c r="A1621" s="161" t="n"/>
      <c r="B1621" s="141" t="n"/>
      <c r="C1621" s="15" t="n"/>
      <c r="D1621" s="15" t="n"/>
      <c r="E1621" s="142" t="n"/>
      <c r="F1621" s="16" t="n"/>
      <c r="G1621" s="132" t="n"/>
      <c r="H1621" s="142" t="n"/>
      <c r="I1621" s="142" t="n"/>
      <c r="J1621" s="144" t="n"/>
      <c r="K1621" s="124" t="n"/>
      <c r="L1621" s="12" t="n"/>
      <c r="M1621" s="158">
        <f>IF(J1621="", "", K1621)</f>
        <v/>
      </c>
      <c r="N1621" s="17" t="n"/>
      <c r="O1621" s="18" t="n"/>
      <c r="AC1621" s="14" t="n"/>
      <c r="AD1621" s="14">
        <f>IF(M1621="", "", IF(C1621="Long", IF(M1621&gt;0, M1621/F1621, ((G1621*(I1621-E1621))/F1621)), IF(M1621&gt;0, M1621/F1621, ((G1621*(E1621-I1621))/F1621))))</f>
        <v/>
      </c>
    </row>
    <row customHeight="1" ht="17.25" r="1622" spans="1:105">
      <c r="A1622" s="161" t="n"/>
      <c r="B1622" s="141" t="n"/>
      <c r="C1622" s="15" t="n"/>
      <c r="D1622" s="15" t="n"/>
      <c r="E1622" s="142" t="n"/>
      <c r="F1622" s="16" t="n"/>
      <c r="G1622" s="132" t="n"/>
      <c r="H1622" s="142" t="n"/>
      <c r="I1622" s="142" t="n"/>
      <c r="J1622" s="144" t="n"/>
      <c r="K1622" s="124" t="n"/>
      <c r="L1622" s="12" t="n"/>
      <c r="M1622" s="158">
        <f>IF(J1622="", "", K1622)</f>
        <v/>
      </c>
      <c r="N1622" s="17" t="n"/>
      <c r="O1622" s="18" t="n"/>
      <c r="AC1622" s="14" t="n"/>
      <c r="AD1622" s="14">
        <f>IF(M1622="", "", IF(C1622="Long", IF(M1622&gt;0, M1622/F1622, ((G1622*(I1622-E1622))/F1622)), IF(M1622&gt;0, M1622/F1622, ((G1622*(E1622-I1622))/F1622))))</f>
        <v/>
      </c>
    </row>
    <row customHeight="1" ht="17.25" r="1623" spans="1:105">
      <c r="A1623" s="161" t="n"/>
      <c r="B1623" s="141" t="n"/>
      <c r="C1623" s="15" t="n"/>
      <c r="D1623" s="15" t="n"/>
      <c r="E1623" s="142" t="n"/>
      <c r="F1623" s="16" t="n"/>
      <c r="G1623" s="132" t="n"/>
      <c r="H1623" s="142" t="n"/>
      <c r="I1623" s="142" t="n"/>
      <c r="J1623" s="144" t="n"/>
      <c r="K1623" s="124" t="n"/>
      <c r="L1623" s="12" t="n"/>
      <c r="M1623" s="158">
        <f>IF(J1623="", "", K1623)</f>
        <v/>
      </c>
      <c r="N1623" s="17" t="n"/>
      <c r="O1623" s="18" t="n"/>
      <c r="AC1623" s="14" t="n"/>
      <c r="AD1623" s="14">
        <f>IF(M1623="", "", IF(C1623="Long", IF(M1623&gt;0, M1623/F1623, ((G1623*(I1623-E1623))/F1623)), IF(M1623&gt;0, M1623/F1623, ((G1623*(E1623-I1623))/F1623))))</f>
        <v/>
      </c>
    </row>
    <row customHeight="1" ht="17.25" r="1624" spans="1:105">
      <c r="A1624" s="161" t="n"/>
      <c r="B1624" s="141" t="n"/>
      <c r="C1624" s="15" t="n"/>
      <c r="D1624" s="15" t="n"/>
      <c r="E1624" s="142" t="n"/>
      <c r="F1624" s="16" t="n"/>
      <c r="G1624" s="132" t="n"/>
      <c r="H1624" s="142" t="n"/>
      <c r="I1624" s="142" t="n"/>
      <c r="J1624" s="144" t="n"/>
      <c r="K1624" s="124" t="n"/>
      <c r="L1624" s="12" t="n"/>
      <c r="M1624" s="158">
        <f>IF(J1624="", "", K1624)</f>
        <v/>
      </c>
      <c r="N1624" s="17" t="n"/>
      <c r="O1624" s="18" t="n"/>
      <c r="AC1624" s="14" t="n"/>
      <c r="AD1624" s="14">
        <f>IF(M1624="", "", IF(C1624="Long", IF(M1624&gt;0, M1624/F1624, ((G1624*(I1624-E1624))/F1624)), IF(M1624&gt;0, M1624/F1624, ((G1624*(E1624-I1624))/F1624))))</f>
        <v/>
      </c>
    </row>
    <row customHeight="1" ht="17.25" r="1625" spans="1:105">
      <c r="A1625" s="161" t="n"/>
      <c r="B1625" s="141" t="n"/>
      <c r="C1625" s="15" t="n"/>
      <c r="D1625" s="15" t="n"/>
      <c r="E1625" s="142" t="n"/>
      <c r="F1625" s="16" t="n"/>
      <c r="G1625" s="132" t="n"/>
      <c r="H1625" s="142" t="n"/>
      <c r="I1625" s="142" t="n"/>
      <c r="J1625" s="144" t="n"/>
      <c r="K1625" s="124" t="n"/>
      <c r="L1625" s="12" t="n"/>
      <c r="M1625" s="158">
        <f>IF(J1625="", "", K1625)</f>
        <v/>
      </c>
      <c r="N1625" s="17" t="n"/>
      <c r="O1625" s="18" t="n"/>
      <c r="AC1625" s="14" t="n"/>
      <c r="AD1625" s="14">
        <f>IF(M1625="", "", IF(C1625="Long", IF(M1625&gt;0, M1625/F1625, ((G1625*(I1625-E1625))/F1625)), IF(M1625&gt;0, M1625/F1625, ((G1625*(E1625-I1625))/F1625))))</f>
        <v/>
      </c>
    </row>
    <row customHeight="1" ht="17.25" r="1626" spans="1:105">
      <c r="A1626" s="161" t="n"/>
      <c r="B1626" s="141" t="n"/>
      <c r="C1626" s="15" t="n"/>
      <c r="D1626" s="15" t="n"/>
      <c r="E1626" s="142" t="n"/>
      <c r="F1626" s="16" t="n"/>
      <c r="G1626" s="132" t="n"/>
      <c r="H1626" s="142" t="n"/>
      <c r="I1626" s="142" t="n"/>
      <c r="J1626" s="144" t="n"/>
      <c r="K1626" s="124" t="n"/>
      <c r="L1626" s="12" t="n"/>
      <c r="M1626" s="158">
        <f>IF(J1626="", "", K1626)</f>
        <v/>
      </c>
      <c r="N1626" s="17" t="n"/>
      <c r="O1626" s="18" t="n"/>
      <c r="AC1626" s="14" t="n"/>
      <c r="AD1626" s="14">
        <f>IF(M1626="", "", IF(C1626="Long", IF(M1626&gt;0, M1626/F1626, ((G1626*(I1626-E1626))/F1626)), IF(M1626&gt;0, M1626/F1626, ((G1626*(E1626-I1626))/F1626))))</f>
        <v/>
      </c>
    </row>
    <row customHeight="1" ht="17.25" r="1627" spans="1:105">
      <c r="A1627" s="161" t="n"/>
      <c r="B1627" s="141" t="n"/>
      <c r="C1627" s="15" t="n"/>
      <c r="D1627" s="15" t="n"/>
      <c r="E1627" s="142" t="n"/>
      <c r="F1627" s="16" t="n"/>
      <c r="G1627" s="132" t="n"/>
      <c r="H1627" s="142" t="n"/>
      <c r="I1627" s="142" t="n"/>
      <c r="J1627" s="144" t="n"/>
      <c r="K1627" s="124" t="n"/>
      <c r="L1627" s="12" t="n"/>
      <c r="M1627" s="158">
        <f>IF(J1627="", "", K1627)</f>
        <v/>
      </c>
      <c r="N1627" s="17" t="n"/>
      <c r="O1627" s="18" t="n"/>
      <c r="AC1627" s="14" t="n"/>
      <c r="AD1627" s="14">
        <f>IF(M1627="", "", IF(C1627="Long", IF(M1627&gt;0, M1627/F1627, ((G1627*(I1627-E1627))/F1627)), IF(M1627&gt;0, M1627/F1627, ((G1627*(E1627-I1627))/F1627))))</f>
        <v/>
      </c>
    </row>
    <row customHeight="1" ht="17.25" r="1628" spans="1:105">
      <c r="A1628" s="161" t="n"/>
      <c r="B1628" s="141" t="n"/>
      <c r="C1628" s="15" t="n"/>
      <c r="D1628" s="15" t="n"/>
      <c r="E1628" s="142" t="n"/>
      <c r="F1628" s="16" t="n"/>
      <c r="G1628" s="132" t="n"/>
      <c r="H1628" s="142" t="n"/>
      <c r="I1628" s="142" t="n"/>
      <c r="J1628" s="144" t="n"/>
      <c r="K1628" s="124" t="n"/>
      <c r="L1628" s="12" t="n"/>
      <c r="M1628" s="158">
        <f>IF(J1628="", "", K1628)</f>
        <v/>
      </c>
      <c r="N1628" s="17" t="n"/>
      <c r="O1628" s="18" t="n"/>
      <c r="AC1628" s="14" t="n"/>
      <c r="AD1628" s="14">
        <f>IF(M1628="", "", IF(C1628="Long", IF(M1628&gt;0, M1628/F1628, ((G1628*(I1628-E1628))/F1628)), IF(M1628&gt;0, M1628/F1628, ((G1628*(E1628-I1628))/F1628))))</f>
        <v/>
      </c>
    </row>
    <row customHeight="1" ht="17.25" r="1629" spans="1:105">
      <c r="A1629" s="161" t="n"/>
      <c r="B1629" s="141" t="n"/>
      <c r="C1629" s="15" t="n"/>
      <c r="D1629" s="15" t="n"/>
      <c r="E1629" s="142" t="n"/>
      <c r="F1629" s="16" t="n"/>
      <c r="G1629" s="132" t="n"/>
      <c r="H1629" s="142" t="n"/>
      <c r="I1629" s="142" t="n"/>
      <c r="J1629" s="144" t="n"/>
      <c r="K1629" s="124" t="n"/>
      <c r="L1629" s="12" t="n"/>
      <c r="M1629" s="158">
        <f>IF(J1629="", "", K1629)</f>
        <v/>
      </c>
      <c r="N1629" s="17" t="n"/>
      <c r="O1629" s="18" t="n"/>
      <c r="AC1629" s="14" t="n"/>
      <c r="AD1629" s="14">
        <f>IF(M1629="", "", IF(C1629="Long", IF(M1629&gt;0, M1629/F1629, ((G1629*(I1629-E1629))/F1629)), IF(M1629&gt;0, M1629/F1629, ((G1629*(E1629-I1629))/F1629))))</f>
        <v/>
      </c>
    </row>
    <row customHeight="1" ht="17.25" r="1630" spans="1:105">
      <c r="A1630" s="161" t="n"/>
      <c r="B1630" s="141" t="n"/>
      <c r="C1630" s="15" t="n"/>
      <c r="D1630" s="15" t="n"/>
      <c r="E1630" s="142" t="n"/>
      <c r="F1630" s="16" t="n"/>
      <c r="G1630" s="132" t="n"/>
      <c r="H1630" s="142" t="n"/>
      <c r="I1630" s="142" t="n"/>
      <c r="J1630" s="144" t="n"/>
      <c r="K1630" s="124" t="n"/>
      <c r="L1630" s="12" t="n"/>
      <c r="M1630" s="158">
        <f>IF(J1630="", "", K1630)</f>
        <v/>
      </c>
      <c r="N1630" s="17" t="n"/>
      <c r="O1630" s="18" t="n"/>
      <c r="AC1630" s="14" t="n"/>
      <c r="AD1630" s="14">
        <f>IF(M1630="", "", IF(C1630="Long", IF(M1630&gt;0, M1630/F1630, ((G1630*(I1630-E1630))/F1630)), IF(M1630&gt;0, M1630/F1630, ((G1630*(E1630-I1630))/F1630))))</f>
        <v/>
      </c>
    </row>
    <row customHeight="1" ht="17.25" r="1631" spans="1:105">
      <c r="A1631" s="161" t="n"/>
      <c r="B1631" s="141" t="n"/>
      <c r="C1631" s="15" t="n"/>
      <c r="D1631" s="15" t="n"/>
      <c r="E1631" s="142" t="n"/>
      <c r="F1631" s="16" t="n"/>
      <c r="G1631" s="132" t="n"/>
      <c r="H1631" s="142" t="n"/>
      <c r="I1631" s="142" t="n"/>
      <c r="J1631" s="144" t="n"/>
      <c r="K1631" s="124" t="n"/>
      <c r="L1631" s="12" t="n"/>
      <c r="M1631" s="158">
        <f>IF(J1631="", "", K1631)</f>
        <v/>
      </c>
      <c r="N1631" s="17" t="n"/>
      <c r="O1631" s="18" t="n"/>
      <c r="AC1631" s="14" t="n"/>
      <c r="AD1631" s="14">
        <f>IF(M1631="", "", IF(C1631="Long", IF(M1631&gt;0, M1631/F1631, ((G1631*(I1631-E1631))/F1631)), IF(M1631&gt;0, M1631/F1631, ((G1631*(E1631-I1631))/F1631))))</f>
        <v/>
      </c>
    </row>
    <row customHeight="1" ht="17.25" r="1632" spans="1:105">
      <c r="A1632" s="161" t="n"/>
      <c r="B1632" s="141" t="n"/>
      <c r="C1632" s="15" t="n"/>
      <c r="D1632" s="15" t="n"/>
      <c r="E1632" s="142" t="n"/>
      <c r="F1632" s="16" t="n"/>
      <c r="G1632" s="132" t="n"/>
      <c r="H1632" s="142" t="n"/>
      <c r="I1632" s="142" t="n"/>
      <c r="J1632" s="144" t="n"/>
      <c r="K1632" s="124" t="n"/>
      <c r="L1632" s="12" t="n"/>
      <c r="M1632" s="158">
        <f>IF(J1632="", "", K1632)</f>
        <v/>
      </c>
      <c r="N1632" s="17" t="n"/>
      <c r="O1632" s="18" t="n"/>
      <c r="AC1632" s="14" t="n"/>
      <c r="AD1632" s="14">
        <f>IF(M1632="", "", IF(C1632="Long", IF(M1632&gt;0, M1632/F1632, ((G1632*(I1632-E1632))/F1632)), IF(M1632&gt;0, M1632/F1632, ((G1632*(E1632-I1632))/F1632))))</f>
        <v/>
      </c>
    </row>
    <row customHeight="1" ht="17.25" r="1633" spans="1:105">
      <c r="A1633" s="161" t="n"/>
      <c r="B1633" s="141" t="n"/>
      <c r="C1633" s="15" t="n"/>
      <c r="D1633" s="15" t="n"/>
      <c r="E1633" s="142" t="n"/>
      <c r="F1633" s="16" t="n"/>
      <c r="G1633" s="132" t="n"/>
      <c r="H1633" s="142" t="n"/>
      <c r="I1633" s="142" t="n"/>
      <c r="J1633" s="144" t="n"/>
      <c r="K1633" s="124" t="n"/>
      <c r="L1633" s="12" t="n"/>
      <c r="M1633" s="158">
        <f>IF(J1633="", "", K1633)</f>
        <v/>
      </c>
      <c r="N1633" s="17" t="n"/>
      <c r="O1633" s="18" t="n"/>
      <c r="AC1633" s="14" t="n"/>
      <c r="AD1633" s="14">
        <f>IF(M1633="", "", IF(C1633="Long", IF(M1633&gt;0, M1633/F1633, ((G1633*(I1633-E1633))/F1633)), IF(M1633&gt;0, M1633/F1633, ((G1633*(E1633-I1633))/F1633))))</f>
        <v/>
      </c>
    </row>
    <row customHeight="1" ht="17.25" r="1634" spans="1:105">
      <c r="A1634" s="161" t="n"/>
      <c r="B1634" s="141" t="n"/>
      <c r="C1634" s="15" t="n"/>
      <c r="D1634" s="15" t="n"/>
      <c r="E1634" s="142" t="n"/>
      <c r="F1634" s="16" t="n"/>
      <c r="G1634" s="132" t="n"/>
      <c r="H1634" s="142" t="n"/>
      <c r="I1634" s="142" t="n"/>
      <c r="J1634" s="144" t="n"/>
      <c r="K1634" s="124" t="n"/>
      <c r="L1634" s="12" t="n"/>
      <c r="M1634" s="158">
        <f>IF(J1634="", "", K1634)</f>
        <v/>
      </c>
      <c r="N1634" s="17" t="n"/>
      <c r="O1634" s="18" t="n"/>
      <c r="AC1634" s="14" t="n"/>
      <c r="AD1634" s="14">
        <f>IF(M1634="", "", IF(C1634="Long", IF(M1634&gt;0, M1634/F1634, ((G1634*(I1634-E1634))/F1634)), IF(M1634&gt;0, M1634/F1634, ((G1634*(E1634-I1634))/F1634))))</f>
        <v/>
      </c>
    </row>
    <row customHeight="1" ht="17.25" r="1635" spans="1:105">
      <c r="A1635" s="161" t="n"/>
      <c r="B1635" s="141" t="n"/>
      <c r="C1635" s="15" t="n"/>
      <c r="D1635" s="15" t="n"/>
      <c r="E1635" s="142" t="n"/>
      <c r="F1635" s="16" t="n"/>
      <c r="G1635" s="132" t="n"/>
      <c r="H1635" s="142" t="n"/>
      <c r="I1635" s="142" t="n"/>
      <c r="J1635" s="144" t="n"/>
      <c r="K1635" s="124" t="n"/>
      <c r="L1635" s="12" t="n"/>
      <c r="M1635" s="158">
        <f>IF(J1635="", "", K1635)</f>
        <v/>
      </c>
      <c r="N1635" s="17" t="n"/>
      <c r="O1635" s="18" t="n"/>
      <c r="AC1635" s="14" t="n"/>
      <c r="AD1635" s="14">
        <f>IF(M1635="", "", IF(C1635="Long", IF(M1635&gt;0, M1635/F1635, ((G1635*(I1635-E1635))/F1635)), IF(M1635&gt;0, M1635/F1635, ((G1635*(E1635-I1635))/F1635))))</f>
        <v/>
      </c>
    </row>
    <row customHeight="1" ht="17.25" r="1636" spans="1:105">
      <c r="A1636" s="161" t="n"/>
      <c r="B1636" s="141" t="n"/>
      <c r="C1636" s="15" t="n"/>
      <c r="D1636" s="15" t="n"/>
      <c r="E1636" s="142" t="n"/>
      <c r="F1636" s="16" t="n"/>
      <c r="G1636" s="132" t="n"/>
      <c r="H1636" s="142" t="n"/>
      <c r="I1636" s="142" t="n"/>
      <c r="J1636" s="144" t="n"/>
      <c r="K1636" s="124" t="n"/>
      <c r="L1636" s="12" t="n"/>
      <c r="M1636" s="158">
        <f>IF(J1636="", "", K1636)</f>
        <v/>
      </c>
      <c r="N1636" s="17" t="n"/>
      <c r="O1636" s="18" t="n"/>
      <c r="AC1636" s="14" t="n"/>
      <c r="AD1636" s="14">
        <f>IF(M1636="", "", IF(C1636="Long", IF(M1636&gt;0, M1636/F1636, ((G1636*(I1636-E1636))/F1636)), IF(M1636&gt;0, M1636/F1636, ((G1636*(E1636-I1636))/F1636))))</f>
        <v/>
      </c>
    </row>
    <row customHeight="1" ht="17.25" r="1637" spans="1:105">
      <c r="A1637" s="161" t="n"/>
      <c r="B1637" s="141" t="n"/>
      <c r="C1637" s="15" t="n"/>
      <c r="D1637" s="15" t="n"/>
      <c r="E1637" s="142" t="n"/>
      <c r="F1637" s="16" t="n"/>
      <c r="G1637" s="132" t="n"/>
      <c r="H1637" s="142" t="n"/>
      <c r="I1637" s="142" t="n"/>
      <c r="J1637" s="144" t="n"/>
      <c r="K1637" s="124" t="n"/>
      <c r="L1637" s="12" t="n"/>
      <c r="M1637" s="158">
        <f>IF(J1637="", "", K1637)</f>
        <v/>
      </c>
      <c r="N1637" s="17" t="n"/>
      <c r="O1637" s="18" t="n"/>
      <c r="AC1637" s="14" t="n"/>
      <c r="AD1637" s="14">
        <f>IF(M1637="", "", IF(C1637="Long", IF(M1637&gt;0, M1637/F1637, ((G1637*(I1637-E1637))/F1637)), IF(M1637&gt;0, M1637/F1637, ((G1637*(E1637-I1637))/F1637))))</f>
        <v/>
      </c>
    </row>
    <row customHeight="1" ht="17.25" r="1638" spans="1:105">
      <c r="A1638" s="161" t="n"/>
      <c r="B1638" s="141" t="n"/>
      <c r="C1638" s="15" t="n"/>
      <c r="D1638" s="15" t="n"/>
      <c r="E1638" s="142" t="n"/>
      <c r="F1638" s="16" t="n"/>
      <c r="G1638" s="132" t="n"/>
      <c r="H1638" s="142" t="n"/>
      <c r="I1638" s="142" t="n"/>
      <c r="J1638" s="144" t="n"/>
      <c r="K1638" s="124" t="n"/>
      <c r="L1638" s="12" t="n"/>
      <c r="M1638" s="158">
        <f>IF(J1638="", "", K1638)</f>
        <v/>
      </c>
      <c r="N1638" s="17" t="n"/>
      <c r="O1638" s="18" t="n"/>
      <c r="AC1638" s="14" t="n"/>
      <c r="AD1638" s="14">
        <f>IF(M1638="", "", IF(C1638="Long", IF(M1638&gt;0, M1638/F1638, ((G1638*(I1638-E1638))/F1638)), IF(M1638&gt;0, M1638/F1638, ((G1638*(E1638-I1638))/F1638))))</f>
        <v/>
      </c>
    </row>
    <row customHeight="1" ht="17.25" r="1639" spans="1:105">
      <c r="A1639" s="161" t="n"/>
      <c r="B1639" s="141" t="n"/>
      <c r="C1639" s="15" t="n"/>
      <c r="D1639" s="15" t="n"/>
      <c r="E1639" s="142" t="n"/>
      <c r="F1639" s="16" t="n"/>
      <c r="G1639" s="132" t="n"/>
      <c r="H1639" s="142" t="n"/>
      <c r="I1639" s="142" t="n"/>
      <c r="J1639" s="144" t="n"/>
      <c r="K1639" s="124" t="n"/>
      <c r="L1639" s="12" t="n"/>
      <c r="M1639" s="158">
        <f>IF(J1639="", "", K1639)</f>
        <v/>
      </c>
      <c r="N1639" s="17" t="n"/>
      <c r="O1639" s="18" t="n"/>
      <c r="AC1639" s="14" t="n"/>
      <c r="AD1639" s="14">
        <f>IF(M1639="", "", IF(C1639="Long", IF(M1639&gt;0, M1639/F1639, ((G1639*(I1639-E1639))/F1639)), IF(M1639&gt;0, M1639/F1639, ((G1639*(E1639-I1639))/F1639))))</f>
        <v/>
      </c>
    </row>
    <row customHeight="1" ht="17.25" r="1640" spans="1:105">
      <c r="A1640" s="161" t="n"/>
      <c r="B1640" s="141" t="n"/>
      <c r="C1640" s="15" t="n"/>
      <c r="D1640" s="15" t="n"/>
      <c r="E1640" s="142" t="n"/>
      <c r="F1640" s="16" t="n"/>
      <c r="G1640" s="132" t="n"/>
      <c r="H1640" s="142" t="n"/>
      <c r="I1640" s="142" t="n"/>
      <c r="J1640" s="144" t="n"/>
      <c r="K1640" s="124" t="n"/>
      <c r="L1640" s="12" t="n"/>
      <c r="M1640" s="158">
        <f>IF(J1640="", "", K1640)</f>
        <v/>
      </c>
      <c r="N1640" s="17" t="n"/>
      <c r="O1640" s="18" t="n"/>
      <c r="AC1640" s="14" t="n"/>
      <c r="AD1640" s="14">
        <f>IF(M1640="", "", IF(C1640="Long", IF(M1640&gt;0, M1640/F1640, ((G1640*(I1640-E1640))/F1640)), IF(M1640&gt;0, M1640/F1640, ((G1640*(E1640-I1640))/F1640))))</f>
        <v/>
      </c>
    </row>
    <row customHeight="1" ht="17.25" r="1641" spans="1:105">
      <c r="A1641" s="161" t="n"/>
      <c r="B1641" s="141" t="n"/>
      <c r="C1641" s="15" t="n"/>
      <c r="D1641" s="15" t="n"/>
      <c r="E1641" s="142" t="n"/>
      <c r="F1641" s="16" t="n"/>
      <c r="G1641" s="132" t="n"/>
      <c r="H1641" s="142" t="n"/>
      <c r="I1641" s="142" t="n"/>
      <c r="J1641" s="144" t="n"/>
      <c r="K1641" s="124" t="n"/>
      <c r="L1641" s="12" t="n"/>
      <c r="M1641" s="158">
        <f>IF(J1641="", "", K1641)</f>
        <v/>
      </c>
      <c r="N1641" s="17" t="n"/>
      <c r="O1641" s="18" t="n"/>
      <c r="AC1641" s="14" t="n"/>
      <c r="AD1641" s="14">
        <f>IF(M1641="", "", IF(C1641="Long", IF(M1641&gt;0, M1641/F1641, ((G1641*(I1641-E1641))/F1641)), IF(M1641&gt;0, M1641/F1641, ((G1641*(E1641-I1641))/F1641))))</f>
        <v/>
      </c>
    </row>
    <row customHeight="1" ht="17.25" r="1642" spans="1:105">
      <c r="A1642" s="161" t="n"/>
      <c r="B1642" s="141" t="n"/>
      <c r="C1642" s="15" t="n"/>
      <c r="D1642" s="15" t="n"/>
      <c r="E1642" s="142" t="n"/>
      <c r="F1642" s="16" t="n"/>
      <c r="G1642" s="132" t="n"/>
      <c r="H1642" s="142" t="n"/>
      <c r="I1642" s="142" t="n"/>
      <c r="J1642" s="144" t="n"/>
      <c r="K1642" s="124" t="n"/>
      <c r="L1642" s="12" t="n"/>
      <c r="M1642" s="158">
        <f>IF(J1642="", "", K1642)</f>
        <v/>
      </c>
      <c r="N1642" s="17" t="n"/>
      <c r="O1642" s="18" t="n"/>
      <c r="AC1642" s="14" t="n"/>
      <c r="AD1642" s="14">
        <f>IF(M1642="", "", IF(C1642="Long", IF(M1642&gt;0, M1642/F1642, ((G1642*(I1642-E1642))/F1642)), IF(M1642&gt;0, M1642/F1642, ((G1642*(E1642-I1642))/F1642))))</f>
        <v/>
      </c>
    </row>
    <row customHeight="1" ht="17.25" r="1643" spans="1:105">
      <c r="A1643" s="161" t="n"/>
      <c r="B1643" s="141" t="n"/>
      <c r="C1643" s="15" t="n"/>
      <c r="D1643" s="15" t="n"/>
      <c r="E1643" s="142" t="n"/>
      <c r="F1643" s="16" t="n"/>
      <c r="G1643" s="132" t="n"/>
      <c r="H1643" s="142" t="n"/>
      <c r="I1643" s="142" t="n"/>
      <c r="J1643" s="144" t="n"/>
      <c r="K1643" s="124" t="n"/>
      <c r="L1643" s="12" t="n"/>
      <c r="M1643" s="158">
        <f>IF(J1643="", "", K1643)</f>
        <v/>
      </c>
      <c r="N1643" s="17" t="n"/>
      <c r="O1643" s="18" t="n"/>
      <c r="AC1643" s="14" t="n"/>
      <c r="AD1643" s="14">
        <f>IF(M1643="", "", IF(C1643="Long", IF(M1643&gt;0, M1643/F1643, ((G1643*(I1643-E1643))/F1643)), IF(M1643&gt;0, M1643/F1643, ((G1643*(E1643-I1643))/F1643))))</f>
        <v/>
      </c>
    </row>
    <row customHeight="1" ht="17.25" r="1644" spans="1:105">
      <c r="A1644" s="161" t="n"/>
      <c r="B1644" s="141" t="n"/>
      <c r="C1644" s="15" t="n"/>
      <c r="D1644" s="15" t="n"/>
      <c r="E1644" s="142" t="n"/>
      <c r="F1644" s="16" t="n"/>
      <c r="G1644" s="132" t="n"/>
      <c r="H1644" s="142" t="n"/>
      <c r="I1644" s="142" t="n"/>
      <c r="J1644" s="144" t="n"/>
      <c r="K1644" s="124" t="n"/>
      <c r="L1644" s="12" t="n"/>
      <c r="M1644" s="158">
        <f>IF(J1644="", "", K1644)</f>
        <v/>
      </c>
      <c r="N1644" s="17" t="n"/>
      <c r="O1644" s="18" t="n"/>
      <c r="AC1644" s="14" t="n"/>
      <c r="AD1644" s="14">
        <f>IF(M1644="", "", IF(C1644="Long", IF(M1644&gt;0, M1644/F1644, ((G1644*(I1644-E1644))/F1644)), IF(M1644&gt;0, M1644/F1644, ((G1644*(E1644-I1644))/F1644))))</f>
        <v/>
      </c>
    </row>
    <row customHeight="1" ht="17.25" r="1645" spans="1:105">
      <c r="A1645" s="161" t="n"/>
      <c r="B1645" s="141" t="n"/>
      <c r="C1645" s="15" t="n"/>
      <c r="D1645" s="15" t="n"/>
      <c r="E1645" s="142" t="n"/>
      <c r="F1645" s="16" t="n"/>
      <c r="G1645" s="132" t="n"/>
      <c r="H1645" s="142" t="n"/>
      <c r="I1645" s="142" t="n"/>
      <c r="J1645" s="144" t="n"/>
      <c r="K1645" s="124" t="n"/>
      <c r="L1645" s="12" t="n"/>
      <c r="M1645" s="158">
        <f>IF(J1645="", "", K1645)</f>
        <v/>
      </c>
      <c r="N1645" s="17" t="n"/>
      <c r="O1645" s="18" t="n"/>
      <c r="AC1645" s="14" t="n"/>
      <c r="AD1645" s="14">
        <f>IF(M1645="", "", IF(C1645="Long", IF(M1645&gt;0, M1645/F1645, ((G1645*(I1645-E1645))/F1645)), IF(M1645&gt;0, M1645/F1645, ((G1645*(E1645-I1645))/F1645))))</f>
        <v/>
      </c>
    </row>
    <row customHeight="1" ht="17.25" r="1646" spans="1:105">
      <c r="A1646" s="161" t="n"/>
      <c r="B1646" s="141" t="n"/>
      <c r="C1646" s="15" t="n"/>
      <c r="D1646" s="15" t="n"/>
      <c r="E1646" s="142" t="n"/>
      <c r="F1646" s="16" t="n"/>
      <c r="G1646" s="132" t="n"/>
      <c r="H1646" s="142" t="n"/>
      <c r="I1646" s="142" t="n"/>
      <c r="J1646" s="144" t="n"/>
      <c r="K1646" s="124" t="n"/>
      <c r="L1646" s="12" t="n"/>
      <c r="M1646" s="158">
        <f>IF(J1646="", "", K1646)</f>
        <v/>
      </c>
      <c r="N1646" s="17" t="n"/>
      <c r="O1646" s="18" t="n"/>
      <c r="AC1646" s="14" t="n"/>
      <c r="AD1646" s="14">
        <f>IF(M1646="", "", IF(C1646="Long", IF(M1646&gt;0, M1646/F1646, ((G1646*(I1646-E1646))/F1646)), IF(M1646&gt;0, M1646/F1646, ((G1646*(E1646-I1646))/F1646))))</f>
        <v/>
      </c>
    </row>
    <row customHeight="1" ht="17.25" r="1647" spans="1:105">
      <c r="A1647" s="161" t="n"/>
      <c r="B1647" s="141" t="n"/>
      <c r="C1647" s="15" t="n"/>
      <c r="D1647" s="15" t="n"/>
      <c r="E1647" s="142" t="n"/>
      <c r="F1647" s="16" t="n"/>
      <c r="G1647" s="132" t="n"/>
      <c r="H1647" s="142" t="n"/>
      <c r="I1647" s="142" t="n"/>
      <c r="J1647" s="144" t="n"/>
      <c r="K1647" s="124" t="n"/>
      <c r="L1647" s="12" t="n"/>
      <c r="M1647" s="158">
        <f>IF(J1647="", "", K1647)</f>
        <v/>
      </c>
      <c r="N1647" s="17" t="n"/>
      <c r="O1647" s="18" t="n"/>
      <c r="AC1647" s="14" t="n"/>
      <c r="AD1647" s="14">
        <f>IF(M1647="", "", IF(C1647="Long", IF(M1647&gt;0, M1647/F1647, ((G1647*(I1647-E1647))/F1647)), IF(M1647&gt;0, M1647/F1647, ((G1647*(E1647-I1647))/F1647))))</f>
        <v/>
      </c>
    </row>
    <row customHeight="1" ht="17.25" r="1648" spans="1:105">
      <c r="A1648" s="161" t="n"/>
      <c r="B1648" s="141" t="n"/>
      <c r="C1648" s="15" t="n"/>
      <c r="D1648" s="15" t="n"/>
      <c r="E1648" s="142" t="n"/>
      <c r="F1648" s="16" t="n"/>
      <c r="G1648" s="132" t="n"/>
      <c r="H1648" s="142" t="n"/>
      <c r="I1648" s="142" t="n"/>
      <c r="J1648" s="144" t="n"/>
      <c r="K1648" s="124" t="n"/>
      <c r="L1648" s="12" t="n"/>
      <c r="M1648" s="158">
        <f>IF(J1648="", "", K1648)</f>
        <v/>
      </c>
      <c r="N1648" s="17" t="n"/>
      <c r="O1648" s="18" t="n"/>
      <c r="AC1648" s="14" t="n"/>
      <c r="AD1648" s="14">
        <f>IF(M1648="", "", IF(C1648="Long", IF(M1648&gt;0, M1648/F1648, ((G1648*(I1648-E1648))/F1648)), IF(M1648&gt;0, M1648/F1648, ((G1648*(E1648-I1648))/F1648))))</f>
        <v/>
      </c>
    </row>
    <row customHeight="1" ht="17.25" r="1649" spans="1:105">
      <c r="A1649" s="161" t="n"/>
      <c r="B1649" s="141" t="n"/>
      <c r="C1649" s="15" t="n"/>
      <c r="D1649" s="15" t="n"/>
      <c r="E1649" s="142" t="n"/>
      <c r="F1649" s="16" t="n"/>
      <c r="G1649" s="132" t="n"/>
      <c r="H1649" s="142" t="n"/>
      <c r="I1649" s="142" t="n"/>
      <c r="J1649" s="144" t="n"/>
      <c r="K1649" s="124" t="n"/>
      <c r="L1649" s="12" t="n"/>
      <c r="M1649" s="158">
        <f>IF(J1649="", "", K1649)</f>
        <v/>
      </c>
      <c r="N1649" s="17" t="n"/>
      <c r="O1649" s="18" t="n"/>
      <c r="AC1649" s="14" t="n"/>
      <c r="AD1649" s="14">
        <f>IF(M1649="", "", IF(C1649="Long", IF(M1649&gt;0, M1649/F1649, ((G1649*(I1649-E1649))/F1649)), IF(M1649&gt;0, M1649/F1649, ((G1649*(E1649-I1649))/F1649))))</f>
        <v/>
      </c>
    </row>
    <row customHeight="1" ht="17.25" r="1650" spans="1:105">
      <c r="A1650" s="161" t="n"/>
      <c r="B1650" s="141" t="n"/>
      <c r="C1650" s="15" t="n"/>
      <c r="D1650" s="15" t="n"/>
      <c r="E1650" s="142" t="n"/>
      <c r="F1650" s="16" t="n"/>
      <c r="G1650" s="132" t="n"/>
      <c r="H1650" s="142" t="n"/>
      <c r="I1650" s="142" t="n"/>
      <c r="J1650" s="144" t="n"/>
      <c r="K1650" s="124" t="n"/>
      <c r="L1650" s="12" t="n"/>
      <c r="M1650" s="158">
        <f>IF(J1650="", "", K1650)</f>
        <v/>
      </c>
      <c r="N1650" s="17" t="n"/>
      <c r="O1650" s="18" t="n"/>
      <c r="AC1650" s="14" t="n"/>
      <c r="AD1650" s="14">
        <f>IF(M1650="", "", IF(C1650="Long", IF(M1650&gt;0, M1650/F1650, ((G1650*(I1650-E1650))/F1650)), IF(M1650&gt;0, M1650/F1650, ((G1650*(E1650-I1650))/F1650))))</f>
        <v/>
      </c>
    </row>
    <row customHeight="1" ht="17.25" r="1651" spans="1:105">
      <c r="A1651" s="161" t="n"/>
      <c r="B1651" s="141" t="n"/>
      <c r="C1651" s="15" t="n"/>
      <c r="D1651" s="15" t="n"/>
      <c r="E1651" s="142" t="n"/>
      <c r="F1651" s="16" t="n"/>
      <c r="G1651" s="132" t="n"/>
      <c r="H1651" s="142" t="n"/>
      <c r="I1651" s="142" t="n"/>
      <c r="J1651" s="144" t="n"/>
      <c r="K1651" s="124" t="n"/>
      <c r="L1651" s="12" t="n"/>
      <c r="M1651" s="158">
        <f>IF(J1651="", "", K1651)</f>
        <v/>
      </c>
      <c r="N1651" s="17" t="n"/>
      <c r="O1651" s="18" t="n"/>
      <c r="AC1651" s="14" t="n"/>
      <c r="AD1651" s="14">
        <f>IF(M1651="", "", IF(C1651="Long", IF(M1651&gt;0, M1651/F1651, ((G1651*(I1651-E1651))/F1651)), IF(M1651&gt;0, M1651/F1651, ((G1651*(E1651-I1651))/F1651))))</f>
        <v/>
      </c>
    </row>
    <row customHeight="1" ht="17.25" r="1652" spans="1:105">
      <c r="A1652" s="161" t="n"/>
      <c r="B1652" s="141" t="n"/>
      <c r="C1652" s="15" t="n"/>
      <c r="D1652" s="15" t="n"/>
      <c r="E1652" s="142" t="n"/>
      <c r="F1652" s="16" t="n"/>
      <c r="G1652" s="132" t="n"/>
      <c r="H1652" s="142" t="n"/>
      <c r="I1652" s="142" t="n"/>
      <c r="J1652" s="144" t="n"/>
      <c r="K1652" s="124" t="n"/>
      <c r="L1652" s="12" t="n"/>
      <c r="M1652" s="158">
        <f>IF(J1652="", "", K1652)</f>
        <v/>
      </c>
      <c r="N1652" s="17" t="n"/>
      <c r="O1652" s="18" t="n"/>
      <c r="AC1652" s="14" t="n"/>
      <c r="AD1652" s="14">
        <f>IF(M1652="", "", IF(C1652="Long", IF(M1652&gt;0, M1652/F1652, ((G1652*(I1652-E1652))/F1652)), IF(M1652&gt;0, M1652/F1652, ((G1652*(E1652-I1652))/F1652))))</f>
        <v/>
      </c>
    </row>
    <row customHeight="1" ht="17.25" r="1653" spans="1:105">
      <c r="A1653" s="161" t="n"/>
      <c r="B1653" s="141" t="n"/>
      <c r="C1653" s="15" t="n"/>
      <c r="D1653" s="15" t="n"/>
      <c r="E1653" s="142" t="n"/>
      <c r="F1653" s="16" t="n"/>
      <c r="G1653" s="132" t="n"/>
      <c r="H1653" s="142" t="n"/>
      <c r="I1653" s="142" t="n"/>
      <c r="J1653" s="144" t="n"/>
      <c r="K1653" s="124" t="n"/>
      <c r="L1653" s="12" t="n"/>
      <c r="M1653" s="158">
        <f>IF(J1653="", "", K1653)</f>
        <v/>
      </c>
      <c r="N1653" s="17" t="n"/>
      <c r="O1653" s="18" t="n"/>
      <c r="AC1653" s="14" t="n"/>
      <c r="AD1653" s="14">
        <f>IF(M1653="", "", IF(C1653="Long", IF(M1653&gt;0, M1653/F1653, ((G1653*(I1653-E1653))/F1653)), IF(M1653&gt;0, M1653/F1653, ((G1653*(E1653-I1653))/F1653))))</f>
        <v/>
      </c>
    </row>
    <row customHeight="1" ht="17.25" r="1654" spans="1:105">
      <c r="A1654" s="161" t="n"/>
      <c r="B1654" s="141" t="n"/>
      <c r="C1654" s="15" t="n"/>
      <c r="D1654" s="15" t="n"/>
      <c r="E1654" s="142" t="n"/>
      <c r="F1654" s="16" t="n"/>
      <c r="G1654" s="132" t="n"/>
      <c r="H1654" s="142" t="n"/>
      <c r="I1654" s="142" t="n"/>
      <c r="J1654" s="144" t="n"/>
      <c r="K1654" s="124" t="n"/>
      <c r="L1654" s="12" t="n"/>
      <c r="M1654" s="158">
        <f>IF(J1654="", "", K1654)</f>
        <v/>
      </c>
      <c r="N1654" s="17" t="n"/>
      <c r="O1654" s="18" t="n"/>
      <c r="AC1654" s="14" t="n"/>
      <c r="AD1654" s="14">
        <f>IF(M1654="", "", IF(C1654="Long", IF(M1654&gt;0, M1654/F1654, ((G1654*(I1654-E1654))/F1654)), IF(M1654&gt;0, M1654/F1654, ((G1654*(E1654-I1654))/F1654))))</f>
        <v/>
      </c>
    </row>
    <row customHeight="1" ht="17.25" r="1655" spans="1:105">
      <c r="A1655" s="161" t="n"/>
      <c r="B1655" s="141" t="n"/>
      <c r="C1655" s="15" t="n"/>
      <c r="D1655" s="15" t="n"/>
      <c r="E1655" s="142" t="n"/>
      <c r="F1655" s="16" t="n"/>
      <c r="G1655" s="132" t="n"/>
      <c r="H1655" s="142" t="n"/>
      <c r="I1655" s="142" t="n"/>
      <c r="J1655" s="144" t="n"/>
      <c r="K1655" s="124" t="n"/>
      <c r="L1655" s="12" t="n"/>
      <c r="M1655" s="158">
        <f>IF(J1655="", "", K1655)</f>
        <v/>
      </c>
      <c r="N1655" s="17" t="n"/>
      <c r="O1655" s="18" t="n"/>
      <c r="AC1655" s="14" t="n"/>
      <c r="AD1655" s="14">
        <f>IF(M1655="", "", IF(C1655="Long", IF(M1655&gt;0, M1655/F1655, ((G1655*(I1655-E1655))/F1655)), IF(M1655&gt;0, M1655/F1655, ((G1655*(E1655-I1655))/F1655))))</f>
        <v/>
      </c>
    </row>
    <row customHeight="1" ht="17.25" r="1656" spans="1:105">
      <c r="A1656" s="161" t="n"/>
      <c r="B1656" s="141" t="n"/>
      <c r="C1656" s="15" t="n"/>
      <c r="D1656" s="15" t="n"/>
      <c r="E1656" s="142" t="n"/>
      <c r="F1656" s="16" t="n"/>
      <c r="G1656" s="132" t="n"/>
      <c r="H1656" s="142" t="n"/>
      <c r="I1656" s="142" t="n"/>
      <c r="J1656" s="144" t="n"/>
      <c r="K1656" s="124" t="n"/>
      <c r="L1656" s="12" t="n"/>
      <c r="M1656" s="158">
        <f>IF(J1656="", "", K1656)</f>
        <v/>
      </c>
      <c r="N1656" s="17" t="n"/>
      <c r="O1656" s="18" t="n"/>
      <c r="AC1656" s="14" t="n"/>
      <c r="AD1656" s="14">
        <f>IF(M1656="", "", IF(C1656="Long", IF(M1656&gt;0, M1656/F1656, ((G1656*(I1656-E1656))/F1656)), IF(M1656&gt;0, M1656/F1656, ((G1656*(E1656-I1656))/F1656))))</f>
        <v/>
      </c>
    </row>
    <row customHeight="1" ht="17.25" r="1657" spans="1:105">
      <c r="A1657" s="161" t="n"/>
      <c r="B1657" s="141" t="n"/>
      <c r="C1657" s="15" t="n"/>
      <c r="D1657" s="15" t="n"/>
      <c r="E1657" s="142" t="n"/>
      <c r="F1657" s="16" t="n"/>
      <c r="G1657" s="132" t="n"/>
      <c r="H1657" s="142" t="n"/>
      <c r="I1657" s="142" t="n"/>
      <c r="J1657" s="144" t="n"/>
      <c r="K1657" s="124" t="n"/>
      <c r="L1657" s="12" t="n"/>
      <c r="M1657" s="158">
        <f>IF(J1657="", "", K1657)</f>
        <v/>
      </c>
      <c r="N1657" s="17" t="n"/>
      <c r="O1657" s="18" t="n"/>
      <c r="AC1657" s="14" t="n"/>
      <c r="AD1657" s="14">
        <f>IF(M1657="", "", IF(C1657="Long", IF(M1657&gt;0, M1657/F1657, ((G1657*(I1657-E1657))/F1657)), IF(M1657&gt;0, M1657/F1657, ((G1657*(E1657-I1657))/F1657))))</f>
        <v/>
      </c>
    </row>
    <row customHeight="1" ht="17.25" r="1658" spans="1:105">
      <c r="A1658" s="161" t="n"/>
      <c r="B1658" s="141" t="n"/>
      <c r="C1658" s="15" t="n"/>
      <c r="D1658" s="15" t="n"/>
      <c r="E1658" s="142" t="n"/>
      <c r="F1658" s="16" t="n"/>
      <c r="G1658" s="132" t="n"/>
      <c r="H1658" s="142" t="n"/>
      <c r="I1658" s="142" t="n"/>
      <c r="J1658" s="144" t="n"/>
      <c r="K1658" s="124" t="n"/>
      <c r="L1658" s="12" t="n"/>
      <c r="M1658" s="158">
        <f>IF(J1658="", "", K1658)</f>
        <v/>
      </c>
      <c r="N1658" s="17" t="n"/>
      <c r="O1658" s="18" t="n"/>
      <c r="AC1658" s="14" t="n"/>
      <c r="AD1658" s="14">
        <f>IF(M1658="", "", IF(C1658="Long", IF(M1658&gt;0, M1658/F1658, ((G1658*(I1658-E1658))/F1658)), IF(M1658&gt;0, M1658/F1658, ((G1658*(E1658-I1658))/F1658))))</f>
        <v/>
      </c>
    </row>
    <row customHeight="1" ht="17.25" r="1659" spans="1:105">
      <c r="A1659" s="161" t="n"/>
      <c r="B1659" s="141" t="n"/>
      <c r="C1659" s="15" t="n"/>
      <c r="D1659" s="15" t="n"/>
      <c r="E1659" s="142" t="n"/>
      <c r="F1659" s="16" t="n"/>
      <c r="G1659" s="132" t="n"/>
      <c r="H1659" s="142" t="n"/>
      <c r="I1659" s="142" t="n"/>
      <c r="J1659" s="144" t="n"/>
      <c r="K1659" s="124" t="n"/>
      <c r="L1659" s="12" t="n"/>
      <c r="M1659" s="158">
        <f>IF(J1659="", "", K1659)</f>
        <v/>
      </c>
      <c r="N1659" s="17" t="n"/>
      <c r="O1659" s="18" t="n"/>
      <c r="AC1659" s="14" t="n"/>
      <c r="AD1659" s="14">
        <f>IF(M1659="", "", IF(C1659="Long", IF(M1659&gt;0, M1659/F1659, ((G1659*(I1659-E1659))/F1659)), IF(M1659&gt;0, M1659/F1659, ((G1659*(E1659-I1659))/F1659))))</f>
        <v/>
      </c>
    </row>
    <row customHeight="1" ht="17.25" r="1660" spans="1:105">
      <c r="A1660" s="161" t="n"/>
      <c r="B1660" s="141" t="n"/>
      <c r="C1660" s="15" t="n"/>
      <c r="D1660" s="15" t="n"/>
      <c r="E1660" s="142" t="n"/>
      <c r="F1660" s="16" t="n"/>
      <c r="G1660" s="132" t="n"/>
      <c r="H1660" s="142" t="n"/>
      <c r="I1660" s="142" t="n"/>
      <c r="J1660" s="144" t="n"/>
      <c r="K1660" s="124" t="n"/>
      <c r="L1660" s="12" t="n"/>
      <c r="M1660" s="158">
        <f>IF(J1660="", "", K1660)</f>
        <v/>
      </c>
      <c r="N1660" s="17" t="n"/>
      <c r="O1660" s="18" t="n"/>
      <c r="AC1660" s="14" t="n"/>
      <c r="AD1660" s="14">
        <f>IF(M1660="", "", IF(C1660="Long", IF(M1660&gt;0, M1660/F1660, ((G1660*(I1660-E1660))/F1660)), IF(M1660&gt;0, M1660/F1660, ((G1660*(E1660-I1660))/F1660))))</f>
        <v/>
      </c>
    </row>
    <row customHeight="1" ht="17.25" r="1661" spans="1:105">
      <c r="A1661" s="161" t="n"/>
      <c r="B1661" s="141" t="n"/>
      <c r="C1661" s="15" t="n"/>
      <c r="D1661" s="15" t="n"/>
      <c r="E1661" s="142" t="n"/>
      <c r="F1661" s="16" t="n"/>
      <c r="G1661" s="132" t="n"/>
      <c r="H1661" s="142" t="n"/>
      <c r="I1661" s="142" t="n"/>
      <c r="J1661" s="144" t="n"/>
      <c r="K1661" s="124" t="n"/>
      <c r="L1661" s="12" t="n"/>
      <c r="M1661" s="158">
        <f>IF(J1661="", "", K1661)</f>
        <v/>
      </c>
      <c r="N1661" s="17" t="n"/>
      <c r="O1661" s="18" t="n"/>
      <c r="AC1661" s="14" t="n"/>
      <c r="AD1661" s="14">
        <f>IF(M1661="", "", IF(C1661="Long", IF(M1661&gt;0, M1661/F1661, ((G1661*(I1661-E1661))/F1661)), IF(M1661&gt;0, M1661/F1661, ((G1661*(E1661-I1661))/F1661))))</f>
        <v/>
      </c>
    </row>
    <row customHeight="1" ht="17.25" r="1662" spans="1:105">
      <c r="A1662" s="161" t="n"/>
      <c r="B1662" s="141" t="n"/>
      <c r="C1662" s="15" t="n"/>
      <c r="D1662" s="15" t="n"/>
      <c r="E1662" s="142" t="n"/>
      <c r="F1662" s="16" t="n"/>
      <c r="G1662" s="132" t="n"/>
      <c r="H1662" s="142" t="n"/>
      <c r="I1662" s="142" t="n"/>
      <c r="J1662" s="144" t="n"/>
      <c r="K1662" s="124" t="n"/>
      <c r="L1662" s="12" t="n"/>
      <c r="M1662" s="158">
        <f>IF(J1662="", "", K1662)</f>
        <v/>
      </c>
      <c r="N1662" s="17" t="n"/>
      <c r="O1662" s="18" t="n"/>
      <c r="AC1662" s="14" t="n"/>
      <c r="AD1662" s="14">
        <f>IF(M1662="", "", IF(C1662="Long", IF(M1662&gt;0, M1662/F1662, ((G1662*(I1662-E1662))/F1662)), IF(M1662&gt;0, M1662/F1662, ((G1662*(E1662-I1662))/F1662))))</f>
        <v/>
      </c>
    </row>
    <row customHeight="1" ht="17.25" r="1663" spans="1:105">
      <c r="A1663" s="161" t="n"/>
      <c r="B1663" s="141" t="n"/>
      <c r="C1663" s="15" t="n"/>
      <c r="D1663" s="15" t="n"/>
      <c r="E1663" s="142" t="n"/>
      <c r="F1663" s="16" t="n"/>
      <c r="G1663" s="132" t="n"/>
      <c r="H1663" s="142" t="n"/>
      <c r="I1663" s="142" t="n"/>
      <c r="J1663" s="144" t="n"/>
      <c r="K1663" s="124" t="n"/>
      <c r="L1663" s="12" t="n"/>
      <c r="M1663" s="158">
        <f>IF(J1663="", "", K1663)</f>
        <v/>
      </c>
      <c r="N1663" s="17" t="n"/>
      <c r="O1663" s="18" t="n"/>
      <c r="AC1663" s="14" t="n"/>
      <c r="AD1663" s="14">
        <f>IF(M1663="", "", IF(C1663="Long", IF(M1663&gt;0, M1663/F1663, ((G1663*(I1663-E1663))/F1663)), IF(M1663&gt;0, M1663/F1663, ((G1663*(E1663-I1663))/F1663))))</f>
        <v/>
      </c>
    </row>
    <row customHeight="1" ht="17.25" r="1664" spans="1:105">
      <c r="A1664" s="161" t="n"/>
      <c r="B1664" s="141" t="n"/>
      <c r="C1664" s="15" t="n"/>
      <c r="D1664" s="15" t="n"/>
      <c r="E1664" s="142" t="n"/>
      <c r="F1664" s="16" t="n"/>
      <c r="G1664" s="132" t="n"/>
      <c r="H1664" s="142" t="n"/>
      <c r="I1664" s="142" t="n"/>
      <c r="J1664" s="144" t="n"/>
      <c r="K1664" s="124" t="n"/>
      <c r="L1664" s="12" t="n"/>
      <c r="M1664" s="158">
        <f>IF(J1664="", "", K1664)</f>
        <v/>
      </c>
      <c r="N1664" s="17" t="n"/>
      <c r="O1664" s="18" t="n"/>
      <c r="AC1664" s="14" t="n"/>
      <c r="AD1664" s="14">
        <f>IF(M1664="", "", IF(C1664="Long", IF(M1664&gt;0, M1664/F1664, ((G1664*(I1664-E1664))/F1664)), IF(M1664&gt;0, M1664/F1664, ((G1664*(E1664-I1664))/F1664))))</f>
        <v/>
      </c>
    </row>
    <row customHeight="1" ht="17.25" r="1665" spans="1:105">
      <c r="A1665" s="161" t="n"/>
      <c r="B1665" s="141" t="n"/>
      <c r="C1665" s="15" t="n"/>
      <c r="D1665" s="15" t="n"/>
      <c r="E1665" s="142" t="n"/>
      <c r="F1665" s="16" t="n"/>
      <c r="G1665" s="132" t="n"/>
      <c r="H1665" s="142" t="n"/>
      <c r="I1665" s="142" t="n"/>
      <c r="J1665" s="144" t="n"/>
      <c r="K1665" s="124" t="n"/>
      <c r="L1665" s="12" t="n"/>
      <c r="M1665" s="158">
        <f>IF(J1665="", "", K1665)</f>
        <v/>
      </c>
      <c r="N1665" s="17" t="n"/>
      <c r="O1665" s="18" t="n"/>
      <c r="AC1665" s="14" t="n"/>
      <c r="AD1665" s="14">
        <f>IF(M1665="", "", IF(C1665="Long", IF(M1665&gt;0, M1665/F1665, ((G1665*(I1665-E1665))/F1665)), IF(M1665&gt;0, M1665/F1665, ((G1665*(E1665-I1665))/F1665))))</f>
        <v/>
      </c>
    </row>
    <row customHeight="1" ht="17.25" r="1666" spans="1:105">
      <c r="A1666" s="161" t="n"/>
      <c r="B1666" s="141" t="n"/>
      <c r="C1666" s="15" t="n"/>
      <c r="D1666" s="15" t="n"/>
      <c r="E1666" s="142" t="n"/>
      <c r="F1666" s="16" t="n"/>
      <c r="G1666" s="132" t="n"/>
      <c r="H1666" s="142" t="n"/>
      <c r="I1666" s="142" t="n"/>
      <c r="J1666" s="144" t="n"/>
      <c r="K1666" s="124" t="n"/>
      <c r="L1666" s="12" t="n"/>
      <c r="M1666" s="158">
        <f>IF(J1666="", "", K1666)</f>
        <v/>
      </c>
      <c r="N1666" s="17" t="n"/>
      <c r="O1666" s="18" t="n"/>
      <c r="AC1666" s="14" t="n"/>
      <c r="AD1666" s="14">
        <f>IF(M1666="", "", IF(C1666="Long", IF(M1666&gt;0, M1666/F1666, ((G1666*(I1666-E1666))/F1666)), IF(M1666&gt;0, M1666/F1666, ((G1666*(E1666-I1666))/F1666))))</f>
        <v/>
      </c>
    </row>
    <row customHeight="1" ht="17.25" r="1667" spans="1:105">
      <c r="A1667" s="161" t="n"/>
      <c r="B1667" s="141" t="n"/>
      <c r="C1667" s="15" t="n"/>
      <c r="D1667" s="15" t="n"/>
      <c r="E1667" s="142" t="n"/>
      <c r="F1667" s="16" t="n"/>
      <c r="G1667" s="132" t="n"/>
      <c r="H1667" s="142" t="n"/>
      <c r="I1667" s="142" t="n"/>
      <c r="J1667" s="144" t="n"/>
      <c r="K1667" s="124" t="n"/>
      <c r="L1667" s="12" t="n"/>
      <c r="M1667" s="158">
        <f>IF(J1667="", "", K1667)</f>
        <v/>
      </c>
      <c r="N1667" s="17" t="n"/>
      <c r="O1667" s="18" t="n"/>
      <c r="AC1667" s="14" t="n"/>
      <c r="AD1667" s="14">
        <f>IF(M1667="", "", IF(C1667="Long", IF(M1667&gt;0, M1667/F1667, ((G1667*(I1667-E1667))/F1667)), IF(M1667&gt;0, M1667/F1667, ((G1667*(E1667-I1667))/F1667))))</f>
        <v/>
      </c>
    </row>
    <row customHeight="1" ht="17.25" r="1668" spans="1:105">
      <c r="A1668" s="161" t="n"/>
      <c r="B1668" s="141" t="n"/>
      <c r="C1668" s="15" t="n"/>
      <c r="D1668" s="15" t="n"/>
      <c r="E1668" s="142" t="n"/>
      <c r="F1668" s="16" t="n"/>
      <c r="G1668" s="132" t="n"/>
      <c r="H1668" s="142" t="n"/>
      <c r="I1668" s="142" t="n"/>
      <c r="J1668" s="144" t="n"/>
      <c r="K1668" s="124" t="n"/>
      <c r="L1668" s="12" t="n"/>
      <c r="M1668" s="158">
        <f>IF(J1668="", "", K1668)</f>
        <v/>
      </c>
      <c r="N1668" s="17" t="n"/>
      <c r="O1668" s="18" t="n"/>
      <c r="AC1668" s="14" t="n"/>
      <c r="AD1668" s="14">
        <f>IF(M1668="", "", IF(C1668="Long", IF(M1668&gt;0, M1668/F1668, ((G1668*(I1668-E1668))/F1668)), IF(M1668&gt;0, M1668/F1668, ((G1668*(E1668-I1668))/F1668))))</f>
        <v/>
      </c>
    </row>
    <row customHeight="1" ht="17.25" r="1669" spans="1:105">
      <c r="A1669" s="161" t="n"/>
      <c r="B1669" s="141" t="n"/>
      <c r="C1669" s="15" t="n"/>
      <c r="D1669" s="15" t="n"/>
      <c r="E1669" s="142" t="n"/>
      <c r="F1669" s="16" t="n"/>
      <c r="G1669" s="132" t="n"/>
      <c r="H1669" s="142" t="n"/>
      <c r="I1669" s="142" t="n"/>
      <c r="J1669" s="144" t="n"/>
      <c r="K1669" s="124" t="n"/>
      <c r="L1669" s="12" t="n"/>
      <c r="M1669" s="158">
        <f>IF(J1669="", "", K1669)</f>
        <v/>
      </c>
      <c r="N1669" s="17" t="n"/>
      <c r="O1669" s="18" t="n"/>
      <c r="AC1669" s="14" t="n"/>
      <c r="AD1669" s="14">
        <f>IF(M1669="", "", IF(C1669="Long", IF(M1669&gt;0, M1669/F1669, ((G1669*(I1669-E1669))/F1669)), IF(M1669&gt;0, M1669/F1669, ((G1669*(E1669-I1669))/F1669))))</f>
        <v/>
      </c>
    </row>
    <row customHeight="1" ht="17.25" r="1670" spans="1:105">
      <c r="A1670" s="161" t="n"/>
      <c r="B1670" s="141" t="n"/>
      <c r="C1670" s="15" t="n"/>
      <c r="D1670" s="15" t="n"/>
      <c r="E1670" s="142" t="n"/>
      <c r="F1670" s="16" t="n"/>
      <c r="G1670" s="132" t="n"/>
      <c r="H1670" s="142" t="n"/>
      <c r="I1670" s="142" t="n"/>
      <c r="J1670" s="144" t="n"/>
      <c r="K1670" s="124" t="n"/>
      <c r="L1670" s="12" t="n"/>
      <c r="M1670" s="158">
        <f>IF(J1670="", "", K1670)</f>
        <v/>
      </c>
      <c r="N1670" s="17" t="n"/>
      <c r="O1670" s="18" t="n"/>
      <c r="AC1670" s="14" t="n"/>
      <c r="AD1670" s="14">
        <f>IF(M1670="", "", IF(C1670="Long", IF(M1670&gt;0, M1670/F1670, ((G1670*(I1670-E1670))/F1670)), IF(M1670&gt;0, M1670/F1670, ((G1670*(E1670-I1670))/F1670))))</f>
        <v/>
      </c>
    </row>
    <row customHeight="1" ht="17.25" r="1671" spans="1:105">
      <c r="A1671" s="161" t="n"/>
      <c r="B1671" s="141" t="n"/>
      <c r="C1671" s="15" t="n"/>
      <c r="D1671" s="15" t="n"/>
      <c r="E1671" s="142" t="n"/>
      <c r="F1671" s="16" t="n"/>
      <c r="G1671" s="132" t="n"/>
      <c r="H1671" s="142" t="n"/>
      <c r="I1671" s="142" t="n"/>
      <c r="J1671" s="144" t="n"/>
      <c r="K1671" s="124" t="n"/>
      <c r="L1671" s="12" t="n"/>
      <c r="M1671" s="158">
        <f>IF(J1671="", "", K1671)</f>
        <v/>
      </c>
      <c r="N1671" s="17" t="n"/>
      <c r="O1671" s="18" t="n"/>
      <c r="AC1671" s="14" t="n"/>
      <c r="AD1671" s="14">
        <f>IF(M1671="", "", IF(C1671="Long", IF(M1671&gt;0, M1671/F1671, ((G1671*(I1671-E1671))/F1671)), IF(M1671&gt;0, M1671/F1671, ((G1671*(E1671-I1671))/F1671))))</f>
        <v/>
      </c>
    </row>
    <row customHeight="1" ht="17.25" r="1672" spans="1:105">
      <c r="A1672" s="161" t="n"/>
      <c r="B1672" s="141" t="n"/>
      <c r="C1672" s="15" t="n"/>
      <c r="D1672" s="15" t="n"/>
      <c r="E1672" s="142" t="n"/>
      <c r="F1672" s="16" t="n"/>
      <c r="G1672" s="132" t="n"/>
      <c r="H1672" s="142" t="n"/>
      <c r="I1672" s="142" t="n"/>
      <c r="J1672" s="144" t="n"/>
      <c r="K1672" s="124" t="n"/>
      <c r="L1672" s="12" t="n"/>
      <c r="M1672" s="158">
        <f>IF(J1672="", "", K1672)</f>
        <v/>
      </c>
      <c r="N1672" s="17" t="n"/>
      <c r="O1672" s="18" t="n"/>
      <c r="AC1672" s="14" t="n"/>
      <c r="AD1672" s="14">
        <f>IF(M1672="", "", IF(C1672="Long", IF(M1672&gt;0, M1672/F1672, ((G1672*(I1672-E1672))/F1672)), IF(M1672&gt;0, M1672/F1672, ((G1672*(E1672-I1672))/F1672))))</f>
        <v/>
      </c>
    </row>
    <row customHeight="1" ht="17.25" r="1673" spans="1:105">
      <c r="A1673" s="161" t="n"/>
      <c r="B1673" s="141" t="n"/>
      <c r="C1673" s="15" t="n"/>
      <c r="D1673" s="15" t="n"/>
      <c r="E1673" s="142" t="n"/>
      <c r="F1673" s="16" t="n"/>
      <c r="G1673" s="132" t="n"/>
      <c r="H1673" s="142" t="n"/>
      <c r="I1673" s="142" t="n"/>
      <c r="J1673" s="144" t="n"/>
      <c r="K1673" s="124" t="n"/>
      <c r="L1673" s="12" t="n"/>
      <c r="M1673" s="158">
        <f>IF(J1673="", "", K1673)</f>
        <v/>
      </c>
      <c r="N1673" s="17" t="n"/>
      <c r="O1673" s="18" t="n"/>
      <c r="AC1673" s="14" t="n"/>
      <c r="AD1673" s="14">
        <f>IF(M1673="", "", IF(C1673="Long", IF(M1673&gt;0, M1673/F1673, ((G1673*(I1673-E1673))/F1673)), IF(M1673&gt;0, M1673/F1673, ((G1673*(E1673-I1673))/F1673))))</f>
        <v/>
      </c>
    </row>
    <row customHeight="1" ht="17.25" r="1674" spans="1:105">
      <c r="A1674" s="161" t="n"/>
      <c r="B1674" s="141" t="n"/>
      <c r="C1674" s="15" t="n"/>
      <c r="D1674" s="15" t="n"/>
      <c r="E1674" s="142" t="n"/>
      <c r="F1674" s="16" t="n"/>
      <c r="G1674" s="132" t="n"/>
      <c r="H1674" s="142" t="n"/>
      <c r="I1674" s="142" t="n"/>
      <c r="J1674" s="144" t="n"/>
      <c r="K1674" s="124" t="n"/>
      <c r="L1674" s="12" t="n"/>
      <c r="M1674" s="158">
        <f>IF(J1674="", "", K1674)</f>
        <v/>
      </c>
      <c r="N1674" s="17" t="n"/>
      <c r="O1674" s="18" t="n"/>
      <c r="AC1674" s="14" t="n"/>
      <c r="AD1674" s="14">
        <f>IF(M1674="", "", IF(C1674="Long", IF(M1674&gt;0, M1674/F1674, ((G1674*(I1674-E1674))/F1674)), IF(M1674&gt;0, M1674/F1674, ((G1674*(E1674-I1674))/F1674))))</f>
        <v/>
      </c>
    </row>
    <row customHeight="1" ht="17.25" r="1675" spans="1:105">
      <c r="A1675" s="161" t="n"/>
      <c r="B1675" s="141" t="n"/>
      <c r="C1675" s="15" t="n"/>
      <c r="D1675" s="15" t="n"/>
      <c r="E1675" s="142" t="n"/>
      <c r="F1675" s="16" t="n"/>
      <c r="G1675" s="132" t="n"/>
      <c r="H1675" s="142" t="n"/>
      <c r="I1675" s="142" t="n"/>
      <c r="J1675" s="144" t="n"/>
      <c r="K1675" s="124" t="n"/>
      <c r="L1675" s="12" t="n"/>
      <c r="M1675" s="158">
        <f>IF(J1675="", "", K1675)</f>
        <v/>
      </c>
      <c r="N1675" s="17" t="n"/>
      <c r="O1675" s="18" t="n"/>
      <c r="AC1675" s="14" t="n"/>
      <c r="AD1675" s="14">
        <f>IF(M1675="", "", IF(C1675="Long", IF(M1675&gt;0, M1675/F1675, ((G1675*(I1675-E1675))/F1675)), IF(M1675&gt;0, M1675/F1675, ((G1675*(E1675-I1675))/F1675))))</f>
        <v/>
      </c>
    </row>
    <row customHeight="1" ht="17.25" r="1676" spans="1:105">
      <c r="A1676" s="161" t="n"/>
      <c r="B1676" s="141" t="n"/>
      <c r="C1676" s="15" t="n"/>
      <c r="D1676" s="15" t="n"/>
      <c r="E1676" s="142" t="n"/>
      <c r="F1676" s="16" t="n"/>
      <c r="G1676" s="132" t="n"/>
      <c r="H1676" s="142" t="n"/>
      <c r="I1676" s="142" t="n"/>
      <c r="J1676" s="144" t="n"/>
      <c r="K1676" s="124" t="n"/>
      <c r="L1676" s="12" t="n"/>
      <c r="M1676" s="158">
        <f>IF(J1676="", "", K1676)</f>
        <v/>
      </c>
      <c r="N1676" s="17" t="n"/>
      <c r="O1676" s="18" t="n"/>
      <c r="AC1676" s="14" t="n"/>
      <c r="AD1676" s="14">
        <f>IF(M1676="", "", IF(C1676="Long", IF(M1676&gt;0, M1676/F1676, ((G1676*(I1676-E1676))/F1676)), IF(M1676&gt;0, M1676/F1676, ((G1676*(E1676-I1676))/F1676))))</f>
        <v/>
      </c>
    </row>
    <row customHeight="1" ht="17.25" r="1677" spans="1:105">
      <c r="A1677" s="161" t="n"/>
      <c r="B1677" s="141" t="n"/>
      <c r="C1677" s="15" t="n"/>
      <c r="D1677" s="15" t="n"/>
      <c r="E1677" s="142" t="n"/>
      <c r="F1677" s="16" t="n"/>
      <c r="G1677" s="132" t="n"/>
      <c r="H1677" s="142" t="n"/>
      <c r="I1677" s="142" t="n"/>
      <c r="J1677" s="144" t="n"/>
      <c r="K1677" s="124" t="n"/>
      <c r="L1677" s="12" t="n"/>
      <c r="M1677" s="158">
        <f>IF(J1677="", "", K1677)</f>
        <v/>
      </c>
      <c r="N1677" s="17" t="n"/>
      <c r="O1677" s="18" t="n"/>
      <c r="AC1677" s="14" t="n"/>
      <c r="AD1677" s="14">
        <f>IF(M1677="", "", IF(C1677="Long", IF(M1677&gt;0, M1677/F1677, ((G1677*(I1677-E1677))/F1677)), IF(M1677&gt;0, M1677/F1677, ((G1677*(E1677-I1677))/F1677))))</f>
        <v/>
      </c>
    </row>
    <row customHeight="1" ht="17.25" r="1678" spans="1:105">
      <c r="A1678" s="161" t="n"/>
      <c r="B1678" s="141" t="n"/>
      <c r="C1678" s="15" t="n"/>
      <c r="D1678" s="15" t="n"/>
      <c r="E1678" s="142" t="n"/>
      <c r="F1678" s="16" t="n"/>
      <c r="G1678" s="132" t="n"/>
      <c r="H1678" s="142" t="n"/>
      <c r="I1678" s="142" t="n"/>
      <c r="J1678" s="144" t="n"/>
      <c r="K1678" s="124" t="n"/>
      <c r="L1678" s="12" t="n"/>
      <c r="M1678" s="158">
        <f>IF(J1678="", "", K1678)</f>
        <v/>
      </c>
      <c r="N1678" s="17" t="n"/>
      <c r="O1678" s="18" t="n"/>
      <c r="AC1678" s="14" t="n"/>
      <c r="AD1678" s="14">
        <f>IF(M1678="", "", IF(C1678="Long", IF(M1678&gt;0, M1678/F1678, ((G1678*(I1678-E1678))/F1678)), IF(M1678&gt;0, M1678/F1678, ((G1678*(E1678-I1678))/F1678))))</f>
        <v/>
      </c>
    </row>
    <row customHeight="1" ht="17.25" r="1679" spans="1:105">
      <c r="A1679" s="161" t="n"/>
      <c r="B1679" s="141" t="n"/>
      <c r="C1679" s="15" t="n"/>
      <c r="D1679" s="15" t="n"/>
      <c r="E1679" s="142" t="n"/>
      <c r="F1679" s="16" t="n"/>
      <c r="G1679" s="132" t="n"/>
      <c r="H1679" s="142" t="n"/>
      <c r="I1679" s="142" t="n"/>
      <c r="J1679" s="144" t="n"/>
      <c r="K1679" s="124" t="n"/>
      <c r="L1679" s="12" t="n"/>
      <c r="M1679" s="158">
        <f>IF(J1679="", "", K1679)</f>
        <v/>
      </c>
      <c r="N1679" s="17" t="n"/>
      <c r="O1679" s="18" t="n"/>
      <c r="AC1679" s="14" t="n"/>
      <c r="AD1679" s="14">
        <f>IF(M1679="", "", IF(C1679="Long", IF(M1679&gt;0, M1679/F1679, ((G1679*(I1679-E1679))/F1679)), IF(M1679&gt;0, M1679/F1679, ((G1679*(E1679-I1679))/F1679))))</f>
        <v/>
      </c>
    </row>
    <row customHeight="1" ht="17.25" r="1680" spans="1:105">
      <c r="A1680" s="161" t="n"/>
      <c r="B1680" s="141" t="n"/>
      <c r="C1680" s="15" t="n"/>
      <c r="D1680" s="15" t="n"/>
      <c r="E1680" s="142" t="n"/>
      <c r="F1680" s="16" t="n"/>
      <c r="G1680" s="132" t="n"/>
      <c r="H1680" s="142" t="n"/>
      <c r="I1680" s="142" t="n"/>
      <c r="J1680" s="144" t="n"/>
      <c r="K1680" s="124" t="n"/>
      <c r="L1680" s="12" t="n"/>
      <c r="M1680" s="158">
        <f>IF(J1680="", "", K1680)</f>
        <v/>
      </c>
      <c r="N1680" s="17" t="n"/>
      <c r="O1680" s="18" t="n"/>
      <c r="AC1680" s="14" t="n"/>
      <c r="AD1680" s="14">
        <f>IF(M1680="", "", IF(C1680="Long", IF(M1680&gt;0, M1680/F1680, ((G1680*(I1680-E1680))/F1680)), IF(M1680&gt;0, M1680/F1680, ((G1680*(E1680-I1680))/F1680))))</f>
        <v/>
      </c>
    </row>
    <row customHeight="1" ht="17.25" r="1681" spans="1:105">
      <c r="A1681" s="161" t="n"/>
      <c r="B1681" s="141" t="n"/>
      <c r="C1681" s="15" t="n"/>
      <c r="D1681" s="15" t="n"/>
      <c r="E1681" s="142" t="n"/>
      <c r="F1681" s="16" t="n"/>
      <c r="G1681" s="132" t="n"/>
      <c r="H1681" s="142" t="n"/>
      <c r="I1681" s="142" t="n"/>
      <c r="J1681" s="144" t="n"/>
      <c r="K1681" s="124" t="n"/>
      <c r="L1681" s="12" t="n"/>
      <c r="M1681" s="158">
        <f>IF(J1681="", "", K1681)</f>
        <v/>
      </c>
      <c r="N1681" s="17" t="n"/>
      <c r="O1681" s="18" t="n"/>
      <c r="AC1681" s="14" t="n"/>
      <c r="AD1681" s="14">
        <f>IF(M1681="", "", IF(C1681="Long", IF(M1681&gt;0, M1681/F1681, ((G1681*(I1681-E1681))/F1681)), IF(M1681&gt;0, M1681/F1681, ((G1681*(E1681-I1681))/F1681))))</f>
        <v/>
      </c>
    </row>
    <row customHeight="1" ht="17.25" r="1682" spans="1:105">
      <c r="A1682" s="161" t="n"/>
      <c r="B1682" s="141" t="n"/>
      <c r="C1682" s="15" t="n"/>
      <c r="D1682" s="15" t="n"/>
      <c r="E1682" s="142" t="n"/>
      <c r="F1682" s="16" t="n"/>
      <c r="G1682" s="132" t="n"/>
      <c r="H1682" s="142" t="n"/>
      <c r="I1682" s="142" t="n"/>
      <c r="J1682" s="144" t="n"/>
      <c r="K1682" s="124" t="n"/>
      <c r="L1682" s="12" t="n"/>
      <c r="M1682" s="158">
        <f>IF(J1682="", "", K1682)</f>
        <v/>
      </c>
      <c r="N1682" s="17" t="n"/>
      <c r="O1682" s="18" t="n"/>
      <c r="AC1682" s="14" t="n"/>
      <c r="AD1682" s="14">
        <f>IF(M1682="", "", IF(C1682="Long", IF(M1682&gt;0, M1682/F1682, ((G1682*(I1682-E1682))/F1682)), IF(M1682&gt;0, M1682/F1682, ((G1682*(E1682-I1682))/F1682))))</f>
        <v/>
      </c>
    </row>
    <row customHeight="1" ht="17.25" r="1683" spans="1:105">
      <c r="A1683" s="161" t="n"/>
      <c r="B1683" s="141" t="n"/>
      <c r="C1683" s="15" t="n"/>
      <c r="D1683" s="15" t="n"/>
      <c r="E1683" s="142" t="n"/>
      <c r="F1683" s="16" t="n"/>
      <c r="G1683" s="132" t="n"/>
      <c r="H1683" s="142" t="n"/>
      <c r="I1683" s="142" t="n"/>
      <c r="J1683" s="144" t="n"/>
      <c r="K1683" s="124" t="n"/>
      <c r="L1683" s="12" t="n"/>
      <c r="M1683" s="158">
        <f>IF(J1683="", "", K1683)</f>
        <v/>
      </c>
      <c r="N1683" s="17" t="n"/>
      <c r="O1683" s="18" t="n"/>
      <c r="AC1683" s="14" t="n"/>
      <c r="AD1683" s="14">
        <f>IF(M1683="", "", IF(C1683="Long", IF(M1683&gt;0, M1683/F1683, ((G1683*(I1683-E1683))/F1683)), IF(M1683&gt;0, M1683/F1683, ((G1683*(E1683-I1683))/F1683))))</f>
        <v/>
      </c>
    </row>
    <row customHeight="1" ht="17.25" r="1684" spans="1:105">
      <c r="A1684" s="161" t="n"/>
      <c r="B1684" s="141" t="n"/>
      <c r="C1684" s="15" t="n"/>
      <c r="D1684" s="15" t="n"/>
      <c r="E1684" s="142" t="n"/>
      <c r="F1684" s="16" t="n"/>
      <c r="G1684" s="132" t="n"/>
      <c r="H1684" s="142" t="n"/>
      <c r="I1684" s="142" t="n"/>
      <c r="J1684" s="144" t="n"/>
      <c r="K1684" s="124" t="n"/>
      <c r="L1684" s="12" t="n"/>
      <c r="M1684" s="158">
        <f>IF(J1684="", "", K1684)</f>
        <v/>
      </c>
      <c r="N1684" s="17" t="n"/>
      <c r="O1684" s="18" t="n"/>
      <c r="AC1684" s="14" t="n"/>
      <c r="AD1684" s="14">
        <f>IF(M1684="", "", IF(C1684="Long", IF(M1684&gt;0, M1684/F1684, ((G1684*(I1684-E1684))/F1684)), IF(M1684&gt;0, M1684/F1684, ((G1684*(E1684-I1684))/F1684))))</f>
        <v/>
      </c>
    </row>
    <row customHeight="1" ht="17.25" r="1685" spans="1:105">
      <c r="A1685" s="161" t="n"/>
      <c r="B1685" s="141" t="n"/>
      <c r="C1685" s="15" t="n"/>
      <c r="D1685" s="15" t="n"/>
      <c r="E1685" s="142" t="n"/>
      <c r="F1685" s="16" t="n"/>
      <c r="G1685" s="132" t="n"/>
      <c r="H1685" s="142" t="n"/>
      <c r="I1685" s="142" t="n"/>
      <c r="J1685" s="144" t="n"/>
      <c r="K1685" s="124" t="n"/>
      <c r="L1685" s="12" t="n"/>
      <c r="M1685" s="158">
        <f>IF(J1685="", "", K1685)</f>
        <v/>
      </c>
      <c r="N1685" s="17" t="n"/>
      <c r="O1685" s="18" t="n"/>
      <c r="AC1685" s="14" t="n"/>
      <c r="AD1685" s="14">
        <f>IF(M1685="", "", IF(C1685="Long", IF(M1685&gt;0, M1685/F1685, ((G1685*(I1685-E1685))/F1685)), IF(M1685&gt;0, M1685/F1685, ((G1685*(E1685-I1685))/F1685))))</f>
        <v/>
      </c>
    </row>
    <row customHeight="1" ht="17.25" r="1686" spans="1:105">
      <c r="A1686" s="161" t="n"/>
      <c r="B1686" s="141" t="n"/>
      <c r="C1686" s="15" t="n"/>
      <c r="D1686" s="15" t="n"/>
      <c r="E1686" s="142" t="n"/>
      <c r="F1686" s="16" t="n"/>
      <c r="G1686" s="132" t="n"/>
      <c r="H1686" s="142" t="n"/>
      <c r="I1686" s="142" t="n"/>
      <c r="J1686" s="144" t="n"/>
      <c r="K1686" s="124" t="n"/>
      <c r="L1686" s="12" t="n"/>
      <c r="M1686" s="158">
        <f>IF(J1686="", "", K1686)</f>
        <v/>
      </c>
      <c r="N1686" s="17" t="n"/>
      <c r="O1686" s="18" t="n"/>
      <c r="AC1686" s="14" t="n"/>
      <c r="AD1686" s="14">
        <f>IF(M1686="", "", IF(C1686="Long", IF(M1686&gt;0, M1686/F1686, ((G1686*(I1686-E1686))/F1686)), IF(M1686&gt;0, M1686/F1686, ((G1686*(E1686-I1686))/F1686))))</f>
        <v/>
      </c>
    </row>
    <row customHeight="1" ht="17.25" r="1687" spans="1:105">
      <c r="A1687" s="161" t="n"/>
      <c r="B1687" s="141" t="n"/>
      <c r="C1687" s="15" t="n"/>
      <c r="D1687" s="15" t="n"/>
      <c r="E1687" s="142" t="n"/>
      <c r="F1687" s="16" t="n"/>
      <c r="G1687" s="132" t="n"/>
      <c r="H1687" s="142" t="n"/>
      <c r="I1687" s="142" t="n"/>
      <c r="J1687" s="144" t="n"/>
      <c r="K1687" s="124" t="n"/>
      <c r="L1687" s="12" t="n"/>
      <c r="M1687" s="158">
        <f>IF(J1687="", "", K1687)</f>
        <v/>
      </c>
      <c r="N1687" s="17" t="n"/>
      <c r="O1687" s="18" t="n"/>
      <c r="AC1687" s="14" t="n"/>
      <c r="AD1687" s="14">
        <f>IF(M1687="", "", IF(C1687="Long", IF(M1687&gt;0, M1687/F1687, ((G1687*(I1687-E1687))/F1687)), IF(M1687&gt;0, M1687/F1687, ((G1687*(E1687-I1687))/F1687))))</f>
        <v/>
      </c>
    </row>
    <row customHeight="1" ht="17.25" r="1688" spans="1:105">
      <c r="A1688" s="161" t="n"/>
      <c r="B1688" s="141" t="n"/>
      <c r="C1688" s="15" t="n"/>
      <c r="D1688" s="15" t="n"/>
      <c r="E1688" s="142" t="n"/>
      <c r="F1688" s="16" t="n"/>
      <c r="G1688" s="132" t="n"/>
      <c r="H1688" s="142" t="n"/>
      <c r="I1688" s="142" t="n"/>
      <c r="J1688" s="144" t="n"/>
      <c r="K1688" s="124" t="n"/>
      <c r="L1688" s="12" t="n"/>
      <c r="M1688" s="158">
        <f>IF(J1688="", "", K1688)</f>
        <v/>
      </c>
      <c r="N1688" s="17" t="n"/>
      <c r="O1688" s="18" t="n"/>
      <c r="AC1688" s="14" t="n"/>
      <c r="AD1688" s="14">
        <f>IF(M1688="", "", IF(C1688="Long", IF(M1688&gt;0, M1688/F1688, ((G1688*(I1688-E1688))/F1688)), IF(M1688&gt;0, M1688/F1688, ((G1688*(E1688-I1688))/F1688))))</f>
        <v/>
      </c>
    </row>
    <row customHeight="1" ht="17.25" r="1689" spans="1:105">
      <c r="A1689" s="161" t="n"/>
      <c r="B1689" s="141" t="n"/>
      <c r="C1689" s="15" t="n"/>
      <c r="D1689" s="15" t="n"/>
      <c r="E1689" s="142" t="n"/>
      <c r="F1689" s="16" t="n"/>
      <c r="G1689" s="132" t="n"/>
      <c r="H1689" s="142" t="n"/>
      <c r="I1689" s="142" t="n"/>
      <c r="J1689" s="144" t="n"/>
      <c r="K1689" s="124" t="n"/>
      <c r="L1689" s="12" t="n"/>
      <c r="M1689" s="158">
        <f>IF(J1689="", "", K1689)</f>
        <v/>
      </c>
      <c r="N1689" s="17" t="n"/>
      <c r="O1689" s="18" t="n"/>
      <c r="AC1689" s="14" t="n"/>
      <c r="AD1689" s="14">
        <f>IF(M1689="", "", IF(C1689="Long", IF(M1689&gt;0, M1689/F1689, ((G1689*(I1689-E1689))/F1689)), IF(M1689&gt;0, M1689/F1689, ((G1689*(E1689-I1689))/F1689))))</f>
        <v/>
      </c>
    </row>
    <row customHeight="1" ht="17.25" r="1690" spans="1:105">
      <c r="A1690" s="161" t="n"/>
      <c r="B1690" s="141" t="n"/>
      <c r="C1690" s="15" t="n"/>
      <c r="D1690" s="15" t="n"/>
      <c r="E1690" s="142" t="n"/>
      <c r="F1690" s="16" t="n"/>
      <c r="G1690" s="132" t="n"/>
      <c r="H1690" s="142" t="n"/>
      <c r="I1690" s="142" t="n"/>
      <c r="J1690" s="144" t="n"/>
      <c r="K1690" s="124" t="n"/>
      <c r="L1690" s="12" t="n"/>
      <c r="M1690" s="158">
        <f>IF(J1690="", "", K1690)</f>
        <v/>
      </c>
      <c r="N1690" s="17" t="n"/>
      <c r="O1690" s="18" t="n"/>
      <c r="AC1690" s="14" t="n"/>
      <c r="AD1690" s="14">
        <f>IF(M1690="", "", IF(C1690="Long", IF(M1690&gt;0, M1690/F1690, ((G1690*(I1690-E1690))/F1690)), IF(M1690&gt;0, M1690/F1690, ((G1690*(E1690-I1690))/F1690))))</f>
        <v/>
      </c>
    </row>
    <row customHeight="1" ht="17.25" r="1691" spans="1:105">
      <c r="A1691" s="161" t="n"/>
      <c r="B1691" s="141" t="n"/>
      <c r="C1691" s="15" t="n"/>
      <c r="D1691" s="15" t="n"/>
      <c r="E1691" s="142" t="n"/>
      <c r="F1691" s="16" t="n"/>
      <c r="G1691" s="132" t="n"/>
      <c r="H1691" s="142" t="n"/>
      <c r="I1691" s="142" t="n"/>
      <c r="J1691" s="144" t="n"/>
      <c r="K1691" s="124" t="n"/>
      <c r="L1691" s="12" t="n"/>
      <c r="M1691" s="158">
        <f>IF(J1691="", "", K1691)</f>
        <v/>
      </c>
      <c r="N1691" s="17" t="n"/>
      <c r="O1691" s="18" t="n"/>
      <c r="AC1691" s="14" t="n"/>
      <c r="AD1691" s="14">
        <f>IF(M1691="", "", IF(C1691="Long", IF(M1691&gt;0, M1691/F1691, ((G1691*(I1691-E1691))/F1691)), IF(M1691&gt;0, M1691/F1691, ((G1691*(E1691-I1691))/F1691))))</f>
        <v/>
      </c>
    </row>
    <row customHeight="1" ht="17.25" r="1692" spans="1:105">
      <c r="A1692" s="161" t="n"/>
      <c r="B1692" s="141" t="n"/>
      <c r="C1692" s="15" t="n"/>
      <c r="D1692" s="15" t="n"/>
      <c r="E1692" s="142" t="n"/>
      <c r="F1692" s="16" t="n"/>
      <c r="G1692" s="132" t="n"/>
      <c r="H1692" s="142" t="n"/>
      <c r="I1692" s="142" t="n"/>
      <c r="J1692" s="144" t="n"/>
      <c r="K1692" s="124" t="n"/>
      <c r="L1692" s="12" t="n"/>
      <c r="M1692" s="158">
        <f>IF(J1692="", "", K1692)</f>
        <v/>
      </c>
      <c r="N1692" s="17" t="n"/>
      <c r="O1692" s="18" t="n"/>
      <c r="AC1692" s="14" t="n"/>
      <c r="AD1692" s="14">
        <f>IF(M1692="", "", IF(C1692="Long", IF(M1692&gt;0, M1692/F1692, ((G1692*(I1692-E1692))/F1692)), IF(M1692&gt;0, M1692/F1692, ((G1692*(E1692-I1692))/F1692))))</f>
        <v/>
      </c>
    </row>
    <row customHeight="1" ht="17.25" r="1693" spans="1:105">
      <c r="A1693" s="161" t="n"/>
      <c r="B1693" s="141" t="n"/>
      <c r="C1693" s="15" t="n"/>
      <c r="D1693" s="15" t="n"/>
      <c r="E1693" s="142" t="n"/>
      <c r="F1693" s="16" t="n"/>
      <c r="G1693" s="132" t="n"/>
      <c r="H1693" s="142" t="n"/>
      <c r="I1693" s="142" t="n"/>
      <c r="J1693" s="144" t="n"/>
      <c r="K1693" s="124" t="n"/>
      <c r="L1693" s="12" t="n"/>
      <c r="M1693" s="158">
        <f>IF(J1693="", "", K1693)</f>
        <v/>
      </c>
      <c r="N1693" s="17" t="n"/>
      <c r="O1693" s="18" t="n"/>
      <c r="AC1693" s="14" t="n"/>
      <c r="AD1693" s="14">
        <f>IF(M1693="", "", IF(C1693="Long", IF(M1693&gt;0, M1693/F1693, ((G1693*(I1693-E1693))/F1693)), IF(M1693&gt;0, M1693/F1693, ((G1693*(E1693-I1693))/F1693))))</f>
        <v/>
      </c>
    </row>
    <row customHeight="1" ht="17.25" r="1694" spans="1:105">
      <c r="A1694" s="161" t="n"/>
      <c r="B1694" s="141" t="n"/>
      <c r="C1694" s="15" t="n"/>
      <c r="D1694" s="15" t="n"/>
      <c r="E1694" s="142" t="n"/>
      <c r="F1694" s="16" t="n"/>
      <c r="G1694" s="132" t="n"/>
      <c r="H1694" s="142" t="n"/>
      <c r="I1694" s="142" t="n"/>
      <c r="J1694" s="144" t="n"/>
      <c r="K1694" s="124" t="n"/>
      <c r="L1694" s="12" t="n"/>
      <c r="M1694" s="158">
        <f>IF(J1694="", "", K1694)</f>
        <v/>
      </c>
      <c r="N1694" s="17" t="n"/>
      <c r="O1694" s="18" t="n"/>
      <c r="AC1694" s="14" t="n"/>
      <c r="AD1694" s="14">
        <f>IF(M1694="", "", IF(C1694="Long", IF(M1694&gt;0, M1694/F1694, ((G1694*(I1694-E1694))/F1694)), IF(M1694&gt;0, M1694/F1694, ((G1694*(E1694-I1694))/F1694))))</f>
        <v/>
      </c>
    </row>
    <row customHeight="1" ht="17.25" r="1695" spans="1:105">
      <c r="A1695" s="161" t="n"/>
      <c r="B1695" s="141" t="n"/>
      <c r="C1695" s="15" t="n"/>
      <c r="D1695" s="15" t="n"/>
      <c r="E1695" s="142" t="n"/>
      <c r="F1695" s="16" t="n"/>
      <c r="G1695" s="132" t="n"/>
      <c r="H1695" s="142" t="n"/>
      <c r="I1695" s="142" t="n"/>
      <c r="J1695" s="144" t="n"/>
      <c r="K1695" s="124" t="n"/>
      <c r="L1695" s="12" t="n"/>
      <c r="M1695" s="158">
        <f>IF(J1695="", "", K1695)</f>
        <v/>
      </c>
      <c r="N1695" s="17" t="n"/>
      <c r="O1695" s="18" t="n"/>
      <c r="AC1695" s="14" t="n"/>
      <c r="AD1695" s="14">
        <f>IF(M1695="", "", IF(C1695="Long", IF(M1695&gt;0, M1695/F1695, ((G1695*(I1695-E1695))/F1695)), IF(M1695&gt;0, M1695/F1695, ((G1695*(E1695-I1695))/F1695))))</f>
        <v/>
      </c>
    </row>
    <row customHeight="1" ht="17.25" r="1696" spans="1:105">
      <c r="A1696" s="161" t="n"/>
      <c r="B1696" s="141" t="n"/>
      <c r="C1696" s="15" t="n"/>
      <c r="D1696" s="15" t="n"/>
      <c r="E1696" s="142" t="n"/>
      <c r="F1696" s="16" t="n"/>
      <c r="G1696" s="132" t="n"/>
      <c r="H1696" s="142" t="n"/>
      <c r="I1696" s="142" t="n"/>
      <c r="J1696" s="144" t="n"/>
      <c r="K1696" s="124" t="n"/>
      <c r="L1696" s="12" t="n"/>
      <c r="M1696" s="158">
        <f>IF(J1696="", "", K1696)</f>
        <v/>
      </c>
      <c r="N1696" s="17" t="n"/>
      <c r="O1696" s="18" t="n"/>
      <c r="AC1696" s="14" t="n"/>
      <c r="AD1696" s="14">
        <f>IF(M1696="", "", IF(C1696="Long", IF(M1696&gt;0, M1696/F1696, ((G1696*(I1696-E1696))/F1696)), IF(M1696&gt;0, M1696/F1696, ((G1696*(E1696-I1696))/F1696))))</f>
        <v/>
      </c>
    </row>
    <row customHeight="1" ht="17.25" r="1697" spans="1:105">
      <c r="A1697" s="161" t="n"/>
      <c r="B1697" s="141" t="n"/>
      <c r="C1697" s="15" t="n"/>
      <c r="D1697" s="15" t="n"/>
      <c r="E1697" s="142" t="n"/>
      <c r="F1697" s="16" t="n"/>
      <c r="G1697" s="132" t="n"/>
      <c r="H1697" s="142" t="n"/>
      <c r="I1697" s="142" t="n"/>
      <c r="J1697" s="144" t="n"/>
      <c r="K1697" s="124" t="n"/>
      <c r="L1697" s="12" t="n"/>
      <c r="M1697" s="158">
        <f>IF(J1697="", "", K1697)</f>
        <v/>
      </c>
      <c r="N1697" s="17" t="n"/>
      <c r="O1697" s="18" t="n"/>
      <c r="AC1697" s="14" t="n"/>
      <c r="AD1697" s="14">
        <f>IF(M1697="", "", IF(C1697="Long", IF(M1697&gt;0, M1697/F1697, ((G1697*(I1697-E1697))/F1697)), IF(M1697&gt;0, M1697/F1697, ((G1697*(E1697-I1697))/F1697))))</f>
        <v/>
      </c>
    </row>
    <row customHeight="1" ht="17.25" r="1698" spans="1:105">
      <c r="A1698" s="161" t="n"/>
      <c r="B1698" s="141" t="n"/>
      <c r="C1698" s="15" t="n"/>
      <c r="D1698" s="15" t="n"/>
      <c r="E1698" s="142" t="n"/>
      <c r="F1698" s="16" t="n"/>
      <c r="G1698" s="132" t="n"/>
      <c r="H1698" s="142" t="n"/>
      <c r="I1698" s="142" t="n"/>
      <c r="J1698" s="144" t="n"/>
      <c r="K1698" s="124" t="n"/>
      <c r="L1698" s="12" t="n"/>
      <c r="M1698" s="158">
        <f>IF(J1698="", "", K1698)</f>
        <v/>
      </c>
      <c r="N1698" s="17" t="n"/>
      <c r="O1698" s="18" t="n"/>
      <c r="AC1698" s="14" t="n"/>
      <c r="AD1698" s="14">
        <f>IF(M1698="", "", IF(C1698="Long", IF(M1698&gt;0, M1698/F1698, ((G1698*(I1698-E1698))/F1698)), IF(M1698&gt;0, M1698/F1698, ((G1698*(E1698-I1698))/F1698))))</f>
        <v/>
      </c>
    </row>
    <row customHeight="1" ht="17.25" r="1699" spans="1:105">
      <c r="A1699" s="161" t="n"/>
      <c r="B1699" s="141" t="n"/>
      <c r="C1699" s="15" t="n"/>
      <c r="D1699" s="15" t="n"/>
      <c r="E1699" s="142" t="n"/>
      <c r="F1699" s="16" t="n"/>
      <c r="G1699" s="132" t="n"/>
      <c r="H1699" s="142" t="n"/>
      <c r="I1699" s="142" t="n"/>
      <c r="J1699" s="144" t="n"/>
      <c r="K1699" s="124" t="n"/>
      <c r="L1699" s="12" t="n"/>
      <c r="M1699" s="158">
        <f>IF(J1699="", "", K1699)</f>
        <v/>
      </c>
      <c r="N1699" s="17" t="n"/>
      <c r="O1699" s="18" t="n"/>
      <c r="AC1699" s="14" t="n"/>
      <c r="AD1699" s="14">
        <f>IF(M1699="", "", IF(C1699="Long", IF(M1699&gt;0, M1699/F1699, ((G1699*(I1699-E1699))/F1699)), IF(M1699&gt;0, M1699/F1699, ((G1699*(E1699-I1699))/F1699))))</f>
        <v/>
      </c>
    </row>
    <row customHeight="1" ht="17.25" r="1700" spans="1:105">
      <c r="A1700" s="161" t="n"/>
      <c r="B1700" s="141" t="n"/>
      <c r="C1700" s="15" t="n"/>
      <c r="D1700" s="15" t="n"/>
      <c r="E1700" s="142" t="n"/>
      <c r="F1700" s="16" t="n"/>
      <c r="G1700" s="132" t="n"/>
      <c r="H1700" s="142" t="n"/>
      <c r="I1700" s="142" t="n"/>
      <c r="J1700" s="144" t="n"/>
      <c r="K1700" s="124" t="n"/>
      <c r="L1700" s="12" t="n"/>
      <c r="M1700" s="158">
        <f>IF(J1700="", "", K1700)</f>
        <v/>
      </c>
      <c r="N1700" s="17" t="n"/>
      <c r="O1700" s="18" t="n"/>
      <c r="AC1700" s="14" t="n"/>
      <c r="AD1700" s="14">
        <f>IF(M1700="", "", IF(C1700="Long", IF(M1700&gt;0, M1700/F1700, ((G1700*(I1700-E1700))/F1700)), IF(M1700&gt;0, M1700/F1700, ((G1700*(E1700-I1700))/F1700))))</f>
        <v/>
      </c>
    </row>
    <row customHeight="1" ht="17.25" r="1701" spans="1:105">
      <c r="A1701" s="161" t="n"/>
      <c r="B1701" s="141" t="n"/>
      <c r="C1701" s="15" t="n"/>
      <c r="D1701" s="15" t="n"/>
      <c r="E1701" s="142" t="n"/>
      <c r="F1701" s="16" t="n"/>
      <c r="G1701" s="132" t="n"/>
      <c r="H1701" s="142" t="n"/>
      <c r="I1701" s="142" t="n"/>
      <c r="J1701" s="144" t="n"/>
      <c r="K1701" s="124" t="n"/>
      <c r="L1701" s="12" t="n"/>
      <c r="M1701" s="158">
        <f>IF(J1701="", "", K1701)</f>
        <v/>
      </c>
      <c r="N1701" s="17" t="n"/>
      <c r="O1701" s="18" t="n"/>
      <c r="AC1701" s="14" t="n"/>
      <c r="AD1701" s="14">
        <f>IF(M1701="", "", IF(C1701="Long", IF(M1701&gt;0, M1701/F1701, ((G1701*(I1701-E1701))/F1701)), IF(M1701&gt;0, M1701/F1701, ((G1701*(E1701-I1701))/F1701))))</f>
        <v/>
      </c>
    </row>
    <row customHeight="1" ht="17.25" r="1702" spans="1:105">
      <c r="A1702" s="161" t="n"/>
      <c r="B1702" s="141" t="n"/>
      <c r="C1702" s="15" t="n"/>
      <c r="D1702" s="15" t="n"/>
      <c r="E1702" s="142" t="n"/>
      <c r="F1702" s="16" t="n"/>
      <c r="G1702" s="132" t="n"/>
      <c r="H1702" s="142" t="n"/>
      <c r="I1702" s="142" t="n"/>
      <c r="J1702" s="144" t="n"/>
      <c r="K1702" s="124" t="n"/>
      <c r="L1702" s="12" t="n"/>
      <c r="M1702" s="158">
        <f>IF(J1702="", "", K1702)</f>
        <v/>
      </c>
      <c r="N1702" s="17" t="n"/>
      <c r="O1702" s="18" t="n"/>
      <c r="AC1702" s="14" t="n"/>
      <c r="AD1702" s="14">
        <f>IF(M1702="", "", IF(C1702="Long", IF(M1702&gt;0, M1702/F1702, ((G1702*(I1702-E1702))/F1702)), IF(M1702&gt;0, M1702/F1702, ((G1702*(E1702-I1702))/F1702))))</f>
        <v/>
      </c>
    </row>
    <row customHeight="1" ht="17.25" r="1703" spans="1:105">
      <c r="A1703" s="161" t="n"/>
      <c r="B1703" s="141" t="n"/>
      <c r="C1703" s="15" t="n"/>
      <c r="D1703" s="15" t="n"/>
      <c r="E1703" s="142" t="n"/>
      <c r="F1703" s="16" t="n"/>
      <c r="G1703" s="132" t="n"/>
      <c r="H1703" s="142" t="n"/>
      <c r="I1703" s="142" t="n"/>
      <c r="J1703" s="144" t="n"/>
      <c r="K1703" s="124" t="n"/>
      <c r="L1703" s="12" t="n"/>
      <c r="M1703" s="158">
        <f>IF(J1703="", "", K1703)</f>
        <v/>
      </c>
      <c r="N1703" s="17" t="n"/>
      <c r="O1703" s="18" t="n"/>
      <c r="AC1703" s="14" t="n"/>
      <c r="AD1703" s="14">
        <f>IF(M1703="", "", IF(C1703="Long", IF(M1703&gt;0, M1703/F1703, ((G1703*(I1703-E1703))/F1703)), IF(M1703&gt;0, M1703/F1703, ((G1703*(E1703-I1703))/F1703))))</f>
        <v/>
      </c>
    </row>
    <row customHeight="1" ht="17.25" r="1704" spans="1:105">
      <c r="A1704" s="161" t="n"/>
      <c r="B1704" s="141" t="n"/>
      <c r="C1704" s="15" t="n"/>
      <c r="D1704" s="15" t="n"/>
      <c r="E1704" s="142" t="n"/>
      <c r="F1704" s="16" t="n"/>
      <c r="G1704" s="132" t="n"/>
      <c r="H1704" s="142" t="n"/>
      <c r="I1704" s="142" t="n"/>
      <c r="J1704" s="144" t="n"/>
      <c r="K1704" s="124" t="n"/>
      <c r="L1704" s="12" t="n"/>
      <c r="M1704" s="158">
        <f>IF(J1704="", "", K1704)</f>
        <v/>
      </c>
      <c r="N1704" s="17" t="n"/>
      <c r="O1704" s="18" t="n"/>
      <c r="AC1704" s="14" t="n"/>
      <c r="AD1704" s="14">
        <f>IF(M1704="", "", IF(C1704="Long", IF(M1704&gt;0, M1704/F1704, ((G1704*(I1704-E1704))/F1704)), IF(M1704&gt;0, M1704/F1704, ((G1704*(E1704-I1704))/F1704))))</f>
        <v/>
      </c>
    </row>
    <row customHeight="1" ht="17.25" r="1705" spans="1:105">
      <c r="A1705" s="161" t="n"/>
      <c r="B1705" s="141" t="n"/>
      <c r="C1705" s="15" t="n"/>
      <c r="D1705" s="15" t="n"/>
      <c r="E1705" s="142" t="n"/>
      <c r="F1705" s="16" t="n"/>
      <c r="G1705" s="132" t="n"/>
      <c r="H1705" s="142" t="n"/>
      <c r="I1705" s="142" t="n"/>
      <c r="J1705" s="144" t="n"/>
      <c r="K1705" s="124" t="n"/>
      <c r="L1705" s="12" t="n"/>
      <c r="M1705" s="158">
        <f>IF(J1705="", "", K1705)</f>
        <v/>
      </c>
      <c r="N1705" s="17" t="n"/>
      <c r="O1705" s="18" t="n"/>
      <c r="AC1705" s="14" t="n"/>
      <c r="AD1705" s="14">
        <f>IF(M1705="", "", IF(C1705="Long", IF(M1705&gt;0, M1705/F1705, ((G1705*(I1705-E1705))/F1705)), IF(M1705&gt;0, M1705/F1705, ((G1705*(E1705-I1705))/F1705))))</f>
        <v/>
      </c>
    </row>
    <row customHeight="1" ht="17.25" r="1706" spans="1:105">
      <c r="A1706" s="161" t="n"/>
      <c r="B1706" s="141" t="n"/>
      <c r="C1706" s="15" t="n"/>
      <c r="D1706" s="15" t="n"/>
      <c r="E1706" s="142" t="n"/>
      <c r="F1706" s="16" t="n"/>
      <c r="G1706" s="132" t="n"/>
      <c r="H1706" s="142" t="n"/>
      <c r="I1706" s="142" t="n"/>
      <c r="J1706" s="144" t="n"/>
      <c r="K1706" s="124" t="n"/>
      <c r="L1706" s="12" t="n"/>
      <c r="M1706" s="158">
        <f>IF(J1706="", "", K1706)</f>
        <v/>
      </c>
      <c r="N1706" s="17" t="n"/>
      <c r="O1706" s="18" t="n"/>
      <c r="AC1706" s="14" t="n"/>
      <c r="AD1706" s="14">
        <f>IF(M1706="", "", IF(C1706="Long", IF(M1706&gt;0, M1706/F1706, ((G1706*(I1706-E1706))/F1706)), IF(M1706&gt;0, M1706/F1706, ((G1706*(E1706-I1706))/F1706))))</f>
        <v/>
      </c>
    </row>
    <row customHeight="1" ht="17.25" r="1707" spans="1:105">
      <c r="A1707" s="161" t="n"/>
      <c r="B1707" s="141" t="n"/>
      <c r="C1707" s="15" t="n"/>
      <c r="D1707" s="15" t="n"/>
      <c r="E1707" s="142" t="n"/>
      <c r="F1707" s="16" t="n"/>
      <c r="G1707" s="132" t="n"/>
      <c r="H1707" s="142" t="n"/>
      <c r="I1707" s="142" t="n"/>
      <c r="J1707" s="144" t="n"/>
      <c r="K1707" s="124" t="n"/>
      <c r="L1707" s="12" t="n"/>
      <c r="M1707" s="158">
        <f>IF(J1707="", "", K1707)</f>
        <v/>
      </c>
      <c r="N1707" s="17" t="n"/>
      <c r="O1707" s="18" t="n"/>
      <c r="AC1707" s="14" t="n"/>
      <c r="AD1707" s="14">
        <f>IF(M1707="", "", IF(C1707="Long", IF(M1707&gt;0, M1707/F1707, ((G1707*(I1707-E1707))/F1707)), IF(M1707&gt;0, M1707/F1707, ((G1707*(E1707-I1707))/F1707))))</f>
        <v/>
      </c>
    </row>
    <row customHeight="1" ht="17.25" r="1708" spans="1:105">
      <c r="A1708" s="161" t="n"/>
      <c r="B1708" s="141" t="n"/>
      <c r="C1708" s="15" t="n"/>
      <c r="D1708" s="15" t="n"/>
      <c r="E1708" s="142" t="n"/>
      <c r="F1708" s="16" t="n"/>
      <c r="G1708" s="132" t="n"/>
      <c r="H1708" s="142" t="n"/>
      <c r="I1708" s="142" t="n"/>
      <c r="J1708" s="144" t="n"/>
      <c r="K1708" s="124" t="n"/>
      <c r="L1708" s="12" t="n"/>
      <c r="M1708" s="158">
        <f>IF(J1708="", "", K1708)</f>
        <v/>
      </c>
      <c r="N1708" s="17" t="n"/>
      <c r="O1708" s="18" t="n"/>
      <c r="AC1708" s="14" t="n"/>
      <c r="AD1708" s="14">
        <f>IF(M1708="", "", IF(C1708="Long", IF(M1708&gt;0, M1708/F1708, ((G1708*(I1708-E1708))/F1708)), IF(M1708&gt;0, M1708/F1708, ((G1708*(E1708-I1708))/F1708))))</f>
        <v/>
      </c>
    </row>
    <row customHeight="1" ht="17.25" r="1709" spans="1:105">
      <c r="A1709" s="161" t="n"/>
      <c r="B1709" s="141" t="n"/>
      <c r="C1709" s="15" t="n"/>
      <c r="D1709" s="15" t="n"/>
      <c r="E1709" s="142" t="n"/>
      <c r="F1709" s="16" t="n"/>
      <c r="G1709" s="132" t="n"/>
      <c r="H1709" s="142" t="n"/>
      <c r="I1709" s="142" t="n"/>
      <c r="J1709" s="144" t="n"/>
      <c r="K1709" s="124" t="n"/>
      <c r="L1709" s="12" t="n"/>
      <c r="M1709" s="158">
        <f>IF(J1709="", "", K1709)</f>
        <v/>
      </c>
      <c r="N1709" s="17" t="n"/>
      <c r="O1709" s="18" t="n"/>
      <c r="AC1709" s="14" t="n"/>
      <c r="AD1709" s="14">
        <f>IF(M1709="", "", IF(C1709="Long", IF(M1709&gt;0, M1709/F1709, ((G1709*(I1709-E1709))/F1709)), IF(M1709&gt;0, M1709/F1709, ((G1709*(E1709-I1709))/F1709))))</f>
        <v/>
      </c>
    </row>
    <row customHeight="1" ht="17.25" r="1710" spans="1:105">
      <c r="A1710" s="161" t="n"/>
      <c r="B1710" s="141" t="n"/>
      <c r="C1710" s="15" t="n"/>
      <c r="D1710" s="15" t="n"/>
      <c r="E1710" s="142" t="n"/>
      <c r="F1710" s="16" t="n"/>
      <c r="G1710" s="132" t="n"/>
      <c r="H1710" s="142" t="n"/>
      <c r="I1710" s="142" t="n"/>
      <c r="J1710" s="144" t="n"/>
      <c r="K1710" s="124" t="n"/>
      <c r="L1710" s="12" t="n"/>
      <c r="M1710" s="158">
        <f>IF(J1710="", "", K1710)</f>
        <v/>
      </c>
      <c r="N1710" s="17" t="n"/>
      <c r="O1710" s="18" t="n"/>
      <c r="AC1710" s="14" t="n"/>
      <c r="AD1710" s="14">
        <f>IF(M1710="", "", IF(C1710="Long", IF(M1710&gt;0, M1710/F1710, ((G1710*(I1710-E1710))/F1710)), IF(M1710&gt;0, M1710/F1710, ((G1710*(E1710-I1710))/F1710))))</f>
        <v/>
      </c>
    </row>
    <row customHeight="1" ht="17.25" r="1711" spans="1:105">
      <c r="A1711" s="161" t="n"/>
      <c r="B1711" s="141" t="n"/>
      <c r="C1711" s="15" t="n"/>
      <c r="D1711" s="15" t="n"/>
      <c r="E1711" s="142" t="n"/>
      <c r="F1711" s="16" t="n"/>
      <c r="G1711" s="132" t="n"/>
      <c r="H1711" s="142" t="n"/>
      <c r="I1711" s="142" t="n"/>
      <c r="J1711" s="144" t="n"/>
      <c r="K1711" s="124" t="n"/>
      <c r="L1711" s="12" t="n"/>
      <c r="M1711" s="158">
        <f>IF(J1711="", "", K1711)</f>
        <v/>
      </c>
      <c r="N1711" s="17" t="n"/>
      <c r="O1711" s="18" t="n"/>
      <c r="AC1711" s="14" t="n"/>
      <c r="AD1711" s="14">
        <f>IF(M1711="", "", IF(C1711="Long", IF(M1711&gt;0, M1711/F1711, ((G1711*(I1711-E1711))/F1711)), IF(M1711&gt;0, M1711/F1711, ((G1711*(E1711-I1711))/F1711))))</f>
        <v/>
      </c>
    </row>
    <row customHeight="1" ht="17.25" r="1712" spans="1:105">
      <c r="A1712" s="161" t="n"/>
      <c r="B1712" s="141" t="n"/>
      <c r="C1712" s="15" t="n"/>
      <c r="D1712" s="15" t="n"/>
      <c r="E1712" s="142" t="n"/>
      <c r="F1712" s="16" t="n"/>
      <c r="G1712" s="132" t="n"/>
      <c r="H1712" s="142" t="n"/>
      <c r="I1712" s="142" t="n"/>
      <c r="J1712" s="144" t="n"/>
      <c r="K1712" s="124" t="n"/>
      <c r="L1712" s="12" t="n"/>
      <c r="M1712" s="158">
        <f>IF(J1712="", "", K1712)</f>
        <v/>
      </c>
      <c r="N1712" s="17" t="n"/>
      <c r="O1712" s="18" t="n"/>
      <c r="AC1712" s="14" t="n"/>
      <c r="AD1712" s="14">
        <f>IF(M1712="", "", IF(C1712="Long", IF(M1712&gt;0, M1712/F1712, ((G1712*(I1712-E1712))/F1712)), IF(M1712&gt;0, M1712/F1712, ((G1712*(E1712-I1712))/F1712))))</f>
        <v/>
      </c>
    </row>
    <row customHeight="1" ht="17.25" r="1713" spans="1:105">
      <c r="A1713" s="161" t="n"/>
      <c r="B1713" s="141" t="n"/>
      <c r="C1713" s="15" t="n"/>
      <c r="D1713" s="15" t="n"/>
      <c r="E1713" s="142" t="n"/>
      <c r="F1713" s="16" t="n"/>
      <c r="G1713" s="132" t="n"/>
      <c r="H1713" s="142" t="n"/>
      <c r="I1713" s="142" t="n"/>
      <c r="J1713" s="144" t="n"/>
      <c r="K1713" s="124" t="n"/>
      <c r="L1713" s="12" t="n"/>
      <c r="M1713" s="158">
        <f>IF(J1713="", "", K1713)</f>
        <v/>
      </c>
      <c r="N1713" s="17" t="n"/>
      <c r="O1713" s="18" t="n"/>
      <c r="AC1713" s="14" t="n"/>
      <c r="AD1713" s="14">
        <f>IF(M1713="", "", IF(C1713="Long", IF(M1713&gt;0, M1713/F1713, ((G1713*(I1713-E1713))/F1713)), IF(M1713&gt;0, M1713/F1713, ((G1713*(E1713-I1713))/F1713))))</f>
        <v/>
      </c>
    </row>
    <row customHeight="1" ht="17.25" r="1714" spans="1:105">
      <c r="A1714" s="161" t="n"/>
      <c r="B1714" s="141" t="n"/>
      <c r="C1714" s="15" t="n"/>
      <c r="D1714" s="15" t="n"/>
      <c r="E1714" s="142" t="n"/>
      <c r="F1714" s="16" t="n"/>
      <c r="G1714" s="132" t="n"/>
      <c r="H1714" s="142" t="n"/>
      <c r="I1714" s="142" t="n"/>
      <c r="J1714" s="144" t="n"/>
      <c r="K1714" s="124" t="n"/>
      <c r="L1714" s="12" t="n"/>
      <c r="M1714" s="158">
        <f>IF(J1714="", "", K1714)</f>
        <v/>
      </c>
      <c r="N1714" s="17" t="n"/>
      <c r="O1714" s="18" t="n"/>
      <c r="AC1714" s="14" t="n"/>
      <c r="AD1714" s="14">
        <f>IF(M1714="", "", IF(C1714="Long", IF(M1714&gt;0, M1714/F1714, ((G1714*(I1714-E1714))/F1714)), IF(M1714&gt;0, M1714/F1714, ((G1714*(E1714-I1714))/F1714))))</f>
        <v/>
      </c>
    </row>
    <row customHeight="1" ht="17.25" r="1715" spans="1:105">
      <c r="A1715" s="161" t="n"/>
      <c r="B1715" s="141" t="n"/>
      <c r="C1715" s="15" t="n"/>
      <c r="D1715" s="15" t="n"/>
      <c r="E1715" s="142" t="n"/>
      <c r="F1715" s="16" t="n"/>
      <c r="G1715" s="132" t="n"/>
      <c r="H1715" s="142" t="n"/>
      <c r="I1715" s="142" t="n"/>
      <c r="J1715" s="144" t="n"/>
      <c r="K1715" s="124" t="n"/>
      <c r="L1715" s="12" t="n"/>
      <c r="M1715" s="158">
        <f>IF(J1715="", "", K1715)</f>
        <v/>
      </c>
      <c r="N1715" s="17" t="n"/>
      <c r="O1715" s="18" t="n"/>
      <c r="AC1715" s="14" t="n"/>
      <c r="AD1715" s="14">
        <f>IF(M1715="", "", IF(C1715="Long", IF(M1715&gt;0, M1715/F1715, ((G1715*(I1715-E1715))/F1715)), IF(M1715&gt;0, M1715/F1715, ((G1715*(E1715-I1715))/F1715))))</f>
        <v/>
      </c>
    </row>
    <row customHeight="1" ht="17.25" r="1716" spans="1:105">
      <c r="A1716" s="161" t="n"/>
      <c r="B1716" s="141" t="n"/>
      <c r="C1716" s="15" t="n"/>
      <c r="D1716" s="15" t="n"/>
      <c r="E1716" s="142" t="n"/>
      <c r="F1716" s="16" t="n"/>
      <c r="G1716" s="132" t="n"/>
      <c r="H1716" s="142" t="n"/>
      <c r="I1716" s="142" t="n"/>
      <c r="J1716" s="144" t="n"/>
      <c r="K1716" s="124" t="n"/>
      <c r="L1716" s="12" t="n"/>
      <c r="M1716" s="158">
        <f>IF(J1716="", "", K1716)</f>
        <v/>
      </c>
      <c r="N1716" s="17" t="n"/>
      <c r="O1716" s="18" t="n"/>
      <c r="AC1716" s="14" t="n"/>
      <c r="AD1716" s="14">
        <f>IF(M1716="", "", IF(C1716="Long", IF(M1716&gt;0, M1716/F1716, ((G1716*(I1716-E1716))/F1716)), IF(M1716&gt;0, M1716/F1716, ((G1716*(E1716-I1716))/F1716))))</f>
        <v/>
      </c>
    </row>
    <row customHeight="1" ht="17.25" r="1717" spans="1:105">
      <c r="A1717" s="161" t="n"/>
      <c r="B1717" s="141" t="n"/>
      <c r="C1717" s="15" t="n"/>
      <c r="D1717" s="15" t="n"/>
      <c r="E1717" s="142" t="n"/>
      <c r="F1717" s="16" t="n"/>
      <c r="G1717" s="132" t="n"/>
      <c r="H1717" s="142" t="n"/>
      <c r="I1717" s="142" t="n"/>
      <c r="J1717" s="144" t="n"/>
      <c r="K1717" s="124" t="n"/>
      <c r="L1717" s="12" t="n"/>
      <c r="M1717" s="158">
        <f>IF(J1717="", "", K1717)</f>
        <v/>
      </c>
      <c r="N1717" s="17" t="n"/>
      <c r="O1717" s="18" t="n"/>
      <c r="AC1717" s="14" t="n"/>
      <c r="AD1717" s="14">
        <f>IF(M1717="", "", IF(C1717="Long", IF(M1717&gt;0, M1717/F1717, ((G1717*(I1717-E1717))/F1717)), IF(M1717&gt;0, M1717/F1717, ((G1717*(E1717-I1717))/F1717))))</f>
        <v/>
      </c>
    </row>
    <row customHeight="1" ht="17.25" r="1718" spans="1:105">
      <c r="A1718" s="161" t="n"/>
      <c r="B1718" s="141" t="n"/>
      <c r="C1718" s="15" t="n"/>
      <c r="D1718" s="15" t="n"/>
      <c r="E1718" s="142" t="n"/>
      <c r="F1718" s="16" t="n"/>
      <c r="G1718" s="132" t="n"/>
      <c r="H1718" s="142" t="n"/>
      <c r="I1718" s="142" t="n"/>
      <c r="J1718" s="144" t="n"/>
      <c r="K1718" s="124" t="n"/>
      <c r="L1718" s="12" t="n"/>
      <c r="M1718" s="158">
        <f>IF(J1718="", "", K1718)</f>
        <v/>
      </c>
      <c r="N1718" s="17" t="n"/>
      <c r="O1718" s="18" t="n"/>
      <c r="AC1718" s="14" t="n"/>
      <c r="AD1718" s="14">
        <f>IF(M1718="", "", IF(C1718="Long", IF(M1718&gt;0, M1718/F1718, ((G1718*(I1718-E1718))/F1718)), IF(M1718&gt;0, M1718/F1718, ((G1718*(E1718-I1718))/F1718))))</f>
        <v/>
      </c>
    </row>
    <row customHeight="1" ht="17.25" r="1719" spans="1:105">
      <c r="A1719" s="161" t="n"/>
      <c r="B1719" s="141" t="n"/>
      <c r="C1719" s="15" t="n"/>
      <c r="D1719" s="15" t="n"/>
      <c r="E1719" s="142" t="n"/>
      <c r="F1719" s="16" t="n"/>
      <c r="G1719" s="132" t="n"/>
      <c r="H1719" s="142" t="n"/>
      <c r="I1719" s="142" t="n"/>
      <c r="J1719" s="144" t="n"/>
      <c r="K1719" s="124" t="n"/>
      <c r="L1719" s="12" t="n"/>
      <c r="M1719" s="158">
        <f>IF(J1719="", "", K1719)</f>
        <v/>
      </c>
      <c r="N1719" s="17" t="n"/>
      <c r="O1719" s="18" t="n"/>
      <c r="AC1719" s="14" t="n"/>
      <c r="AD1719" s="14">
        <f>IF(M1719="", "", IF(C1719="Long", IF(M1719&gt;0, M1719/F1719, ((G1719*(I1719-E1719))/F1719)), IF(M1719&gt;0, M1719/F1719, ((G1719*(E1719-I1719))/F1719))))</f>
        <v/>
      </c>
    </row>
    <row customHeight="1" ht="17.25" r="1720" spans="1:105">
      <c r="A1720" s="161" t="n"/>
      <c r="B1720" s="141" t="n"/>
      <c r="C1720" s="15" t="n"/>
      <c r="D1720" s="15" t="n"/>
      <c r="E1720" s="142" t="n"/>
      <c r="F1720" s="16" t="n"/>
      <c r="G1720" s="132" t="n"/>
      <c r="H1720" s="142" t="n"/>
      <c r="I1720" s="142" t="n"/>
      <c r="J1720" s="144" t="n"/>
      <c r="K1720" s="124" t="n"/>
      <c r="L1720" s="12" t="n"/>
      <c r="M1720" s="158">
        <f>IF(J1720="", "", K1720)</f>
        <v/>
      </c>
      <c r="N1720" s="17" t="n"/>
      <c r="O1720" s="18" t="n"/>
      <c r="AC1720" s="14" t="n"/>
      <c r="AD1720" s="14">
        <f>IF(M1720="", "", IF(C1720="Long", IF(M1720&gt;0, M1720/F1720, ((G1720*(I1720-E1720))/F1720)), IF(M1720&gt;0, M1720/F1720, ((G1720*(E1720-I1720))/F1720))))</f>
        <v/>
      </c>
    </row>
    <row customHeight="1" ht="17.25" r="1721" spans="1:105">
      <c r="A1721" s="161" t="n"/>
      <c r="B1721" s="141" t="n"/>
      <c r="C1721" s="15" t="n"/>
      <c r="D1721" s="15" t="n"/>
      <c r="E1721" s="142" t="n"/>
      <c r="F1721" s="16" t="n"/>
      <c r="G1721" s="132" t="n"/>
      <c r="H1721" s="142" t="n"/>
      <c r="I1721" s="142" t="n"/>
      <c r="J1721" s="144" t="n"/>
      <c r="K1721" s="124" t="n"/>
      <c r="L1721" s="12" t="n"/>
      <c r="M1721" s="158">
        <f>IF(J1721="", "", K1721)</f>
        <v/>
      </c>
      <c r="N1721" s="17" t="n"/>
      <c r="O1721" s="18" t="n"/>
      <c r="AC1721" s="14" t="n"/>
      <c r="AD1721" s="14">
        <f>IF(M1721="", "", IF(C1721="Long", IF(M1721&gt;0, M1721/F1721, ((G1721*(I1721-E1721))/F1721)), IF(M1721&gt;0, M1721/F1721, ((G1721*(E1721-I1721))/F1721))))</f>
        <v/>
      </c>
    </row>
    <row customHeight="1" ht="17.25" r="1722" spans="1:105">
      <c r="A1722" s="161" t="n"/>
      <c r="B1722" s="141" t="n"/>
      <c r="C1722" s="15" t="n"/>
      <c r="D1722" s="15" t="n"/>
      <c r="E1722" s="142" t="n"/>
      <c r="F1722" s="16" t="n"/>
      <c r="G1722" s="132" t="n"/>
      <c r="H1722" s="142" t="n"/>
      <c r="I1722" s="142" t="n"/>
      <c r="J1722" s="144" t="n"/>
      <c r="K1722" s="124" t="n"/>
      <c r="L1722" s="12" t="n"/>
      <c r="M1722" s="158">
        <f>IF(J1722="", "", K1722)</f>
        <v/>
      </c>
      <c r="N1722" s="17" t="n"/>
      <c r="O1722" s="18" t="n"/>
      <c r="AC1722" s="14" t="n"/>
      <c r="AD1722" s="14">
        <f>IF(M1722="", "", IF(C1722="Long", IF(M1722&gt;0, M1722/F1722, ((G1722*(I1722-E1722))/F1722)), IF(M1722&gt;0, M1722/F1722, ((G1722*(E1722-I1722))/F1722))))</f>
        <v/>
      </c>
    </row>
    <row customHeight="1" ht="17.25" r="1723" spans="1:105">
      <c r="A1723" s="161" t="n"/>
      <c r="B1723" s="141" t="n"/>
      <c r="C1723" s="15" t="n"/>
      <c r="D1723" s="15" t="n"/>
      <c r="E1723" s="142" t="n"/>
      <c r="F1723" s="16" t="n"/>
      <c r="G1723" s="132" t="n"/>
      <c r="H1723" s="142" t="n"/>
      <c r="I1723" s="142" t="n"/>
      <c r="J1723" s="144" t="n"/>
      <c r="K1723" s="124" t="n"/>
      <c r="L1723" s="12" t="n"/>
      <c r="M1723" s="158">
        <f>IF(J1723="", "", K1723)</f>
        <v/>
      </c>
      <c r="N1723" s="17" t="n"/>
      <c r="O1723" s="18" t="n"/>
      <c r="AC1723" s="14" t="n"/>
      <c r="AD1723" s="14">
        <f>IF(M1723="", "", IF(C1723="Long", IF(M1723&gt;0, M1723/F1723, ((G1723*(I1723-E1723))/F1723)), IF(M1723&gt;0, M1723/F1723, ((G1723*(E1723-I1723))/F1723))))</f>
        <v/>
      </c>
    </row>
    <row customHeight="1" ht="17.25" r="1724" spans="1:105">
      <c r="A1724" s="161" t="n"/>
      <c r="B1724" s="141" t="n"/>
      <c r="C1724" s="15" t="n"/>
      <c r="D1724" s="15" t="n"/>
      <c r="E1724" s="142" t="n"/>
      <c r="F1724" s="16" t="n"/>
      <c r="G1724" s="132" t="n"/>
      <c r="H1724" s="142" t="n"/>
      <c r="I1724" s="142" t="n"/>
      <c r="J1724" s="144" t="n"/>
      <c r="K1724" s="124" t="n"/>
      <c r="L1724" s="12" t="n"/>
      <c r="M1724" s="158">
        <f>IF(J1724="", "", K1724)</f>
        <v/>
      </c>
      <c r="N1724" s="17" t="n"/>
      <c r="O1724" s="18" t="n"/>
      <c r="AC1724" s="14" t="n"/>
      <c r="AD1724" s="14">
        <f>IF(M1724="", "", IF(C1724="Long", IF(M1724&gt;0, M1724/F1724, ((G1724*(I1724-E1724))/F1724)), IF(M1724&gt;0, M1724/F1724, ((G1724*(E1724-I1724))/F1724))))</f>
        <v/>
      </c>
    </row>
    <row customHeight="1" ht="17.25" r="1725" spans="1:105">
      <c r="A1725" s="161" t="n"/>
      <c r="B1725" s="141" t="n"/>
      <c r="C1725" s="15" t="n"/>
      <c r="D1725" s="15" t="n"/>
      <c r="E1725" s="142" t="n"/>
      <c r="F1725" s="16" t="n"/>
      <c r="G1725" s="132" t="n"/>
      <c r="H1725" s="142" t="n"/>
      <c r="I1725" s="142" t="n"/>
      <c r="J1725" s="144" t="n"/>
      <c r="K1725" s="124" t="n"/>
      <c r="L1725" s="12" t="n"/>
      <c r="M1725" s="158">
        <f>IF(J1725="", "", K1725)</f>
        <v/>
      </c>
      <c r="N1725" s="17" t="n"/>
      <c r="O1725" s="18" t="n"/>
      <c r="AC1725" s="14" t="n"/>
      <c r="AD1725" s="14">
        <f>IF(M1725="", "", IF(C1725="Long", IF(M1725&gt;0, M1725/F1725, ((G1725*(I1725-E1725))/F1725)), IF(M1725&gt;0, M1725/F1725, ((G1725*(E1725-I1725))/F1725))))</f>
        <v/>
      </c>
    </row>
    <row customHeight="1" ht="17.25" r="1726" spans="1:105">
      <c r="A1726" s="161" t="n"/>
      <c r="B1726" s="141" t="n"/>
      <c r="C1726" s="15" t="n"/>
      <c r="D1726" s="15" t="n"/>
      <c r="E1726" s="142" t="n"/>
      <c r="F1726" s="16" t="n"/>
      <c r="G1726" s="132" t="n"/>
      <c r="H1726" s="142" t="n"/>
      <c r="I1726" s="142" t="n"/>
      <c r="J1726" s="144" t="n"/>
      <c r="K1726" s="124" t="n"/>
      <c r="L1726" s="12" t="n"/>
      <c r="M1726" s="158">
        <f>IF(J1726="", "", K1726)</f>
        <v/>
      </c>
      <c r="N1726" s="17" t="n"/>
      <c r="O1726" s="18" t="n"/>
      <c r="AC1726" s="14" t="n"/>
      <c r="AD1726" s="14">
        <f>IF(M1726="", "", IF(C1726="Long", IF(M1726&gt;0, M1726/F1726, ((G1726*(I1726-E1726))/F1726)), IF(M1726&gt;0, M1726/F1726, ((G1726*(E1726-I1726))/F1726))))</f>
        <v/>
      </c>
    </row>
    <row customHeight="1" ht="17.25" r="1727" spans="1:105">
      <c r="A1727" s="161" t="n"/>
      <c r="B1727" s="141" t="n"/>
      <c r="C1727" s="15" t="n"/>
      <c r="D1727" s="15" t="n"/>
      <c r="E1727" s="142" t="n"/>
      <c r="F1727" s="16" t="n"/>
      <c r="G1727" s="132" t="n"/>
      <c r="H1727" s="142" t="n"/>
      <c r="I1727" s="142" t="n"/>
      <c r="J1727" s="144" t="n"/>
      <c r="K1727" s="124" t="n"/>
      <c r="L1727" s="12" t="n"/>
      <c r="M1727" s="158">
        <f>IF(J1727="", "", K1727)</f>
        <v/>
      </c>
      <c r="N1727" s="17" t="n"/>
      <c r="O1727" s="18" t="n"/>
      <c r="AC1727" s="14" t="n"/>
      <c r="AD1727" s="14">
        <f>IF(M1727="", "", IF(C1727="Long", IF(M1727&gt;0, M1727/F1727, ((G1727*(I1727-E1727))/F1727)), IF(M1727&gt;0, M1727/F1727, ((G1727*(E1727-I1727))/F1727))))</f>
        <v/>
      </c>
    </row>
    <row customHeight="1" ht="17.25" r="1728" spans="1:105">
      <c r="A1728" s="161" t="n"/>
      <c r="B1728" s="141" t="n"/>
      <c r="C1728" s="15" t="n"/>
      <c r="D1728" s="15" t="n"/>
      <c r="E1728" s="142" t="n"/>
      <c r="F1728" s="16" t="n"/>
      <c r="G1728" s="132" t="n"/>
      <c r="H1728" s="142" t="n"/>
      <c r="I1728" s="142" t="n"/>
      <c r="J1728" s="144" t="n"/>
      <c r="K1728" s="124" t="n"/>
      <c r="L1728" s="12" t="n"/>
      <c r="M1728" s="158">
        <f>IF(J1728="", "", K1728)</f>
        <v/>
      </c>
      <c r="N1728" s="17" t="n"/>
      <c r="O1728" s="18" t="n"/>
      <c r="AC1728" s="14" t="n"/>
      <c r="AD1728" s="14">
        <f>IF(M1728="", "", IF(C1728="Long", IF(M1728&gt;0, M1728/F1728, ((G1728*(I1728-E1728))/F1728)), IF(M1728&gt;0, M1728/F1728, ((G1728*(E1728-I1728))/F1728))))</f>
        <v/>
      </c>
    </row>
    <row customHeight="1" ht="17.25" r="1729" spans="1:105">
      <c r="A1729" s="161" t="n"/>
      <c r="B1729" s="141" t="n"/>
      <c r="C1729" s="15" t="n"/>
      <c r="D1729" s="15" t="n"/>
      <c r="E1729" s="142" t="n"/>
      <c r="F1729" s="16" t="n"/>
      <c r="G1729" s="132" t="n"/>
      <c r="H1729" s="142" t="n"/>
      <c r="I1729" s="142" t="n"/>
      <c r="J1729" s="144" t="n"/>
      <c r="K1729" s="124" t="n"/>
      <c r="L1729" s="12" t="n"/>
      <c r="M1729" s="158">
        <f>IF(J1729="", "", K1729)</f>
        <v/>
      </c>
      <c r="N1729" s="17" t="n"/>
      <c r="O1729" s="18" t="n"/>
      <c r="AC1729" s="14" t="n"/>
      <c r="AD1729" s="14">
        <f>IF(M1729="", "", IF(C1729="Long", IF(M1729&gt;0, M1729/F1729, ((G1729*(I1729-E1729))/F1729)), IF(M1729&gt;0, M1729/F1729, ((G1729*(E1729-I1729))/F1729))))</f>
        <v/>
      </c>
    </row>
    <row customHeight="1" ht="17.25" r="1730" spans="1:105">
      <c r="A1730" s="161" t="n"/>
      <c r="B1730" s="141" t="n"/>
      <c r="C1730" s="15" t="n"/>
      <c r="D1730" s="15" t="n"/>
      <c r="E1730" s="142" t="n"/>
      <c r="F1730" s="16" t="n"/>
      <c r="G1730" s="132" t="n"/>
      <c r="H1730" s="142" t="n"/>
      <c r="I1730" s="142" t="n"/>
      <c r="J1730" s="144" t="n"/>
      <c r="K1730" s="124" t="n"/>
      <c r="L1730" s="12" t="n"/>
      <c r="M1730" s="158">
        <f>IF(J1730="", "", K1730)</f>
        <v/>
      </c>
      <c r="N1730" s="17" t="n"/>
      <c r="O1730" s="18" t="n"/>
      <c r="AC1730" s="14" t="n"/>
      <c r="AD1730" s="14">
        <f>IF(M1730="", "", IF(C1730="Long", IF(M1730&gt;0, M1730/F1730, ((G1730*(I1730-E1730))/F1730)), IF(M1730&gt;0, M1730/F1730, ((G1730*(E1730-I1730))/F1730))))</f>
        <v/>
      </c>
    </row>
    <row customHeight="1" ht="17.25" r="1731" spans="1:105">
      <c r="A1731" s="161" t="n"/>
      <c r="B1731" s="141" t="n"/>
      <c r="C1731" s="15" t="n"/>
      <c r="D1731" s="15" t="n"/>
      <c r="E1731" s="142" t="n"/>
      <c r="F1731" s="16" t="n"/>
      <c r="G1731" s="132" t="n"/>
      <c r="H1731" s="142" t="n"/>
      <c r="I1731" s="142" t="n"/>
      <c r="J1731" s="144" t="n"/>
      <c r="K1731" s="124" t="n"/>
      <c r="L1731" s="12" t="n"/>
      <c r="M1731" s="158">
        <f>IF(J1731="", "", K1731)</f>
        <v/>
      </c>
      <c r="N1731" s="17" t="n"/>
      <c r="O1731" s="18" t="n"/>
      <c r="AC1731" s="14" t="n"/>
      <c r="AD1731" s="14">
        <f>IF(M1731="", "", IF(C1731="Long", IF(M1731&gt;0, M1731/F1731, ((G1731*(I1731-E1731))/F1731)), IF(M1731&gt;0, M1731/F1731, ((G1731*(E1731-I1731))/F1731))))</f>
        <v/>
      </c>
    </row>
    <row customHeight="1" ht="17.25" r="1732" spans="1:105">
      <c r="A1732" s="161" t="n"/>
      <c r="B1732" s="141" t="n"/>
      <c r="C1732" s="15" t="n"/>
      <c r="D1732" s="15" t="n"/>
      <c r="E1732" s="142" t="n"/>
      <c r="F1732" s="16" t="n"/>
      <c r="G1732" s="132" t="n"/>
      <c r="H1732" s="142" t="n"/>
      <c r="I1732" s="142" t="n"/>
      <c r="J1732" s="144" t="n"/>
      <c r="K1732" s="124" t="n"/>
      <c r="L1732" s="12" t="n"/>
      <c r="M1732" s="158">
        <f>IF(J1732="", "", K1732)</f>
        <v/>
      </c>
      <c r="N1732" s="17" t="n"/>
      <c r="O1732" s="18" t="n"/>
      <c r="AC1732" s="14" t="n"/>
      <c r="AD1732" s="14">
        <f>IF(M1732="", "", IF(C1732="Long", IF(M1732&gt;0, M1732/F1732, ((G1732*(I1732-E1732))/F1732)), IF(M1732&gt;0, M1732/F1732, ((G1732*(E1732-I1732))/F1732))))</f>
        <v/>
      </c>
    </row>
    <row customHeight="1" ht="17.25" r="1733" spans="1:105">
      <c r="A1733" s="161" t="n"/>
      <c r="B1733" s="141" t="n"/>
      <c r="C1733" s="15" t="n"/>
      <c r="D1733" s="15" t="n"/>
      <c r="E1733" s="142" t="n"/>
      <c r="F1733" s="16" t="n"/>
      <c r="G1733" s="132" t="n"/>
      <c r="H1733" s="142" t="n"/>
      <c r="I1733" s="142" t="n"/>
      <c r="J1733" s="144" t="n"/>
      <c r="K1733" s="124" t="n"/>
      <c r="L1733" s="12" t="n"/>
      <c r="M1733" s="158">
        <f>IF(J1733="", "", K1733)</f>
        <v/>
      </c>
      <c r="N1733" s="17" t="n"/>
      <c r="O1733" s="18" t="n"/>
      <c r="AC1733" s="14" t="n"/>
      <c r="AD1733" s="14">
        <f>IF(M1733="", "", IF(C1733="Long", IF(M1733&gt;0, M1733/F1733, ((G1733*(I1733-E1733))/F1733)), IF(M1733&gt;0, M1733/F1733, ((G1733*(E1733-I1733))/F1733))))</f>
        <v/>
      </c>
    </row>
    <row customHeight="1" ht="17.25" r="1734" spans="1:105">
      <c r="A1734" s="161" t="n"/>
      <c r="B1734" s="141" t="n"/>
      <c r="C1734" s="15" t="n"/>
      <c r="D1734" s="15" t="n"/>
      <c r="E1734" s="142" t="n"/>
      <c r="F1734" s="16" t="n"/>
      <c r="G1734" s="132" t="n"/>
      <c r="H1734" s="142" t="n"/>
      <c r="I1734" s="142" t="n"/>
      <c r="J1734" s="144" t="n"/>
      <c r="K1734" s="124" t="n"/>
      <c r="L1734" s="12" t="n"/>
      <c r="M1734" s="158">
        <f>IF(J1734="", "", K1734)</f>
        <v/>
      </c>
      <c r="N1734" s="17" t="n"/>
      <c r="O1734" s="18" t="n"/>
      <c r="AC1734" s="14" t="n"/>
      <c r="AD1734" s="14">
        <f>IF(M1734="", "", IF(C1734="Long", IF(M1734&gt;0, M1734/F1734, ((G1734*(I1734-E1734))/F1734)), IF(M1734&gt;0, M1734/F1734, ((G1734*(E1734-I1734))/F1734))))</f>
        <v/>
      </c>
    </row>
    <row customHeight="1" ht="17.25" r="1735" spans="1:105">
      <c r="A1735" s="161" t="n"/>
      <c r="B1735" s="141" t="n"/>
      <c r="C1735" s="15" t="n"/>
      <c r="D1735" s="15" t="n"/>
      <c r="E1735" s="142" t="n"/>
      <c r="F1735" s="16" t="n"/>
      <c r="G1735" s="132" t="n"/>
      <c r="H1735" s="142" t="n"/>
      <c r="I1735" s="142" t="n"/>
      <c r="J1735" s="144" t="n"/>
      <c r="K1735" s="124" t="n"/>
      <c r="L1735" s="12" t="n"/>
      <c r="M1735" s="158">
        <f>IF(J1735="", "", K1735)</f>
        <v/>
      </c>
      <c r="N1735" s="17" t="n"/>
      <c r="O1735" s="18" t="n"/>
      <c r="AC1735" s="14" t="n"/>
      <c r="AD1735" s="14">
        <f>IF(M1735="", "", IF(C1735="Long", IF(M1735&gt;0, M1735/F1735, ((G1735*(I1735-E1735))/F1735)), IF(M1735&gt;0, M1735/F1735, ((G1735*(E1735-I1735))/F1735))))</f>
        <v/>
      </c>
    </row>
    <row customHeight="1" ht="17.25" r="1736" spans="1:105">
      <c r="A1736" s="161" t="n"/>
      <c r="B1736" s="141" t="n"/>
      <c r="C1736" s="15" t="n"/>
      <c r="D1736" s="15" t="n"/>
      <c r="E1736" s="142" t="n"/>
      <c r="F1736" s="16" t="n"/>
      <c r="G1736" s="132" t="n"/>
      <c r="H1736" s="142" t="n"/>
      <c r="I1736" s="142" t="n"/>
      <c r="J1736" s="144" t="n"/>
      <c r="K1736" s="124" t="n"/>
      <c r="L1736" s="12" t="n"/>
      <c r="M1736" s="158">
        <f>IF(J1736="", "", K1736)</f>
        <v/>
      </c>
      <c r="N1736" s="17" t="n"/>
      <c r="O1736" s="18" t="n"/>
      <c r="AC1736" s="14" t="n"/>
      <c r="AD1736" s="14">
        <f>IF(M1736="", "", IF(C1736="Long", IF(M1736&gt;0, M1736/F1736, ((G1736*(I1736-E1736))/F1736)), IF(M1736&gt;0, M1736/F1736, ((G1736*(E1736-I1736))/F1736))))</f>
        <v/>
      </c>
    </row>
    <row customHeight="1" ht="17.25" r="1737" spans="1:105">
      <c r="A1737" s="161" t="n"/>
      <c r="B1737" s="141" t="n"/>
      <c r="C1737" s="15" t="n"/>
      <c r="D1737" s="15" t="n"/>
      <c r="E1737" s="142" t="n"/>
      <c r="F1737" s="16" t="n"/>
      <c r="G1737" s="132" t="n"/>
      <c r="H1737" s="142" t="n"/>
      <c r="I1737" s="142" t="n"/>
      <c r="J1737" s="144" t="n"/>
      <c r="K1737" s="124" t="n"/>
      <c r="L1737" s="12" t="n"/>
      <c r="M1737" s="158">
        <f>IF(J1737="", "", K1737)</f>
        <v/>
      </c>
      <c r="N1737" s="17" t="n"/>
      <c r="O1737" s="18" t="n"/>
      <c r="AC1737" s="14" t="n"/>
      <c r="AD1737" s="14">
        <f>IF(M1737="", "", IF(C1737="Long", IF(M1737&gt;0, M1737/F1737, ((G1737*(I1737-E1737))/F1737)), IF(M1737&gt;0, M1737/F1737, ((G1737*(E1737-I1737))/F1737))))</f>
        <v/>
      </c>
    </row>
    <row customHeight="1" ht="17.25" r="1738" spans="1:105">
      <c r="A1738" s="161" t="n"/>
      <c r="B1738" s="141" t="n"/>
      <c r="C1738" s="15" t="n"/>
      <c r="D1738" s="15" t="n"/>
      <c r="E1738" s="142" t="n"/>
      <c r="F1738" s="16" t="n"/>
      <c r="G1738" s="132" t="n"/>
      <c r="H1738" s="142" t="n"/>
      <c r="I1738" s="142" t="n"/>
      <c r="J1738" s="144" t="n"/>
      <c r="K1738" s="124" t="n"/>
      <c r="L1738" s="12" t="n"/>
      <c r="M1738" s="158">
        <f>IF(J1738="", "", K1738)</f>
        <v/>
      </c>
      <c r="N1738" s="17" t="n"/>
      <c r="O1738" s="18" t="n"/>
      <c r="AC1738" s="14" t="n"/>
      <c r="AD1738" s="14">
        <f>IF(M1738="", "", IF(C1738="Long", IF(M1738&gt;0, M1738/F1738, ((G1738*(I1738-E1738))/F1738)), IF(M1738&gt;0, M1738/F1738, ((G1738*(E1738-I1738))/F1738))))</f>
        <v/>
      </c>
    </row>
    <row customHeight="1" ht="17.25" r="1739" spans="1:105">
      <c r="A1739" s="161" t="n"/>
      <c r="B1739" s="141" t="n"/>
      <c r="C1739" s="15" t="n"/>
      <c r="D1739" s="15" t="n"/>
      <c r="E1739" s="142" t="n"/>
      <c r="F1739" s="16" t="n"/>
      <c r="G1739" s="132" t="n"/>
      <c r="H1739" s="142" t="n"/>
      <c r="I1739" s="142" t="n"/>
      <c r="J1739" s="144" t="n"/>
      <c r="K1739" s="124" t="n"/>
      <c r="L1739" s="12" t="n"/>
      <c r="M1739" s="158">
        <f>IF(J1739="", "", K1739)</f>
        <v/>
      </c>
      <c r="N1739" s="17" t="n"/>
      <c r="O1739" s="18" t="n"/>
      <c r="AC1739" s="14" t="n"/>
      <c r="AD1739" s="14">
        <f>IF(M1739="", "", IF(C1739="Long", IF(M1739&gt;0, M1739/F1739, ((G1739*(I1739-E1739))/F1739)), IF(M1739&gt;0, M1739/F1739, ((G1739*(E1739-I1739))/F1739))))</f>
        <v/>
      </c>
    </row>
    <row customHeight="1" ht="17.25" r="1740" spans="1:105">
      <c r="A1740" s="161" t="n"/>
      <c r="B1740" s="141" t="n"/>
      <c r="C1740" s="15" t="n"/>
      <c r="D1740" s="15" t="n"/>
      <c r="E1740" s="142" t="n"/>
      <c r="F1740" s="16" t="n"/>
      <c r="G1740" s="132" t="n"/>
      <c r="H1740" s="142" t="n"/>
      <c r="I1740" s="142" t="n"/>
      <c r="J1740" s="144" t="n"/>
      <c r="K1740" s="124" t="n"/>
      <c r="L1740" s="12" t="n"/>
      <c r="M1740" s="158">
        <f>IF(J1740="", "", K1740)</f>
        <v/>
      </c>
      <c r="N1740" s="17" t="n"/>
      <c r="O1740" s="18" t="n"/>
      <c r="AC1740" s="14" t="n"/>
      <c r="AD1740" s="14">
        <f>IF(M1740="", "", IF(C1740="Long", IF(M1740&gt;0, M1740/F1740, ((G1740*(I1740-E1740))/F1740)), IF(M1740&gt;0, M1740/F1740, ((G1740*(E1740-I1740))/F1740))))</f>
        <v/>
      </c>
    </row>
    <row customHeight="1" ht="17.25" r="1741" spans="1:105">
      <c r="A1741" s="161" t="n"/>
      <c r="B1741" s="141" t="n"/>
      <c r="C1741" s="15" t="n"/>
      <c r="D1741" s="15" t="n"/>
      <c r="E1741" s="142" t="n"/>
      <c r="F1741" s="16" t="n"/>
      <c r="G1741" s="132" t="n"/>
      <c r="H1741" s="142" t="n"/>
      <c r="I1741" s="142" t="n"/>
      <c r="J1741" s="144" t="n"/>
      <c r="K1741" s="124" t="n"/>
      <c r="L1741" s="12" t="n"/>
      <c r="M1741" s="158">
        <f>IF(J1741="", "", K1741)</f>
        <v/>
      </c>
      <c r="N1741" s="17" t="n"/>
      <c r="O1741" s="18" t="n"/>
      <c r="AC1741" s="14" t="n"/>
      <c r="AD1741" s="14">
        <f>IF(M1741="", "", IF(C1741="Long", IF(M1741&gt;0, M1741/F1741, ((G1741*(I1741-E1741))/F1741)), IF(M1741&gt;0, M1741/F1741, ((G1741*(E1741-I1741))/F1741))))</f>
        <v/>
      </c>
    </row>
    <row customHeight="1" ht="17.25" r="1742" spans="1:105">
      <c r="A1742" s="161" t="n"/>
      <c r="B1742" s="141" t="n"/>
      <c r="C1742" s="15" t="n"/>
      <c r="D1742" s="15" t="n"/>
      <c r="E1742" s="142" t="n"/>
      <c r="F1742" s="16" t="n"/>
      <c r="G1742" s="132" t="n"/>
      <c r="H1742" s="142" t="n"/>
      <c r="I1742" s="142" t="n"/>
      <c r="J1742" s="144" t="n"/>
      <c r="K1742" s="124" t="n"/>
      <c r="L1742" s="12" t="n"/>
      <c r="M1742" s="158">
        <f>IF(J1742="", "", K1742)</f>
        <v/>
      </c>
      <c r="N1742" s="17" t="n"/>
      <c r="O1742" s="18" t="n"/>
      <c r="AC1742" s="14" t="n"/>
      <c r="AD1742" s="14">
        <f>IF(M1742="", "", IF(C1742="Long", IF(M1742&gt;0, M1742/F1742, ((G1742*(I1742-E1742))/F1742)), IF(M1742&gt;0, M1742/F1742, ((G1742*(E1742-I1742))/F1742))))</f>
        <v/>
      </c>
    </row>
    <row customHeight="1" ht="17.25" r="1743" spans="1:105">
      <c r="A1743" s="161" t="n"/>
      <c r="B1743" s="141" t="n"/>
      <c r="C1743" s="15" t="n"/>
      <c r="D1743" s="15" t="n"/>
      <c r="E1743" s="142" t="n"/>
      <c r="F1743" s="16" t="n"/>
      <c r="G1743" s="132" t="n"/>
      <c r="H1743" s="142" t="n"/>
      <c r="I1743" s="142" t="n"/>
      <c r="J1743" s="144" t="n"/>
      <c r="K1743" s="124" t="n"/>
      <c r="L1743" s="12" t="n"/>
      <c r="M1743" s="158">
        <f>IF(J1743="", "", K1743)</f>
        <v/>
      </c>
      <c r="N1743" s="17" t="n"/>
      <c r="O1743" s="18" t="n"/>
      <c r="AC1743" s="14" t="n"/>
      <c r="AD1743" s="14">
        <f>IF(M1743="", "", IF(C1743="Long", IF(M1743&gt;0, M1743/F1743, ((G1743*(I1743-E1743))/F1743)), IF(M1743&gt;0, M1743/F1743, ((G1743*(E1743-I1743))/F1743))))</f>
        <v/>
      </c>
    </row>
    <row customHeight="1" ht="17.25" r="1744" spans="1:105">
      <c r="A1744" s="161" t="n"/>
      <c r="B1744" s="141" t="n"/>
      <c r="C1744" s="15" t="n"/>
      <c r="D1744" s="15" t="n"/>
      <c r="E1744" s="142" t="n"/>
      <c r="F1744" s="16" t="n"/>
      <c r="G1744" s="132" t="n"/>
      <c r="H1744" s="142" t="n"/>
      <c r="I1744" s="142" t="n"/>
      <c r="J1744" s="144" t="n"/>
      <c r="K1744" s="124" t="n"/>
      <c r="L1744" s="12" t="n"/>
      <c r="M1744" s="158">
        <f>IF(J1744="", "", K1744)</f>
        <v/>
      </c>
      <c r="N1744" s="17" t="n"/>
      <c r="O1744" s="18" t="n"/>
      <c r="AC1744" s="14" t="n"/>
      <c r="AD1744" s="14">
        <f>IF(M1744="", "", IF(C1744="Long", IF(M1744&gt;0, M1744/F1744, ((G1744*(I1744-E1744))/F1744)), IF(M1744&gt;0, M1744/F1744, ((G1744*(E1744-I1744))/F1744))))</f>
        <v/>
      </c>
    </row>
    <row customHeight="1" ht="17.25" r="1745" spans="1:105">
      <c r="A1745" s="161" t="n"/>
      <c r="B1745" s="141" t="n"/>
      <c r="C1745" s="15" t="n"/>
      <c r="D1745" s="15" t="n"/>
      <c r="E1745" s="142" t="n"/>
      <c r="F1745" s="16" t="n"/>
      <c r="G1745" s="132" t="n"/>
      <c r="H1745" s="142" t="n"/>
      <c r="I1745" s="142" t="n"/>
      <c r="J1745" s="144" t="n"/>
      <c r="K1745" s="124" t="n"/>
      <c r="L1745" s="12" t="n"/>
      <c r="M1745" s="158">
        <f>IF(J1745="", "", K1745)</f>
        <v/>
      </c>
      <c r="N1745" s="17" t="n"/>
      <c r="O1745" s="18" t="n"/>
      <c r="AC1745" s="14" t="n"/>
      <c r="AD1745" s="14">
        <f>IF(M1745="", "", IF(C1745="Long", IF(M1745&gt;0, M1745/F1745, ((G1745*(I1745-E1745))/F1745)), IF(M1745&gt;0, M1745/F1745, ((G1745*(E1745-I1745))/F1745))))</f>
        <v/>
      </c>
    </row>
    <row customHeight="1" ht="17.25" r="1746" spans="1:105">
      <c r="A1746" s="161" t="n"/>
      <c r="B1746" s="141" t="n"/>
      <c r="C1746" s="15" t="n"/>
      <c r="D1746" s="15" t="n"/>
      <c r="E1746" s="142" t="n"/>
      <c r="F1746" s="16" t="n"/>
      <c r="G1746" s="132" t="n"/>
      <c r="H1746" s="142" t="n"/>
      <c r="I1746" s="142" t="n"/>
      <c r="J1746" s="144" t="n"/>
      <c r="K1746" s="124" t="n"/>
      <c r="L1746" s="12" t="n"/>
      <c r="M1746" s="158">
        <f>IF(J1746="", "", K1746)</f>
        <v/>
      </c>
      <c r="N1746" s="17" t="n"/>
      <c r="O1746" s="18" t="n"/>
      <c r="AC1746" s="14" t="n"/>
      <c r="AD1746" s="14">
        <f>IF(M1746="", "", IF(C1746="Long", IF(M1746&gt;0, M1746/F1746, ((G1746*(I1746-E1746))/F1746)), IF(M1746&gt;0, M1746/F1746, ((G1746*(E1746-I1746))/F1746))))</f>
        <v/>
      </c>
    </row>
    <row customHeight="1" ht="17.25" r="1747" spans="1:105">
      <c r="A1747" s="161" t="n"/>
      <c r="B1747" s="141" t="n"/>
      <c r="C1747" s="15" t="n"/>
      <c r="D1747" s="15" t="n"/>
      <c r="E1747" s="142" t="n"/>
      <c r="F1747" s="16" t="n"/>
      <c r="G1747" s="132" t="n"/>
      <c r="H1747" s="142" t="n"/>
      <c r="I1747" s="142" t="n"/>
      <c r="J1747" s="144" t="n"/>
      <c r="K1747" s="124" t="n"/>
      <c r="L1747" s="12" t="n"/>
      <c r="M1747" s="158">
        <f>IF(J1747="", "", K1747)</f>
        <v/>
      </c>
      <c r="N1747" s="17" t="n"/>
      <c r="O1747" s="18" t="n"/>
      <c r="AC1747" s="14" t="n"/>
      <c r="AD1747" s="14">
        <f>IF(M1747="", "", IF(C1747="Long", IF(M1747&gt;0, M1747/F1747, ((G1747*(I1747-E1747))/F1747)), IF(M1747&gt;0, M1747/F1747, ((G1747*(E1747-I1747))/F1747))))</f>
        <v/>
      </c>
    </row>
    <row customHeight="1" ht="17.25" r="1748" spans="1:105">
      <c r="A1748" s="161" t="n"/>
      <c r="B1748" s="141" t="n"/>
      <c r="C1748" s="15" t="n"/>
      <c r="D1748" s="15" t="n"/>
      <c r="E1748" s="142" t="n"/>
      <c r="F1748" s="16" t="n"/>
      <c r="G1748" s="132" t="n"/>
      <c r="H1748" s="142" t="n"/>
      <c r="I1748" s="142" t="n"/>
      <c r="J1748" s="144" t="n"/>
      <c r="K1748" s="124" t="n"/>
      <c r="L1748" s="12" t="n"/>
      <c r="M1748" s="158">
        <f>IF(J1748="", "", K1748)</f>
        <v/>
      </c>
      <c r="N1748" s="17" t="n"/>
      <c r="O1748" s="18" t="n"/>
      <c r="AC1748" s="14" t="n"/>
      <c r="AD1748" s="14">
        <f>IF(M1748="", "", IF(C1748="Long", IF(M1748&gt;0, M1748/F1748, ((G1748*(I1748-E1748))/F1748)), IF(M1748&gt;0, M1748/F1748, ((G1748*(E1748-I1748))/F1748))))</f>
        <v/>
      </c>
    </row>
    <row customHeight="1" ht="17.25" r="1749" spans="1:105">
      <c r="A1749" s="161" t="n"/>
      <c r="B1749" s="141" t="n"/>
      <c r="C1749" s="15" t="n"/>
      <c r="D1749" s="15" t="n"/>
      <c r="E1749" s="142" t="n"/>
      <c r="F1749" s="16" t="n"/>
      <c r="G1749" s="132" t="n"/>
      <c r="H1749" s="142" t="n"/>
      <c r="I1749" s="142" t="n"/>
      <c r="J1749" s="144" t="n"/>
      <c r="K1749" s="124" t="n"/>
      <c r="L1749" s="12" t="n"/>
      <c r="M1749" s="158">
        <f>IF(J1749="", "", K1749)</f>
        <v/>
      </c>
      <c r="N1749" s="17" t="n"/>
      <c r="O1749" s="18" t="n"/>
      <c r="AC1749" s="14" t="n"/>
      <c r="AD1749" s="14">
        <f>IF(M1749="", "", IF(C1749="Long", IF(M1749&gt;0, M1749/F1749, ((G1749*(I1749-E1749))/F1749)), IF(M1749&gt;0, M1749/F1749, ((G1749*(E1749-I1749))/F1749))))</f>
        <v/>
      </c>
    </row>
    <row customHeight="1" ht="17.25" r="1750" spans="1:105">
      <c r="A1750" s="161" t="n"/>
      <c r="B1750" s="141" t="n"/>
      <c r="C1750" s="15" t="n"/>
      <c r="D1750" s="15" t="n"/>
      <c r="E1750" s="142" t="n"/>
      <c r="F1750" s="16" t="n"/>
      <c r="G1750" s="132" t="n"/>
      <c r="H1750" s="142" t="n"/>
      <c r="I1750" s="142" t="n"/>
      <c r="J1750" s="144" t="n"/>
      <c r="K1750" s="124" t="n"/>
      <c r="L1750" s="12" t="n"/>
      <c r="M1750" s="158">
        <f>IF(J1750="", "", K1750)</f>
        <v/>
      </c>
      <c r="N1750" s="17" t="n"/>
      <c r="O1750" s="18" t="n"/>
      <c r="AC1750" s="14" t="n"/>
      <c r="AD1750" s="14">
        <f>IF(M1750="", "", IF(C1750="Long", IF(M1750&gt;0, M1750/F1750, ((G1750*(I1750-E1750))/F1750)), IF(M1750&gt;0, M1750/F1750, ((G1750*(E1750-I1750))/F1750))))</f>
        <v/>
      </c>
    </row>
    <row customHeight="1" ht="17.25" r="1751" spans="1:105">
      <c r="A1751" s="161" t="n"/>
      <c r="B1751" s="141" t="n"/>
      <c r="C1751" s="15" t="n"/>
      <c r="D1751" s="15" t="n"/>
      <c r="E1751" s="142" t="n"/>
      <c r="F1751" s="16" t="n"/>
      <c r="G1751" s="132" t="n"/>
      <c r="H1751" s="142" t="n"/>
      <c r="I1751" s="142" t="n"/>
      <c r="J1751" s="144" t="n"/>
      <c r="K1751" s="124" t="n"/>
      <c r="L1751" s="12" t="n"/>
      <c r="M1751" s="158">
        <f>IF(J1751="", "", K1751)</f>
        <v/>
      </c>
      <c r="N1751" s="17" t="n"/>
      <c r="O1751" s="18" t="n"/>
      <c r="AC1751" s="14" t="n"/>
      <c r="AD1751" s="14">
        <f>IF(M1751="", "", IF(C1751="Long", IF(M1751&gt;0, M1751/F1751, ((G1751*(I1751-E1751))/F1751)), IF(M1751&gt;0, M1751/F1751, ((G1751*(E1751-I1751))/F1751))))</f>
        <v/>
      </c>
    </row>
    <row customHeight="1" ht="17.25" r="1752" spans="1:105">
      <c r="A1752" s="161" t="n"/>
      <c r="B1752" s="141" t="n"/>
      <c r="C1752" s="15" t="n"/>
      <c r="D1752" s="15" t="n"/>
      <c r="E1752" s="142" t="n"/>
      <c r="F1752" s="16" t="n"/>
      <c r="G1752" s="132" t="n"/>
      <c r="H1752" s="142" t="n"/>
      <c r="I1752" s="142" t="n"/>
      <c r="J1752" s="144" t="n"/>
      <c r="K1752" s="124" t="n"/>
      <c r="L1752" s="12" t="n"/>
      <c r="M1752" s="158">
        <f>IF(J1752="", "", K1752)</f>
        <v/>
      </c>
      <c r="N1752" s="17" t="n"/>
      <c r="O1752" s="18" t="n"/>
      <c r="AC1752" s="14" t="n"/>
      <c r="AD1752" s="14">
        <f>IF(M1752="", "", IF(C1752="Long", IF(M1752&gt;0, M1752/F1752, ((G1752*(I1752-E1752))/F1752)), IF(M1752&gt;0, M1752/F1752, ((G1752*(E1752-I1752))/F1752))))</f>
        <v/>
      </c>
    </row>
    <row customHeight="1" ht="17.25" r="1753" spans="1:105">
      <c r="A1753" s="161" t="n"/>
      <c r="B1753" s="141" t="n"/>
      <c r="C1753" s="15" t="n"/>
      <c r="D1753" s="15" t="n"/>
      <c r="E1753" s="142" t="n"/>
      <c r="F1753" s="16" t="n"/>
      <c r="G1753" s="132" t="n"/>
      <c r="H1753" s="142" t="n"/>
      <c r="I1753" s="142" t="n"/>
      <c r="J1753" s="144" t="n"/>
      <c r="K1753" s="124" t="n"/>
      <c r="L1753" s="12" t="n"/>
      <c r="M1753" s="158">
        <f>IF(J1753="", "", K1753)</f>
        <v/>
      </c>
      <c r="N1753" s="17" t="n"/>
      <c r="O1753" s="18" t="n"/>
      <c r="AC1753" s="14" t="n"/>
      <c r="AD1753" s="14">
        <f>IF(M1753="", "", IF(C1753="Long", IF(M1753&gt;0, M1753/F1753, ((G1753*(I1753-E1753))/F1753)), IF(M1753&gt;0, M1753/F1753, ((G1753*(E1753-I1753))/F1753))))</f>
        <v/>
      </c>
    </row>
    <row customHeight="1" ht="17.25" r="1754" spans="1:105">
      <c r="A1754" s="161" t="n"/>
      <c r="B1754" s="141" t="n"/>
      <c r="C1754" s="15" t="n"/>
      <c r="D1754" s="15" t="n"/>
      <c r="E1754" s="142" t="n"/>
      <c r="F1754" s="16" t="n"/>
      <c r="G1754" s="132" t="n"/>
      <c r="H1754" s="142" t="n"/>
      <c r="I1754" s="142" t="n"/>
      <c r="J1754" s="144" t="n"/>
      <c r="K1754" s="124" t="n"/>
      <c r="L1754" s="12" t="n"/>
      <c r="M1754" s="158">
        <f>IF(J1754="", "", K1754)</f>
        <v/>
      </c>
      <c r="N1754" s="17" t="n"/>
      <c r="O1754" s="18" t="n"/>
      <c r="AC1754" s="14" t="n"/>
      <c r="AD1754" s="14">
        <f>IF(M1754="", "", IF(C1754="Long", IF(M1754&gt;0, M1754/F1754, ((G1754*(I1754-E1754))/F1754)), IF(M1754&gt;0, M1754/F1754, ((G1754*(E1754-I1754))/F1754))))</f>
        <v/>
      </c>
    </row>
    <row customHeight="1" ht="17.25" r="1755" spans="1:105">
      <c r="A1755" s="161" t="n"/>
      <c r="B1755" s="141" t="n"/>
      <c r="C1755" s="15" t="n"/>
      <c r="D1755" s="15" t="n"/>
      <c r="E1755" s="142" t="n"/>
      <c r="F1755" s="16" t="n"/>
      <c r="G1755" s="132" t="n"/>
      <c r="H1755" s="142" t="n"/>
      <c r="I1755" s="142" t="n"/>
      <c r="J1755" s="144" t="n"/>
      <c r="K1755" s="124" t="n"/>
      <c r="L1755" s="12" t="n"/>
      <c r="M1755" s="158">
        <f>IF(J1755="", "", K1755)</f>
        <v/>
      </c>
      <c r="N1755" s="17" t="n"/>
      <c r="O1755" s="18" t="n"/>
      <c r="AC1755" s="14" t="n"/>
      <c r="AD1755" s="14">
        <f>IF(M1755="", "", IF(C1755="Long", IF(M1755&gt;0, M1755/F1755, ((G1755*(I1755-E1755))/F1755)), IF(M1755&gt;0, M1755/F1755, ((G1755*(E1755-I1755))/F1755))))</f>
        <v/>
      </c>
    </row>
    <row customHeight="1" ht="17.25" r="1756" spans="1:105">
      <c r="A1756" s="161" t="n"/>
      <c r="B1756" s="141" t="n"/>
      <c r="C1756" s="15" t="n"/>
      <c r="D1756" s="15" t="n"/>
      <c r="E1756" s="142" t="n"/>
      <c r="F1756" s="16" t="n"/>
      <c r="G1756" s="132" t="n"/>
      <c r="H1756" s="142" t="n"/>
      <c r="I1756" s="142" t="n"/>
      <c r="J1756" s="144" t="n"/>
      <c r="K1756" s="124" t="n"/>
      <c r="L1756" s="12" t="n"/>
      <c r="M1756" s="158">
        <f>IF(J1756="", "", K1756)</f>
        <v/>
      </c>
      <c r="N1756" s="17" t="n"/>
      <c r="O1756" s="18" t="n"/>
      <c r="AC1756" s="14" t="n"/>
      <c r="AD1756" s="14">
        <f>IF(M1756="", "", IF(C1756="Long", IF(M1756&gt;0, M1756/F1756, ((G1756*(I1756-E1756))/F1756)), IF(M1756&gt;0, M1756/F1756, ((G1756*(E1756-I1756))/F1756))))</f>
        <v/>
      </c>
    </row>
    <row customHeight="1" ht="17.25" r="1757" spans="1:105">
      <c r="A1757" s="161" t="n"/>
      <c r="B1757" s="141" t="n"/>
      <c r="C1757" s="15" t="n"/>
      <c r="D1757" s="15" t="n"/>
      <c r="E1757" s="142" t="n"/>
      <c r="F1757" s="16" t="n"/>
      <c r="G1757" s="132" t="n"/>
      <c r="H1757" s="142" t="n"/>
      <c r="I1757" s="142" t="n"/>
      <c r="J1757" s="144" t="n"/>
      <c r="K1757" s="124" t="n"/>
      <c r="L1757" s="12" t="n"/>
      <c r="M1757" s="158">
        <f>IF(J1757="", "", K1757)</f>
        <v/>
      </c>
      <c r="N1757" s="17" t="n"/>
      <c r="O1757" s="18" t="n"/>
      <c r="AC1757" s="14" t="n"/>
      <c r="AD1757" s="14">
        <f>IF(M1757="", "", IF(C1757="Long", IF(M1757&gt;0, M1757/F1757, ((G1757*(I1757-E1757))/F1757)), IF(M1757&gt;0, M1757/F1757, ((G1757*(E1757-I1757))/F1757))))</f>
        <v/>
      </c>
    </row>
    <row customHeight="1" ht="17.25" r="1758" spans="1:105">
      <c r="A1758" s="161" t="n"/>
      <c r="B1758" s="141" t="n"/>
      <c r="C1758" s="15" t="n"/>
      <c r="D1758" s="15" t="n"/>
      <c r="E1758" s="142" t="n"/>
      <c r="F1758" s="16" t="n"/>
      <c r="G1758" s="132" t="n"/>
      <c r="H1758" s="142" t="n"/>
      <c r="I1758" s="142" t="n"/>
      <c r="J1758" s="144" t="n"/>
      <c r="K1758" s="124" t="n"/>
      <c r="L1758" s="12" t="n"/>
      <c r="M1758" s="158">
        <f>IF(J1758="", "", K1758)</f>
        <v/>
      </c>
      <c r="N1758" s="17" t="n"/>
      <c r="O1758" s="18" t="n"/>
      <c r="AC1758" s="14" t="n"/>
      <c r="AD1758" s="14">
        <f>IF(M1758="", "", IF(C1758="Long", IF(M1758&gt;0, M1758/F1758, ((G1758*(I1758-E1758))/F1758)), IF(M1758&gt;0, M1758/F1758, ((G1758*(E1758-I1758))/F1758))))</f>
        <v/>
      </c>
    </row>
    <row customHeight="1" ht="17.25" r="1759" spans="1:105">
      <c r="A1759" s="161" t="n"/>
      <c r="B1759" s="141" t="n"/>
      <c r="C1759" s="15" t="n"/>
      <c r="D1759" s="15" t="n"/>
      <c r="E1759" s="142" t="n"/>
      <c r="F1759" s="16" t="n"/>
      <c r="G1759" s="132" t="n"/>
      <c r="H1759" s="142" t="n"/>
      <c r="I1759" s="142" t="n"/>
      <c r="J1759" s="144" t="n"/>
      <c r="K1759" s="124" t="n"/>
      <c r="L1759" s="12" t="n"/>
      <c r="M1759" s="158">
        <f>IF(J1759="", "", K1759)</f>
        <v/>
      </c>
      <c r="N1759" s="17" t="n"/>
      <c r="O1759" s="18" t="n"/>
      <c r="AC1759" s="14" t="n"/>
      <c r="AD1759" s="14">
        <f>IF(M1759="", "", IF(C1759="Long", IF(M1759&gt;0, M1759/F1759, ((G1759*(I1759-E1759))/F1759)), IF(M1759&gt;0, M1759/F1759, ((G1759*(E1759-I1759))/F1759))))</f>
        <v/>
      </c>
    </row>
    <row customHeight="1" ht="17.25" r="1760" spans="1:105">
      <c r="A1760" s="161" t="n"/>
      <c r="B1760" s="141" t="n"/>
      <c r="C1760" s="15" t="n"/>
      <c r="D1760" s="15" t="n"/>
      <c r="E1760" s="142" t="n"/>
      <c r="F1760" s="16" t="n"/>
      <c r="G1760" s="132" t="n"/>
      <c r="H1760" s="142" t="n"/>
      <c r="I1760" s="142" t="n"/>
      <c r="J1760" s="144" t="n"/>
      <c r="K1760" s="124" t="n"/>
      <c r="L1760" s="12" t="n"/>
      <c r="M1760" s="158">
        <f>IF(J1760="", "", K1760)</f>
        <v/>
      </c>
      <c r="N1760" s="17" t="n"/>
      <c r="O1760" s="18" t="n"/>
      <c r="AC1760" s="14" t="n"/>
      <c r="AD1760" s="14">
        <f>IF(M1760="", "", IF(C1760="Long", IF(M1760&gt;0, M1760/F1760, ((G1760*(I1760-E1760))/F1760)), IF(M1760&gt;0, M1760/F1760, ((G1760*(E1760-I1760))/F1760))))</f>
        <v/>
      </c>
    </row>
    <row customHeight="1" ht="17.25" r="1761" spans="1:105">
      <c r="A1761" s="161" t="n"/>
      <c r="B1761" s="141" t="n"/>
      <c r="C1761" s="15" t="n"/>
      <c r="D1761" s="15" t="n"/>
      <c r="E1761" s="142" t="n"/>
      <c r="F1761" s="16" t="n"/>
      <c r="G1761" s="132" t="n"/>
      <c r="H1761" s="142" t="n"/>
      <c r="I1761" s="142" t="n"/>
      <c r="J1761" s="144" t="n"/>
      <c r="K1761" s="124" t="n"/>
      <c r="L1761" s="12" t="n"/>
      <c r="M1761" s="158">
        <f>IF(J1761="", "", K1761)</f>
        <v/>
      </c>
      <c r="N1761" s="17" t="n"/>
      <c r="O1761" s="18" t="n"/>
      <c r="AC1761" s="14" t="n"/>
      <c r="AD1761" s="14">
        <f>IF(M1761="", "", IF(C1761="Long", IF(M1761&gt;0, M1761/F1761, ((G1761*(I1761-E1761))/F1761)), IF(M1761&gt;0, M1761/F1761, ((G1761*(E1761-I1761))/F1761))))</f>
        <v/>
      </c>
    </row>
    <row customHeight="1" ht="17.25" r="1762" spans="1:105">
      <c r="A1762" s="161" t="n"/>
      <c r="B1762" s="141" t="n"/>
      <c r="C1762" s="15" t="n"/>
      <c r="D1762" s="15" t="n"/>
      <c r="E1762" s="142" t="n"/>
      <c r="F1762" s="16" t="n"/>
      <c r="G1762" s="132" t="n"/>
      <c r="H1762" s="142" t="n"/>
      <c r="I1762" s="142" t="n"/>
      <c r="J1762" s="144" t="n"/>
      <c r="K1762" s="124" t="n"/>
      <c r="L1762" s="12" t="n"/>
      <c r="M1762" s="158">
        <f>IF(J1762="", "", K1762)</f>
        <v/>
      </c>
      <c r="N1762" s="17" t="n"/>
      <c r="O1762" s="18" t="n"/>
      <c r="AC1762" s="14" t="n"/>
      <c r="AD1762" s="14">
        <f>IF(M1762="", "", IF(C1762="Long", IF(M1762&gt;0, M1762/F1762, ((G1762*(I1762-E1762))/F1762)), IF(M1762&gt;0, M1762/F1762, ((G1762*(E1762-I1762))/F1762))))</f>
        <v/>
      </c>
    </row>
    <row customHeight="1" ht="17.25" r="1763" spans="1:105">
      <c r="A1763" s="161" t="n"/>
      <c r="B1763" s="141" t="n"/>
      <c r="C1763" s="15" t="n"/>
      <c r="D1763" s="15" t="n"/>
      <c r="E1763" s="142" t="n"/>
      <c r="F1763" s="16" t="n"/>
      <c r="G1763" s="132" t="n"/>
      <c r="H1763" s="142" t="n"/>
      <c r="I1763" s="142" t="n"/>
      <c r="J1763" s="144" t="n"/>
      <c r="K1763" s="124" t="n"/>
      <c r="L1763" s="12" t="n"/>
      <c r="M1763" s="158">
        <f>IF(J1763="", "", K1763)</f>
        <v/>
      </c>
      <c r="N1763" s="17" t="n"/>
      <c r="O1763" s="18" t="n"/>
      <c r="AC1763" s="14" t="n"/>
      <c r="AD1763" s="14">
        <f>IF(M1763="", "", IF(C1763="Long", IF(M1763&gt;0, M1763/F1763, ((G1763*(I1763-E1763))/F1763)), IF(M1763&gt;0, M1763/F1763, ((G1763*(E1763-I1763))/F1763))))</f>
        <v/>
      </c>
    </row>
    <row customHeight="1" ht="17.25" r="1764" spans="1:105">
      <c r="A1764" s="161" t="n"/>
      <c r="B1764" s="141" t="n"/>
      <c r="C1764" s="15" t="n"/>
      <c r="D1764" s="15" t="n"/>
      <c r="E1764" s="142" t="n"/>
      <c r="F1764" s="16" t="n"/>
      <c r="G1764" s="132" t="n"/>
      <c r="H1764" s="142" t="n"/>
      <c r="I1764" s="142" t="n"/>
      <c r="J1764" s="144" t="n"/>
      <c r="K1764" s="124" t="n"/>
      <c r="L1764" s="12" t="n"/>
      <c r="M1764" s="158">
        <f>IF(J1764="", "", K1764)</f>
        <v/>
      </c>
      <c r="N1764" s="17" t="n"/>
      <c r="O1764" s="18" t="n"/>
      <c r="AC1764" s="14" t="n"/>
      <c r="AD1764" s="14">
        <f>IF(M1764="", "", IF(C1764="Long", IF(M1764&gt;0, M1764/F1764, ((G1764*(I1764-E1764))/F1764)), IF(M1764&gt;0, M1764/F1764, ((G1764*(E1764-I1764))/F1764))))</f>
        <v/>
      </c>
    </row>
    <row customHeight="1" ht="17.25" r="1765" spans="1:105">
      <c r="A1765" s="161" t="n"/>
      <c r="B1765" s="141" t="n"/>
      <c r="C1765" s="15" t="n"/>
      <c r="D1765" s="15" t="n"/>
      <c r="E1765" s="142" t="n"/>
      <c r="F1765" s="16" t="n"/>
      <c r="G1765" s="132" t="n"/>
      <c r="H1765" s="142" t="n"/>
      <c r="I1765" s="142" t="n"/>
      <c r="J1765" s="144" t="n"/>
      <c r="K1765" s="124" t="n"/>
      <c r="L1765" s="12" t="n"/>
      <c r="M1765" s="158">
        <f>IF(J1765="", "", K1765)</f>
        <v/>
      </c>
      <c r="N1765" s="17" t="n"/>
      <c r="O1765" s="18" t="n"/>
      <c r="AC1765" s="14" t="n"/>
      <c r="AD1765" s="14">
        <f>IF(M1765="", "", IF(C1765="Long", IF(M1765&gt;0, M1765/F1765, ((G1765*(I1765-E1765))/F1765)), IF(M1765&gt;0, M1765/F1765, ((G1765*(E1765-I1765))/F1765))))</f>
        <v/>
      </c>
    </row>
    <row customHeight="1" ht="17.25" r="1766" spans="1:105">
      <c r="A1766" s="161" t="n"/>
      <c r="B1766" s="141" t="n"/>
      <c r="C1766" s="15" t="n"/>
      <c r="D1766" s="15" t="n"/>
      <c r="E1766" s="142" t="n"/>
      <c r="F1766" s="16" t="n"/>
      <c r="G1766" s="132" t="n"/>
      <c r="H1766" s="142" t="n"/>
      <c r="I1766" s="142" t="n"/>
      <c r="J1766" s="144" t="n"/>
      <c r="K1766" s="124" t="n"/>
      <c r="L1766" s="12" t="n"/>
      <c r="M1766" s="158">
        <f>IF(J1766="", "", K1766)</f>
        <v/>
      </c>
      <c r="N1766" s="17" t="n"/>
      <c r="O1766" s="18" t="n"/>
      <c r="AC1766" s="14" t="n"/>
      <c r="AD1766" s="14">
        <f>IF(M1766="", "", IF(C1766="Long", IF(M1766&gt;0, M1766/F1766, ((G1766*(I1766-E1766))/F1766)), IF(M1766&gt;0, M1766/F1766, ((G1766*(E1766-I1766))/F1766))))</f>
        <v/>
      </c>
    </row>
    <row customHeight="1" ht="17.25" r="1767" spans="1:105">
      <c r="A1767" s="161" t="n"/>
      <c r="B1767" s="141" t="n"/>
      <c r="C1767" s="15" t="n"/>
      <c r="D1767" s="15" t="n"/>
      <c r="E1767" s="142" t="n"/>
      <c r="F1767" s="16" t="n"/>
      <c r="G1767" s="132" t="n"/>
      <c r="H1767" s="142" t="n"/>
      <c r="I1767" s="142" t="n"/>
      <c r="J1767" s="144" t="n"/>
      <c r="K1767" s="124" t="n"/>
      <c r="L1767" s="12" t="n"/>
      <c r="M1767" s="158">
        <f>IF(J1767="", "", K1767)</f>
        <v/>
      </c>
      <c r="N1767" s="17" t="n"/>
      <c r="O1767" s="18" t="n"/>
      <c r="AC1767" s="14" t="n"/>
      <c r="AD1767" s="14">
        <f>IF(M1767="", "", IF(C1767="Long", IF(M1767&gt;0, M1767/F1767, ((G1767*(I1767-E1767))/F1767)), IF(M1767&gt;0, M1767/F1767, ((G1767*(E1767-I1767))/F1767))))</f>
        <v/>
      </c>
    </row>
    <row customHeight="1" ht="17.25" r="1768" spans="1:105">
      <c r="A1768" s="161" t="n"/>
      <c r="B1768" s="141" t="n"/>
      <c r="C1768" s="15" t="n"/>
      <c r="D1768" s="15" t="n"/>
      <c r="E1768" s="142" t="n"/>
      <c r="F1768" s="16" t="n"/>
      <c r="G1768" s="132" t="n"/>
      <c r="H1768" s="142" t="n"/>
      <c r="I1768" s="142" t="n"/>
      <c r="J1768" s="144" t="n"/>
      <c r="K1768" s="124" t="n"/>
      <c r="L1768" s="12" t="n"/>
      <c r="M1768" s="158">
        <f>IF(J1768="", "", K1768)</f>
        <v/>
      </c>
      <c r="N1768" s="17" t="n"/>
      <c r="O1768" s="18" t="n"/>
      <c r="AC1768" s="14" t="n"/>
      <c r="AD1768" s="14">
        <f>IF(M1768="", "", IF(C1768="Long", IF(M1768&gt;0, M1768/F1768, ((G1768*(I1768-E1768))/F1768)), IF(M1768&gt;0, M1768/F1768, ((G1768*(E1768-I1768))/F1768))))</f>
        <v/>
      </c>
    </row>
    <row customHeight="1" ht="17.25" r="1769" spans="1:105">
      <c r="A1769" s="161" t="n"/>
      <c r="B1769" s="141" t="n"/>
      <c r="C1769" s="15" t="n"/>
      <c r="D1769" s="15" t="n"/>
      <c r="E1769" s="142" t="n"/>
      <c r="F1769" s="16" t="n"/>
      <c r="G1769" s="132" t="n"/>
      <c r="H1769" s="142" t="n"/>
      <c r="I1769" s="142" t="n"/>
      <c r="J1769" s="144" t="n"/>
      <c r="K1769" s="124" t="n"/>
      <c r="L1769" s="12" t="n"/>
      <c r="M1769" s="158">
        <f>IF(J1769="", "", K1769)</f>
        <v/>
      </c>
      <c r="N1769" s="17" t="n"/>
      <c r="O1769" s="18" t="n"/>
      <c r="AC1769" s="14" t="n"/>
      <c r="AD1769" s="14">
        <f>IF(M1769="", "", IF(C1769="Long", IF(M1769&gt;0, M1769/F1769, ((G1769*(I1769-E1769))/F1769)), IF(M1769&gt;0, M1769/F1769, ((G1769*(E1769-I1769))/F1769))))</f>
        <v/>
      </c>
    </row>
    <row customHeight="1" ht="17.25" r="1770" spans="1:105">
      <c r="A1770" s="161" t="n"/>
      <c r="B1770" s="141" t="n"/>
      <c r="C1770" s="15" t="n"/>
      <c r="D1770" s="15" t="n"/>
      <c r="E1770" s="142" t="n"/>
      <c r="F1770" s="16" t="n"/>
      <c r="G1770" s="132" t="n"/>
      <c r="H1770" s="142" t="n"/>
      <c r="I1770" s="142" t="n"/>
      <c r="J1770" s="144" t="n"/>
      <c r="K1770" s="124" t="n"/>
      <c r="L1770" s="12" t="n"/>
      <c r="M1770" s="158">
        <f>IF(J1770="", "", K1770)</f>
        <v/>
      </c>
      <c r="N1770" s="17" t="n"/>
      <c r="O1770" s="18" t="n"/>
      <c r="AC1770" s="14" t="n"/>
      <c r="AD1770" s="14">
        <f>IF(M1770="", "", IF(C1770="Long", IF(M1770&gt;0, M1770/F1770, ((G1770*(I1770-E1770))/F1770)), IF(M1770&gt;0, M1770/F1770, ((G1770*(E1770-I1770))/F1770))))</f>
        <v/>
      </c>
    </row>
    <row customHeight="1" ht="17.25" r="1771" spans="1:105">
      <c r="A1771" s="161" t="n"/>
      <c r="B1771" s="141" t="n"/>
      <c r="C1771" s="15" t="n"/>
      <c r="D1771" s="15" t="n"/>
      <c r="E1771" s="142" t="n"/>
      <c r="F1771" s="16" t="n"/>
      <c r="G1771" s="132" t="n"/>
      <c r="H1771" s="142" t="n"/>
      <c r="I1771" s="142" t="n"/>
      <c r="J1771" s="144" t="n"/>
      <c r="K1771" s="124" t="n"/>
      <c r="L1771" s="12" t="n"/>
      <c r="M1771" s="158">
        <f>IF(J1771="", "", K1771)</f>
        <v/>
      </c>
      <c r="N1771" s="17" t="n"/>
      <c r="O1771" s="18" t="n"/>
      <c r="AC1771" s="14" t="n"/>
      <c r="AD1771" s="14">
        <f>IF(M1771="", "", IF(C1771="Long", IF(M1771&gt;0, M1771/F1771, ((G1771*(I1771-E1771))/F1771)), IF(M1771&gt;0, M1771/F1771, ((G1771*(E1771-I1771))/F1771))))</f>
        <v/>
      </c>
    </row>
    <row customHeight="1" ht="17.25" r="1772" spans="1:105">
      <c r="A1772" s="161" t="n"/>
      <c r="B1772" s="141" t="n"/>
      <c r="C1772" s="15" t="n"/>
      <c r="D1772" s="15" t="n"/>
      <c r="E1772" s="142" t="n"/>
      <c r="F1772" s="16" t="n"/>
      <c r="G1772" s="132" t="n"/>
      <c r="H1772" s="142" t="n"/>
      <c r="I1772" s="142" t="n"/>
      <c r="J1772" s="144" t="n"/>
      <c r="K1772" s="124" t="n"/>
      <c r="L1772" s="12" t="n"/>
      <c r="M1772" s="158">
        <f>IF(J1772="", "", K1772)</f>
        <v/>
      </c>
      <c r="N1772" s="17" t="n"/>
      <c r="O1772" s="18" t="n"/>
      <c r="AC1772" s="14" t="n"/>
      <c r="AD1772" s="14">
        <f>IF(M1772="", "", IF(C1772="Long", IF(M1772&gt;0, M1772/F1772, ((G1772*(I1772-E1772))/F1772)), IF(M1772&gt;0, M1772/F1772, ((G1772*(E1772-I1772))/F1772))))</f>
        <v/>
      </c>
    </row>
    <row customHeight="1" ht="17.25" r="1773" spans="1:105">
      <c r="A1773" s="161" t="n"/>
      <c r="B1773" s="141" t="n"/>
      <c r="C1773" s="15" t="n"/>
      <c r="D1773" s="15" t="n"/>
      <c r="E1773" s="142" t="n"/>
      <c r="F1773" s="16" t="n"/>
      <c r="G1773" s="132" t="n"/>
      <c r="H1773" s="142" t="n"/>
      <c r="I1773" s="142" t="n"/>
      <c r="J1773" s="144" t="n"/>
      <c r="K1773" s="124" t="n"/>
      <c r="L1773" s="12" t="n"/>
      <c r="M1773" s="158">
        <f>IF(J1773="", "", K1773)</f>
        <v/>
      </c>
      <c r="N1773" s="17" t="n"/>
      <c r="O1773" s="18" t="n"/>
      <c r="AC1773" s="14" t="n"/>
      <c r="AD1773" s="14">
        <f>IF(M1773="", "", IF(C1773="Long", IF(M1773&gt;0, M1773/F1773, ((G1773*(I1773-E1773))/F1773)), IF(M1773&gt;0, M1773/F1773, ((G1773*(E1773-I1773))/F1773))))</f>
        <v/>
      </c>
    </row>
    <row customHeight="1" ht="17.25" r="1774" spans="1:105">
      <c r="A1774" s="161" t="n"/>
      <c r="B1774" s="141" t="n"/>
      <c r="C1774" s="15" t="n"/>
      <c r="D1774" s="15" t="n"/>
      <c r="E1774" s="142" t="n"/>
      <c r="F1774" s="16" t="n"/>
      <c r="G1774" s="132" t="n"/>
      <c r="H1774" s="142" t="n"/>
      <c r="I1774" s="142" t="n"/>
      <c r="J1774" s="144" t="n"/>
      <c r="K1774" s="124" t="n"/>
      <c r="L1774" s="12" t="n"/>
      <c r="M1774" s="158">
        <f>IF(J1774="", "", K1774)</f>
        <v/>
      </c>
      <c r="N1774" s="17" t="n"/>
      <c r="O1774" s="18" t="n"/>
      <c r="AC1774" s="14" t="n"/>
      <c r="AD1774" s="14">
        <f>IF(M1774="", "", IF(C1774="Long", IF(M1774&gt;0, M1774/F1774, ((G1774*(I1774-E1774))/F1774)), IF(M1774&gt;0, M1774/F1774, ((G1774*(E1774-I1774))/F1774))))</f>
        <v/>
      </c>
    </row>
    <row customHeight="1" ht="17.25" r="1775" spans="1:105">
      <c r="A1775" s="161" t="n"/>
      <c r="B1775" s="141" t="n"/>
      <c r="C1775" s="15" t="n"/>
      <c r="D1775" s="15" t="n"/>
      <c r="E1775" s="142" t="n"/>
      <c r="F1775" s="16" t="n"/>
      <c r="G1775" s="132" t="n"/>
      <c r="H1775" s="142" t="n"/>
      <c r="I1775" s="142" t="n"/>
      <c r="J1775" s="144" t="n"/>
      <c r="K1775" s="124" t="n"/>
      <c r="L1775" s="12" t="n"/>
      <c r="M1775" s="158">
        <f>IF(J1775="", "", K1775)</f>
        <v/>
      </c>
      <c r="N1775" s="17" t="n"/>
      <c r="O1775" s="18" t="n"/>
      <c r="AC1775" s="14" t="n"/>
      <c r="AD1775" s="14">
        <f>IF(M1775="", "", IF(C1775="Long", IF(M1775&gt;0, M1775/F1775, ((G1775*(I1775-E1775))/F1775)), IF(M1775&gt;0, M1775/F1775, ((G1775*(E1775-I1775))/F1775))))</f>
        <v/>
      </c>
    </row>
    <row customHeight="1" ht="17.25" r="1776" spans="1:105">
      <c r="A1776" s="161" t="n"/>
      <c r="B1776" s="141" t="n"/>
      <c r="C1776" s="15" t="n"/>
      <c r="D1776" s="15" t="n"/>
      <c r="E1776" s="142" t="n"/>
      <c r="F1776" s="16" t="n"/>
      <c r="G1776" s="132" t="n"/>
      <c r="H1776" s="142" t="n"/>
      <c r="I1776" s="142" t="n"/>
      <c r="J1776" s="144" t="n"/>
      <c r="K1776" s="124" t="n"/>
      <c r="L1776" s="12" t="n"/>
      <c r="M1776" s="158">
        <f>IF(J1776="", "", K1776)</f>
        <v/>
      </c>
      <c r="N1776" s="17" t="n"/>
      <c r="O1776" s="18" t="n"/>
      <c r="AC1776" s="14" t="n"/>
      <c r="AD1776" s="14">
        <f>IF(M1776="", "", IF(C1776="Long", IF(M1776&gt;0, M1776/F1776, ((G1776*(I1776-E1776))/F1776)), IF(M1776&gt;0, M1776/F1776, ((G1776*(E1776-I1776))/F1776))))</f>
        <v/>
      </c>
    </row>
    <row customHeight="1" ht="17.25" r="1777" spans="1:105">
      <c r="A1777" s="161" t="n"/>
      <c r="B1777" s="141" t="n"/>
      <c r="C1777" s="15" t="n"/>
      <c r="D1777" s="15" t="n"/>
      <c r="E1777" s="142" t="n"/>
      <c r="F1777" s="16" t="n"/>
      <c r="G1777" s="132" t="n"/>
      <c r="H1777" s="142" t="n"/>
      <c r="I1777" s="142" t="n"/>
      <c r="J1777" s="144" t="n"/>
      <c r="K1777" s="124" t="n"/>
      <c r="L1777" s="12" t="n"/>
      <c r="M1777" s="158">
        <f>IF(J1777="", "", K1777)</f>
        <v/>
      </c>
      <c r="N1777" s="17" t="n"/>
      <c r="O1777" s="18" t="n"/>
      <c r="AC1777" s="14" t="n"/>
      <c r="AD1777" s="14">
        <f>IF(M1777="", "", IF(C1777="Long", IF(M1777&gt;0, M1777/F1777, ((G1777*(I1777-E1777))/F1777)), IF(M1777&gt;0, M1777/F1777, ((G1777*(E1777-I1777))/F1777))))</f>
        <v/>
      </c>
    </row>
    <row customHeight="1" ht="17.25" r="1778" spans="1:105">
      <c r="A1778" s="161" t="n"/>
      <c r="B1778" s="141" t="n"/>
      <c r="C1778" s="15" t="n"/>
      <c r="D1778" s="15" t="n"/>
      <c r="E1778" s="142" t="n"/>
      <c r="F1778" s="16" t="n"/>
      <c r="G1778" s="132" t="n"/>
      <c r="H1778" s="142" t="n"/>
      <c r="I1778" s="142" t="n"/>
      <c r="J1778" s="144" t="n"/>
      <c r="K1778" s="124" t="n"/>
      <c r="L1778" s="12" t="n"/>
      <c r="M1778" s="158">
        <f>IF(J1778="", "", K1778)</f>
        <v/>
      </c>
      <c r="N1778" s="17" t="n"/>
      <c r="O1778" s="18" t="n"/>
      <c r="AC1778" s="14" t="n"/>
      <c r="AD1778" s="14">
        <f>IF(M1778="", "", IF(C1778="Long", IF(M1778&gt;0, M1778/F1778, ((G1778*(I1778-E1778))/F1778)), IF(M1778&gt;0, M1778/F1778, ((G1778*(E1778-I1778))/F1778))))</f>
        <v/>
      </c>
    </row>
    <row customHeight="1" ht="17.25" r="1779" spans="1:105">
      <c r="A1779" s="161" t="n"/>
      <c r="B1779" s="141" t="n"/>
      <c r="C1779" s="15" t="n"/>
      <c r="D1779" s="15" t="n"/>
      <c r="E1779" s="142" t="n"/>
      <c r="F1779" s="16" t="n"/>
      <c r="G1779" s="132" t="n"/>
      <c r="H1779" s="142" t="n"/>
      <c r="I1779" s="142" t="n"/>
      <c r="J1779" s="144" t="n"/>
      <c r="K1779" s="124" t="n"/>
      <c r="L1779" s="12" t="n"/>
      <c r="M1779" s="158">
        <f>IF(J1779="", "", K1779)</f>
        <v/>
      </c>
      <c r="N1779" s="17" t="n"/>
      <c r="O1779" s="18" t="n"/>
      <c r="AC1779" s="14" t="n"/>
      <c r="AD1779" s="14">
        <f>IF(M1779="", "", IF(C1779="Long", IF(M1779&gt;0, M1779/F1779, ((G1779*(I1779-E1779))/F1779)), IF(M1779&gt;0, M1779/F1779, ((G1779*(E1779-I1779))/F1779))))</f>
        <v/>
      </c>
    </row>
    <row customHeight="1" ht="17.25" r="1780" spans="1:105">
      <c r="A1780" s="161" t="n"/>
      <c r="B1780" s="141" t="n"/>
      <c r="C1780" s="15" t="n"/>
      <c r="D1780" s="15" t="n"/>
      <c r="E1780" s="142" t="n"/>
      <c r="F1780" s="16" t="n"/>
      <c r="G1780" s="132" t="n"/>
      <c r="H1780" s="142" t="n"/>
      <c r="I1780" s="142" t="n"/>
      <c r="J1780" s="144" t="n"/>
      <c r="K1780" s="124" t="n"/>
      <c r="L1780" s="12" t="n"/>
      <c r="M1780" s="158">
        <f>IF(J1780="", "", K1780)</f>
        <v/>
      </c>
      <c r="N1780" s="17" t="n"/>
      <c r="O1780" s="18" t="n"/>
      <c r="AC1780" s="14" t="n"/>
      <c r="AD1780" s="14">
        <f>IF(M1780="", "", IF(C1780="Long", IF(M1780&gt;0, M1780/F1780, ((G1780*(I1780-E1780))/F1780)), IF(M1780&gt;0, M1780/F1780, ((G1780*(E1780-I1780))/F1780))))</f>
        <v/>
      </c>
    </row>
    <row customHeight="1" ht="17.25" r="1781" spans="1:105">
      <c r="A1781" s="161" t="n"/>
      <c r="B1781" s="141" t="n"/>
      <c r="C1781" s="15" t="n"/>
      <c r="D1781" s="15" t="n"/>
      <c r="E1781" s="142" t="n"/>
      <c r="F1781" s="16" t="n"/>
      <c r="G1781" s="132" t="n"/>
      <c r="H1781" s="142" t="n"/>
      <c r="I1781" s="142" t="n"/>
      <c r="J1781" s="144" t="n"/>
      <c r="K1781" s="124" t="n"/>
      <c r="L1781" s="12" t="n"/>
      <c r="M1781" s="158">
        <f>IF(J1781="", "", K1781)</f>
        <v/>
      </c>
      <c r="N1781" s="17" t="n"/>
      <c r="O1781" s="18" t="n"/>
      <c r="AC1781" s="14" t="n"/>
      <c r="AD1781" s="14">
        <f>IF(M1781="", "", IF(C1781="Long", IF(M1781&gt;0, M1781/F1781, ((G1781*(I1781-E1781))/F1781)), IF(M1781&gt;0, M1781/F1781, ((G1781*(E1781-I1781))/F1781))))</f>
        <v/>
      </c>
    </row>
    <row customHeight="1" ht="17.25" r="1782" spans="1:105">
      <c r="A1782" s="161" t="n"/>
      <c r="B1782" s="141" t="n"/>
      <c r="C1782" s="15" t="n"/>
      <c r="D1782" s="15" t="n"/>
      <c r="E1782" s="142" t="n"/>
      <c r="F1782" s="16" t="n"/>
      <c r="G1782" s="132" t="n"/>
      <c r="H1782" s="142" t="n"/>
      <c r="I1782" s="142" t="n"/>
      <c r="J1782" s="144" t="n"/>
      <c r="K1782" s="124" t="n"/>
      <c r="L1782" s="12" t="n"/>
      <c r="M1782" s="158">
        <f>IF(J1782="", "", K1782)</f>
        <v/>
      </c>
      <c r="N1782" s="17" t="n"/>
      <c r="O1782" s="18" t="n"/>
      <c r="AC1782" s="14" t="n"/>
      <c r="AD1782" s="14">
        <f>IF(M1782="", "", IF(C1782="Long", IF(M1782&gt;0, M1782/F1782, ((G1782*(I1782-E1782))/F1782)), IF(M1782&gt;0, M1782/F1782, ((G1782*(E1782-I1782))/F1782))))</f>
        <v/>
      </c>
    </row>
    <row customHeight="1" ht="17.25" r="1783" spans="1:105">
      <c r="A1783" s="161" t="n"/>
      <c r="B1783" s="141" t="n"/>
      <c r="C1783" s="15" t="n"/>
      <c r="D1783" s="15" t="n"/>
      <c r="E1783" s="142" t="n"/>
      <c r="F1783" s="16" t="n"/>
      <c r="G1783" s="132" t="n"/>
      <c r="H1783" s="142" t="n"/>
      <c r="I1783" s="142" t="n"/>
      <c r="J1783" s="144" t="n"/>
      <c r="K1783" s="124" t="n"/>
      <c r="L1783" s="12" t="n"/>
      <c r="M1783" s="158">
        <f>IF(J1783="", "", K1783)</f>
        <v/>
      </c>
      <c r="N1783" s="17" t="n"/>
      <c r="O1783" s="18" t="n"/>
      <c r="AC1783" s="14" t="n"/>
      <c r="AD1783" s="14">
        <f>IF(M1783="", "", IF(C1783="Long", IF(M1783&gt;0, M1783/F1783, ((G1783*(I1783-E1783))/F1783)), IF(M1783&gt;0, M1783/F1783, ((G1783*(E1783-I1783))/F1783))))</f>
        <v/>
      </c>
    </row>
    <row customHeight="1" ht="17.25" r="1784" spans="1:105">
      <c r="A1784" s="161" t="n"/>
      <c r="B1784" s="141" t="n"/>
      <c r="C1784" s="15" t="n"/>
      <c r="D1784" s="15" t="n"/>
      <c r="E1784" s="142" t="n"/>
      <c r="F1784" s="16" t="n"/>
      <c r="G1784" s="132" t="n"/>
      <c r="H1784" s="142" t="n"/>
      <c r="I1784" s="142" t="n"/>
      <c r="J1784" s="144" t="n"/>
      <c r="K1784" s="124" t="n"/>
      <c r="L1784" s="12" t="n"/>
      <c r="M1784" s="158">
        <f>IF(J1784="", "", K1784)</f>
        <v/>
      </c>
      <c r="N1784" s="17" t="n"/>
      <c r="O1784" s="18" t="n"/>
      <c r="AC1784" s="14" t="n"/>
      <c r="AD1784" s="14">
        <f>IF(M1784="", "", IF(C1784="Long", IF(M1784&gt;0, M1784/F1784, ((G1784*(I1784-E1784))/F1784)), IF(M1784&gt;0, M1784/F1784, ((G1784*(E1784-I1784))/F1784))))</f>
        <v/>
      </c>
    </row>
    <row customHeight="1" ht="17.25" r="1785" spans="1:105">
      <c r="A1785" s="161" t="n"/>
      <c r="B1785" s="141" t="n"/>
      <c r="C1785" s="15" t="n"/>
      <c r="D1785" s="15" t="n"/>
      <c r="E1785" s="142" t="n"/>
      <c r="F1785" s="16" t="n"/>
      <c r="G1785" s="132" t="n"/>
      <c r="H1785" s="142" t="n"/>
      <c r="I1785" s="142" t="n"/>
      <c r="J1785" s="144" t="n"/>
      <c r="K1785" s="124" t="n"/>
      <c r="L1785" s="12" t="n"/>
      <c r="M1785" s="158">
        <f>IF(J1785="", "", K1785)</f>
        <v/>
      </c>
      <c r="N1785" s="17" t="n"/>
      <c r="O1785" s="18" t="n"/>
      <c r="AC1785" s="14" t="n"/>
      <c r="AD1785" s="14">
        <f>IF(M1785="", "", IF(C1785="Long", IF(M1785&gt;0, M1785/F1785, ((G1785*(I1785-E1785))/F1785)), IF(M1785&gt;0, M1785/F1785, ((G1785*(E1785-I1785))/F1785))))</f>
        <v/>
      </c>
    </row>
    <row customHeight="1" ht="17.25" r="1786" spans="1:105">
      <c r="A1786" s="161" t="n"/>
      <c r="B1786" s="141" t="n"/>
      <c r="C1786" s="15" t="n"/>
      <c r="D1786" s="15" t="n"/>
      <c r="E1786" s="142" t="n"/>
      <c r="F1786" s="16" t="n"/>
      <c r="G1786" s="132" t="n"/>
      <c r="H1786" s="142" t="n"/>
      <c r="I1786" s="142" t="n"/>
      <c r="J1786" s="144" t="n"/>
      <c r="K1786" s="124" t="n"/>
      <c r="L1786" s="12" t="n"/>
      <c r="M1786" s="158">
        <f>IF(J1786="", "", K1786)</f>
        <v/>
      </c>
      <c r="N1786" s="17" t="n"/>
      <c r="O1786" s="18" t="n"/>
      <c r="AC1786" s="14" t="n"/>
      <c r="AD1786" s="14">
        <f>IF(M1786="", "", IF(C1786="Long", IF(M1786&gt;0, M1786/F1786, ((G1786*(I1786-E1786))/F1786)), IF(M1786&gt;0, M1786/F1786, ((G1786*(E1786-I1786))/F1786))))</f>
        <v/>
      </c>
    </row>
    <row customHeight="1" ht="17.25" r="1787" spans="1:105">
      <c r="A1787" s="161" t="n"/>
      <c r="B1787" s="141" t="n"/>
      <c r="C1787" s="15" t="n"/>
      <c r="D1787" s="15" t="n"/>
      <c r="E1787" s="142" t="n"/>
      <c r="F1787" s="16" t="n"/>
      <c r="G1787" s="132" t="n"/>
      <c r="H1787" s="142" t="n"/>
      <c r="I1787" s="142" t="n"/>
      <c r="J1787" s="144" t="n"/>
      <c r="K1787" s="124" t="n"/>
      <c r="L1787" s="12" t="n"/>
      <c r="M1787" s="158">
        <f>IF(J1787="", "", K1787)</f>
        <v/>
      </c>
      <c r="N1787" s="17" t="n"/>
      <c r="O1787" s="18" t="n"/>
      <c r="AC1787" s="14" t="n"/>
      <c r="AD1787" s="14">
        <f>IF(M1787="", "", IF(C1787="Long", IF(M1787&gt;0, M1787/F1787, ((G1787*(I1787-E1787))/F1787)), IF(M1787&gt;0, M1787/F1787, ((G1787*(E1787-I1787))/F1787))))</f>
        <v/>
      </c>
    </row>
    <row customHeight="1" ht="17.25" r="1788" spans="1:105">
      <c r="A1788" s="161" t="n"/>
      <c r="B1788" s="141" t="n"/>
      <c r="C1788" s="15" t="n"/>
      <c r="D1788" s="15" t="n"/>
      <c r="E1788" s="142" t="n"/>
      <c r="F1788" s="16" t="n"/>
      <c r="G1788" s="132" t="n"/>
      <c r="H1788" s="142" t="n"/>
      <c r="I1788" s="142" t="n"/>
      <c r="J1788" s="144" t="n"/>
      <c r="K1788" s="124" t="n"/>
      <c r="L1788" s="12" t="n"/>
      <c r="M1788" s="158">
        <f>IF(J1788="", "", K1788)</f>
        <v/>
      </c>
      <c r="N1788" s="17" t="n"/>
      <c r="O1788" s="18" t="n"/>
      <c r="AC1788" s="14" t="n"/>
      <c r="AD1788" s="14">
        <f>IF(M1788="", "", IF(C1788="Long", IF(M1788&gt;0, M1788/F1788, ((G1788*(I1788-E1788))/F1788)), IF(M1788&gt;0, M1788/F1788, ((G1788*(E1788-I1788))/F1788))))</f>
        <v/>
      </c>
    </row>
    <row customHeight="1" ht="17.25" r="1789" spans="1:105">
      <c r="A1789" s="161" t="n"/>
      <c r="B1789" s="141" t="n"/>
      <c r="C1789" s="15" t="n"/>
      <c r="D1789" s="15" t="n"/>
      <c r="E1789" s="142" t="n"/>
      <c r="F1789" s="16" t="n"/>
      <c r="G1789" s="132" t="n"/>
      <c r="H1789" s="142" t="n"/>
      <c r="I1789" s="142" t="n"/>
      <c r="J1789" s="144" t="n"/>
      <c r="K1789" s="124" t="n"/>
      <c r="L1789" s="12" t="n"/>
      <c r="M1789" s="158">
        <f>IF(J1789="", "", K1789)</f>
        <v/>
      </c>
      <c r="N1789" s="17" t="n"/>
      <c r="O1789" s="18" t="n"/>
      <c r="AC1789" s="14" t="n"/>
      <c r="AD1789" s="14">
        <f>IF(M1789="", "", IF(C1789="Long", IF(M1789&gt;0, M1789/F1789, ((G1789*(I1789-E1789))/F1789)), IF(M1789&gt;0, M1789/F1789, ((G1789*(E1789-I1789))/F1789))))</f>
        <v/>
      </c>
    </row>
    <row customHeight="1" ht="17.25" r="1790" spans="1:105">
      <c r="A1790" s="161" t="n"/>
      <c r="B1790" s="141" t="n"/>
      <c r="C1790" s="15" t="n"/>
      <c r="D1790" s="15" t="n"/>
      <c r="E1790" s="142" t="n"/>
      <c r="F1790" s="16" t="n"/>
      <c r="G1790" s="132" t="n"/>
      <c r="H1790" s="142" t="n"/>
      <c r="I1790" s="142" t="n"/>
      <c r="J1790" s="144" t="n"/>
      <c r="K1790" s="124" t="n"/>
      <c r="L1790" s="12" t="n"/>
      <c r="M1790" s="158">
        <f>IF(J1790="", "", K1790)</f>
        <v/>
      </c>
      <c r="N1790" s="17" t="n"/>
      <c r="O1790" s="18" t="n"/>
      <c r="AC1790" s="14" t="n"/>
      <c r="AD1790" s="14">
        <f>IF(M1790="", "", IF(C1790="Long", IF(M1790&gt;0, M1790/F1790, ((G1790*(I1790-E1790))/F1790)), IF(M1790&gt;0, M1790/F1790, ((G1790*(E1790-I1790))/F1790))))</f>
        <v/>
      </c>
    </row>
    <row customHeight="1" ht="17.25" r="1791" spans="1:105">
      <c r="A1791" s="161" t="n"/>
      <c r="B1791" s="141" t="n"/>
      <c r="C1791" s="15" t="n"/>
      <c r="D1791" s="15" t="n"/>
      <c r="E1791" s="142" t="n"/>
      <c r="F1791" s="16" t="n"/>
      <c r="G1791" s="132" t="n"/>
      <c r="H1791" s="142" t="n"/>
      <c r="I1791" s="142" t="n"/>
      <c r="J1791" s="144" t="n"/>
      <c r="K1791" s="124" t="n"/>
      <c r="L1791" s="12" t="n"/>
      <c r="M1791" s="158">
        <f>IF(J1791="", "", K1791)</f>
        <v/>
      </c>
      <c r="N1791" s="17" t="n"/>
      <c r="O1791" s="18" t="n"/>
      <c r="AC1791" s="14" t="n"/>
      <c r="AD1791" s="14">
        <f>IF(M1791="", "", IF(C1791="Long", IF(M1791&gt;0, M1791/F1791, ((G1791*(I1791-E1791))/F1791)), IF(M1791&gt;0, M1791/F1791, ((G1791*(E1791-I1791))/F1791))))</f>
        <v/>
      </c>
    </row>
    <row customHeight="1" ht="17.25" r="1792" spans="1:105">
      <c r="A1792" s="161" t="n"/>
      <c r="B1792" s="141" t="n"/>
      <c r="C1792" s="15" t="n"/>
      <c r="D1792" s="15" t="n"/>
      <c r="E1792" s="142" t="n"/>
      <c r="F1792" s="16" t="n"/>
      <c r="G1792" s="132" t="n"/>
      <c r="H1792" s="142" t="n"/>
      <c r="I1792" s="142" t="n"/>
      <c r="J1792" s="144" t="n"/>
      <c r="K1792" s="124" t="n"/>
      <c r="L1792" s="12" t="n"/>
      <c r="M1792" s="158">
        <f>IF(J1792="", "", K1792)</f>
        <v/>
      </c>
      <c r="N1792" s="17" t="n"/>
      <c r="O1792" s="18" t="n"/>
      <c r="AC1792" s="14" t="n"/>
      <c r="AD1792" s="14">
        <f>IF(M1792="", "", IF(C1792="Long", IF(M1792&gt;0, M1792/F1792, ((G1792*(I1792-E1792))/F1792)), IF(M1792&gt;0, M1792/F1792, ((G1792*(E1792-I1792))/F1792))))</f>
        <v/>
      </c>
    </row>
    <row customHeight="1" ht="17.25" r="1793" spans="1:105">
      <c r="A1793" s="161" t="n"/>
      <c r="B1793" s="141" t="n"/>
      <c r="C1793" s="15" t="n"/>
      <c r="D1793" s="15" t="n"/>
      <c r="E1793" s="142" t="n"/>
      <c r="F1793" s="16" t="n"/>
      <c r="G1793" s="132" t="n"/>
      <c r="H1793" s="142" t="n"/>
      <c r="I1793" s="142" t="n"/>
      <c r="J1793" s="144" t="n"/>
      <c r="K1793" s="124" t="n"/>
      <c r="L1793" s="12" t="n"/>
      <c r="M1793" s="158">
        <f>IF(J1793="", "", K1793)</f>
        <v/>
      </c>
      <c r="N1793" s="17" t="n"/>
      <c r="O1793" s="18" t="n"/>
      <c r="AC1793" s="14" t="n"/>
      <c r="AD1793" s="14">
        <f>IF(M1793="", "", IF(C1793="Long", IF(M1793&gt;0, M1793/F1793, ((G1793*(I1793-E1793))/F1793)), IF(M1793&gt;0, M1793/F1793, ((G1793*(E1793-I1793))/F1793))))</f>
        <v/>
      </c>
    </row>
    <row customHeight="1" ht="17.25" r="1794" spans="1:105">
      <c r="A1794" s="161" t="n"/>
      <c r="B1794" s="141" t="n"/>
      <c r="C1794" s="15" t="n"/>
      <c r="D1794" s="15" t="n"/>
      <c r="E1794" s="142" t="n"/>
      <c r="F1794" s="16" t="n"/>
      <c r="G1794" s="132" t="n"/>
      <c r="H1794" s="142" t="n"/>
      <c r="I1794" s="142" t="n"/>
      <c r="J1794" s="144" t="n"/>
      <c r="K1794" s="124" t="n"/>
      <c r="L1794" s="12" t="n"/>
      <c r="M1794" s="158">
        <f>IF(J1794="", "", K1794)</f>
        <v/>
      </c>
      <c r="N1794" s="17" t="n"/>
      <c r="O1794" s="18" t="n"/>
      <c r="AC1794" s="14" t="n"/>
      <c r="AD1794" s="14">
        <f>IF(M1794="", "", IF(C1794="Long", IF(M1794&gt;0, M1794/F1794, ((G1794*(I1794-E1794))/F1794)), IF(M1794&gt;0, M1794/F1794, ((G1794*(E1794-I1794))/F1794))))</f>
        <v/>
      </c>
    </row>
    <row customHeight="1" ht="17.25" r="1795" spans="1:105">
      <c r="A1795" s="161" t="n"/>
      <c r="B1795" s="141" t="n"/>
      <c r="C1795" s="15" t="n"/>
      <c r="D1795" s="15" t="n"/>
      <c r="E1795" s="142" t="n"/>
      <c r="F1795" s="16" t="n"/>
      <c r="G1795" s="132" t="n"/>
      <c r="H1795" s="142" t="n"/>
      <c r="I1795" s="142" t="n"/>
      <c r="J1795" s="144" t="n"/>
      <c r="K1795" s="124" t="n"/>
      <c r="L1795" s="12" t="n"/>
      <c r="M1795" s="158">
        <f>IF(J1795="", "", K1795)</f>
        <v/>
      </c>
      <c r="N1795" s="17" t="n"/>
      <c r="O1795" s="18" t="n"/>
      <c r="AC1795" s="14" t="n"/>
      <c r="AD1795" s="14">
        <f>IF(M1795="", "", IF(C1795="Long", IF(M1795&gt;0, M1795/F1795, ((G1795*(I1795-E1795))/F1795)), IF(M1795&gt;0, M1795/F1795, ((G1795*(E1795-I1795))/F1795))))</f>
        <v/>
      </c>
    </row>
    <row customHeight="1" ht="17.25" r="1796" spans="1:105">
      <c r="A1796" s="161" t="n"/>
      <c r="B1796" s="141" t="n"/>
      <c r="C1796" s="15" t="n"/>
      <c r="D1796" s="15" t="n"/>
      <c r="E1796" s="142" t="n"/>
      <c r="F1796" s="16" t="n"/>
      <c r="G1796" s="132" t="n"/>
      <c r="H1796" s="142" t="n"/>
      <c r="I1796" s="142" t="n"/>
      <c r="J1796" s="144" t="n"/>
      <c r="K1796" s="124" t="n"/>
      <c r="L1796" s="12" t="n"/>
      <c r="M1796" s="158">
        <f>IF(J1796="", "", K1796)</f>
        <v/>
      </c>
      <c r="N1796" s="17" t="n"/>
      <c r="O1796" s="18" t="n"/>
      <c r="AC1796" s="14" t="n"/>
      <c r="AD1796" s="14">
        <f>IF(M1796="", "", IF(C1796="Long", IF(M1796&gt;0, M1796/F1796, ((G1796*(I1796-E1796))/F1796)), IF(M1796&gt;0, M1796/F1796, ((G1796*(E1796-I1796))/F1796))))</f>
        <v/>
      </c>
    </row>
    <row customHeight="1" ht="17.25" r="1797" spans="1:105">
      <c r="A1797" s="161" t="n"/>
      <c r="B1797" s="141" t="n"/>
      <c r="C1797" s="15" t="n"/>
      <c r="D1797" s="15" t="n"/>
      <c r="E1797" s="142" t="n"/>
      <c r="F1797" s="16" t="n"/>
      <c r="G1797" s="132" t="n"/>
      <c r="H1797" s="142" t="n"/>
      <c r="I1797" s="142" t="n"/>
      <c r="J1797" s="144" t="n"/>
      <c r="K1797" s="124" t="n"/>
      <c r="L1797" s="12" t="n"/>
      <c r="M1797" s="158">
        <f>IF(J1797="", "", K1797)</f>
        <v/>
      </c>
      <c r="N1797" s="17" t="n"/>
      <c r="O1797" s="18" t="n"/>
      <c r="AC1797" s="14" t="n"/>
      <c r="AD1797" s="14">
        <f>IF(M1797="", "", IF(C1797="Long", IF(M1797&gt;0, M1797/F1797, ((G1797*(I1797-E1797))/F1797)), IF(M1797&gt;0, M1797/F1797, ((G1797*(E1797-I1797))/F1797))))</f>
        <v/>
      </c>
    </row>
    <row customHeight="1" ht="17.25" r="1798" spans="1:105">
      <c r="A1798" s="161" t="n"/>
      <c r="B1798" s="141" t="n"/>
      <c r="C1798" s="15" t="n"/>
      <c r="D1798" s="15" t="n"/>
      <c r="E1798" s="142" t="n"/>
      <c r="F1798" s="16" t="n"/>
      <c r="G1798" s="132" t="n"/>
      <c r="H1798" s="142" t="n"/>
      <c r="I1798" s="142" t="n"/>
      <c r="J1798" s="144" t="n"/>
      <c r="K1798" s="124" t="n"/>
      <c r="L1798" s="12" t="n"/>
      <c r="M1798" s="158">
        <f>IF(J1798="", "", K1798)</f>
        <v/>
      </c>
      <c r="N1798" s="17" t="n"/>
      <c r="O1798" s="18" t="n"/>
      <c r="AC1798" s="14" t="n"/>
      <c r="AD1798" s="14">
        <f>IF(M1798="", "", IF(C1798="Long", IF(M1798&gt;0, M1798/F1798, ((G1798*(I1798-E1798))/F1798)), IF(M1798&gt;0, M1798/F1798, ((G1798*(E1798-I1798))/F1798))))</f>
        <v/>
      </c>
    </row>
    <row customHeight="1" ht="17.25" r="1799" spans="1:105">
      <c r="A1799" s="161" t="n"/>
      <c r="B1799" s="141" t="n"/>
      <c r="C1799" s="15" t="n"/>
      <c r="D1799" s="15" t="n"/>
      <c r="E1799" s="142" t="n"/>
      <c r="F1799" s="16" t="n"/>
      <c r="G1799" s="132" t="n"/>
      <c r="H1799" s="142" t="n"/>
      <c r="I1799" s="142" t="n"/>
      <c r="J1799" s="144" t="n"/>
      <c r="K1799" s="124" t="n"/>
      <c r="L1799" s="12" t="n"/>
      <c r="M1799" s="158">
        <f>IF(J1799="", "", K1799)</f>
        <v/>
      </c>
      <c r="N1799" s="17" t="n"/>
      <c r="O1799" s="18" t="n"/>
      <c r="AC1799" s="14" t="n"/>
      <c r="AD1799" s="14">
        <f>IF(M1799="", "", IF(C1799="Long", IF(M1799&gt;0, M1799/F1799, ((G1799*(I1799-E1799))/F1799)), IF(M1799&gt;0, M1799/F1799, ((G1799*(E1799-I1799))/F1799))))</f>
        <v/>
      </c>
    </row>
    <row customHeight="1" ht="17.25" r="1800" spans="1:105">
      <c r="A1800" s="161" t="n"/>
      <c r="B1800" s="141" t="n"/>
      <c r="C1800" s="15" t="n"/>
      <c r="D1800" s="15" t="n"/>
      <c r="E1800" s="142" t="n"/>
      <c r="F1800" s="16" t="n"/>
      <c r="G1800" s="132" t="n"/>
      <c r="H1800" s="142" t="n"/>
      <c r="I1800" s="142" t="n"/>
      <c r="J1800" s="144" t="n"/>
      <c r="K1800" s="124" t="n"/>
      <c r="L1800" s="12" t="n"/>
      <c r="M1800" s="158">
        <f>IF(J1800="", "", K1800)</f>
        <v/>
      </c>
      <c r="N1800" s="17" t="n"/>
      <c r="O1800" s="18" t="n"/>
      <c r="AC1800" s="14" t="n"/>
      <c r="AD1800" s="14">
        <f>IF(M1800="", "", IF(C1800="Long", IF(M1800&gt;0, M1800/F1800, ((G1800*(I1800-E1800))/F1800)), IF(M1800&gt;0, M1800/F1800, ((G1800*(E1800-I1800))/F1800))))</f>
        <v/>
      </c>
    </row>
    <row customHeight="1" ht="17.25" r="1801" spans="1:105">
      <c r="A1801" s="161" t="n"/>
      <c r="B1801" s="141" t="n"/>
      <c r="C1801" s="15" t="n"/>
      <c r="D1801" s="15" t="n"/>
      <c r="E1801" s="142" t="n"/>
      <c r="F1801" s="16" t="n"/>
      <c r="G1801" s="132" t="n"/>
      <c r="H1801" s="142" t="n"/>
      <c r="I1801" s="142" t="n"/>
      <c r="J1801" s="144" t="n"/>
      <c r="K1801" s="124" t="n"/>
      <c r="L1801" s="12" t="n"/>
      <c r="M1801" s="158">
        <f>IF(J1801="", "", K1801)</f>
        <v/>
      </c>
      <c r="N1801" s="17" t="n"/>
      <c r="O1801" s="18" t="n"/>
      <c r="AC1801" s="14" t="n"/>
      <c r="AD1801" s="14">
        <f>IF(M1801="", "", IF(C1801="Long", IF(M1801&gt;0, M1801/F1801, ((G1801*(I1801-E1801))/F1801)), IF(M1801&gt;0, M1801/F1801, ((G1801*(E1801-I1801))/F1801))))</f>
        <v/>
      </c>
    </row>
    <row customHeight="1" ht="17.25" r="1802" spans="1:105">
      <c r="A1802" s="161" t="n"/>
      <c r="B1802" s="141" t="n"/>
      <c r="C1802" s="15" t="n"/>
      <c r="D1802" s="15" t="n"/>
      <c r="E1802" s="142" t="n"/>
      <c r="F1802" s="16" t="n"/>
      <c r="G1802" s="132" t="n"/>
      <c r="H1802" s="142" t="n"/>
      <c r="I1802" s="142" t="n"/>
      <c r="J1802" s="144" t="n"/>
      <c r="K1802" s="124" t="n"/>
      <c r="L1802" s="12" t="n"/>
      <c r="M1802" s="158">
        <f>IF(J1802="", "", K1802)</f>
        <v/>
      </c>
      <c r="N1802" s="17" t="n"/>
      <c r="O1802" s="18" t="n"/>
      <c r="AC1802" s="14" t="n"/>
      <c r="AD1802" s="14">
        <f>IF(M1802="", "", IF(C1802="Long", IF(M1802&gt;0, M1802/F1802, ((G1802*(I1802-E1802))/F1802)), IF(M1802&gt;0, M1802/F1802, ((G1802*(E1802-I1802))/F1802))))</f>
        <v/>
      </c>
    </row>
    <row customHeight="1" ht="17.25" r="1803" spans="1:105">
      <c r="A1803" s="161" t="n"/>
      <c r="B1803" s="141" t="n"/>
      <c r="C1803" s="15" t="n"/>
      <c r="D1803" s="15" t="n"/>
      <c r="E1803" s="142" t="n"/>
      <c r="F1803" s="16" t="n"/>
      <c r="G1803" s="132" t="n"/>
      <c r="H1803" s="142" t="n"/>
      <c r="I1803" s="142" t="n"/>
      <c r="J1803" s="144" t="n"/>
      <c r="K1803" s="124" t="n"/>
      <c r="L1803" s="12" t="n"/>
      <c r="M1803" s="158">
        <f>IF(J1803="", "", K1803)</f>
        <v/>
      </c>
      <c r="N1803" s="17" t="n"/>
      <c r="O1803" s="18" t="n"/>
      <c r="AC1803" s="14" t="n"/>
      <c r="AD1803" s="14">
        <f>IF(M1803="", "", IF(C1803="Long", IF(M1803&gt;0, M1803/F1803, ((G1803*(I1803-E1803))/F1803)), IF(M1803&gt;0, M1803/F1803, ((G1803*(E1803-I1803))/F1803))))</f>
        <v/>
      </c>
    </row>
    <row customHeight="1" ht="17.25" r="1804" spans="1:105">
      <c r="A1804" s="161" t="n"/>
      <c r="B1804" s="141" t="n"/>
      <c r="C1804" s="15" t="n"/>
      <c r="D1804" s="15" t="n"/>
      <c r="E1804" s="142" t="n"/>
      <c r="F1804" s="16" t="n"/>
      <c r="G1804" s="132" t="n"/>
      <c r="H1804" s="142" t="n"/>
      <c r="I1804" s="142" t="n"/>
      <c r="J1804" s="144" t="n"/>
      <c r="K1804" s="124" t="n"/>
      <c r="L1804" s="12" t="n"/>
      <c r="M1804" s="158">
        <f>IF(J1804="", "", K1804)</f>
        <v/>
      </c>
      <c r="N1804" s="17" t="n"/>
      <c r="O1804" s="18" t="n"/>
      <c r="AC1804" s="14" t="n"/>
      <c r="AD1804" s="14">
        <f>IF(M1804="", "", IF(C1804="Long", IF(M1804&gt;0, M1804/F1804, ((G1804*(I1804-E1804))/F1804)), IF(M1804&gt;0, M1804/F1804, ((G1804*(E1804-I1804))/F1804))))</f>
        <v/>
      </c>
    </row>
    <row customHeight="1" ht="17.25" r="1805" spans="1:105">
      <c r="A1805" s="161" t="n"/>
      <c r="B1805" s="141" t="n"/>
      <c r="C1805" s="15" t="n"/>
      <c r="D1805" s="15" t="n"/>
      <c r="E1805" s="142" t="n"/>
      <c r="F1805" s="16" t="n"/>
      <c r="G1805" s="132" t="n"/>
      <c r="H1805" s="142" t="n"/>
      <c r="I1805" s="142" t="n"/>
      <c r="J1805" s="144" t="n"/>
      <c r="K1805" s="124" t="n"/>
      <c r="L1805" s="12" t="n"/>
      <c r="M1805" s="158">
        <f>IF(J1805="", "", K1805)</f>
        <v/>
      </c>
      <c r="N1805" s="17" t="n"/>
      <c r="O1805" s="18" t="n"/>
      <c r="AC1805" s="14" t="n"/>
      <c r="AD1805" s="14">
        <f>IF(M1805="", "", IF(C1805="Long", IF(M1805&gt;0, M1805/F1805, ((G1805*(I1805-E1805))/F1805)), IF(M1805&gt;0, M1805/F1805, ((G1805*(E1805-I1805))/F1805))))</f>
        <v/>
      </c>
    </row>
    <row customHeight="1" ht="17.25" r="1806" spans="1:105">
      <c r="A1806" s="161" t="n"/>
      <c r="B1806" s="141" t="n"/>
      <c r="C1806" s="15" t="n"/>
      <c r="D1806" s="15" t="n"/>
      <c r="E1806" s="142" t="n"/>
      <c r="F1806" s="16" t="n"/>
      <c r="G1806" s="132" t="n"/>
      <c r="H1806" s="142" t="n"/>
      <c r="I1806" s="142" t="n"/>
      <c r="J1806" s="144" t="n"/>
      <c r="K1806" s="124" t="n"/>
      <c r="L1806" s="12" t="n"/>
      <c r="M1806" s="158">
        <f>IF(J1806="", "", K1806)</f>
        <v/>
      </c>
      <c r="N1806" s="17" t="n"/>
      <c r="O1806" s="18" t="n"/>
      <c r="AC1806" s="14" t="n"/>
      <c r="AD1806" s="14">
        <f>IF(M1806="", "", IF(C1806="Long", IF(M1806&gt;0, M1806/F1806, ((G1806*(I1806-E1806))/F1806)), IF(M1806&gt;0, M1806/F1806, ((G1806*(E1806-I1806))/F1806))))</f>
        <v/>
      </c>
    </row>
    <row customHeight="1" ht="17.25" r="1807" spans="1:105">
      <c r="A1807" s="161" t="n"/>
      <c r="B1807" s="141" t="n"/>
      <c r="C1807" s="15" t="n"/>
      <c r="D1807" s="15" t="n"/>
      <c r="E1807" s="142" t="n"/>
      <c r="F1807" s="16" t="n"/>
      <c r="G1807" s="132" t="n"/>
      <c r="H1807" s="142" t="n"/>
      <c r="I1807" s="142" t="n"/>
      <c r="J1807" s="144" t="n"/>
      <c r="K1807" s="124" t="n"/>
      <c r="L1807" s="12" t="n"/>
      <c r="M1807" s="158">
        <f>IF(J1807="", "", K1807)</f>
        <v/>
      </c>
      <c r="N1807" s="17" t="n"/>
      <c r="O1807" s="18" t="n"/>
      <c r="AC1807" s="14" t="n"/>
      <c r="AD1807" s="14">
        <f>IF(M1807="", "", IF(C1807="Long", IF(M1807&gt;0, M1807/F1807, ((G1807*(I1807-E1807))/F1807)), IF(M1807&gt;0, M1807/F1807, ((G1807*(E1807-I1807))/F1807))))</f>
        <v/>
      </c>
    </row>
    <row customHeight="1" ht="17.25" r="1808" spans="1:105">
      <c r="A1808" s="161" t="n"/>
      <c r="B1808" s="141" t="n"/>
      <c r="C1808" s="15" t="n"/>
      <c r="D1808" s="15" t="n"/>
      <c r="E1808" s="142" t="n"/>
      <c r="F1808" s="16" t="n"/>
      <c r="G1808" s="132" t="n"/>
      <c r="H1808" s="142" t="n"/>
      <c r="I1808" s="142" t="n"/>
      <c r="J1808" s="144" t="n"/>
      <c r="K1808" s="124" t="n"/>
      <c r="L1808" s="12" t="n"/>
      <c r="M1808" s="158">
        <f>IF(J1808="", "", K1808)</f>
        <v/>
      </c>
      <c r="N1808" s="17" t="n"/>
      <c r="O1808" s="18" t="n"/>
      <c r="AC1808" s="14" t="n"/>
      <c r="AD1808" s="14">
        <f>IF(M1808="", "", IF(C1808="Long", IF(M1808&gt;0, M1808/F1808, ((G1808*(I1808-E1808))/F1808)), IF(M1808&gt;0, M1808/F1808, ((G1808*(E1808-I1808))/F1808))))</f>
        <v/>
      </c>
    </row>
    <row customHeight="1" ht="17.25" r="1809" spans="1:105">
      <c r="A1809" s="161" t="n"/>
      <c r="B1809" s="141" t="n"/>
      <c r="C1809" s="15" t="n"/>
      <c r="D1809" s="15" t="n"/>
      <c r="E1809" s="142" t="n"/>
      <c r="F1809" s="16" t="n"/>
      <c r="G1809" s="132" t="n"/>
      <c r="H1809" s="142" t="n"/>
      <c r="I1809" s="142" t="n"/>
      <c r="J1809" s="144" t="n"/>
      <c r="K1809" s="124" t="n"/>
      <c r="L1809" s="12" t="n"/>
      <c r="M1809" s="158">
        <f>IF(J1809="", "", K1809)</f>
        <v/>
      </c>
      <c r="N1809" s="17" t="n"/>
      <c r="O1809" s="18" t="n"/>
      <c r="AC1809" s="14" t="n"/>
      <c r="AD1809" s="14">
        <f>IF(M1809="", "", IF(C1809="Long", IF(M1809&gt;0, M1809/F1809, ((G1809*(I1809-E1809))/F1809)), IF(M1809&gt;0, M1809/F1809, ((G1809*(E1809-I1809))/F1809))))</f>
        <v/>
      </c>
    </row>
    <row customHeight="1" ht="17.25" r="1810" spans="1:105">
      <c r="A1810" s="161" t="n"/>
      <c r="B1810" s="141" t="n"/>
      <c r="C1810" s="15" t="n"/>
      <c r="D1810" s="15" t="n"/>
      <c r="E1810" s="142" t="n"/>
      <c r="F1810" s="16" t="n"/>
      <c r="G1810" s="132" t="n"/>
      <c r="H1810" s="142" t="n"/>
      <c r="I1810" s="142" t="n"/>
      <c r="J1810" s="144" t="n"/>
      <c r="K1810" s="124" t="n"/>
      <c r="L1810" s="12" t="n"/>
      <c r="M1810" s="158">
        <f>IF(J1810="", "", K1810)</f>
        <v/>
      </c>
      <c r="N1810" s="17" t="n"/>
      <c r="O1810" s="18" t="n"/>
      <c r="AC1810" s="14" t="n"/>
      <c r="AD1810" s="14">
        <f>IF(M1810="", "", IF(C1810="Long", IF(M1810&gt;0, M1810/F1810, ((G1810*(I1810-E1810))/F1810)), IF(M1810&gt;0, M1810/F1810, ((G1810*(E1810-I1810))/F1810))))</f>
        <v/>
      </c>
    </row>
    <row customHeight="1" ht="17.25" r="1811" spans="1:105">
      <c r="A1811" s="161" t="n"/>
      <c r="B1811" s="141" t="n"/>
      <c r="C1811" s="15" t="n"/>
      <c r="D1811" s="15" t="n"/>
      <c r="E1811" s="142" t="n"/>
      <c r="F1811" s="16" t="n"/>
      <c r="G1811" s="132" t="n"/>
      <c r="H1811" s="142" t="n"/>
      <c r="I1811" s="142" t="n"/>
      <c r="J1811" s="144" t="n"/>
      <c r="K1811" s="124" t="n"/>
      <c r="L1811" s="12" t="n"/>
      <c r="M1811" s="158">
        <f>IF(J1811="", "", K1811)</f>
        <v/>
      </c>
      <c r="N1811" s="17" t="n"/>
      <c r="O1811" s="18" t="n"/>
      <c r="AC1811" s="14" t="n"/>
      <c r="AD1811" s="14">
        <f>IF(M1811="", "", IF(C1811="Long", IF(M1811&gt;0, M1811/F1811, ((G1811*(I1811-E1811))/F1811)), IF(M1811&gt;0, M1811/F1811, ((G1811*(E1811-I1811))/F1811))))</f>
        <v/>
      </c>
    </row>
    <row customHeight="1" ht="17.25" r="1812" spans="1:105">
      <c r="A1812" s="161" t="n"/>
      <c r="B1812" s="141" t="n"/>
      <c r="C1812" s="15" t="n"/>
      <c r="D1812" s="15" t="n"/>
      <c r="E1812" s="142" t="n"/>
      <c r="F1812" s="16" t="n"/>
      <c r="G1812" s="132" t="n"/>
      <c r="H1812" s="142" t="n"/>
      <c r="I1812" s="142" t="n"/>
      <c r="J1812" s="144" t="n"/>
      <c r="K1812" s="124" t="n"/>
      <c r="L1812" s="12" t="n"/>
      <c r="M1812" s="158">
        <f>IF(J1812="", "", K1812)</f>
        <v/>
      </c>
      <c r="N1812" s="17" t="n"/>
      <c r="O1812" s="18" t="n"/>
      <c r="AC1812" s="14" t="n"/>
      <c r="AD1812" s="14">
        <f>IF(M1812="", "", IF(C1812="Long", IF(M1812&gt;0, M1812/F1812, ((G1812*(I1812-E1812))/F1812)), IF(M1812&gt;0, M1812/F1812, ((G1812*(E1812-I1812))/F1812))))</f>
        <v/>
      </c>
    </row>
    <row customHeight="1" ht="17.25" r="1813" spans="1:105">
      <c r="A1813" s="161" t="n"/>
      <c r="B1813" s="141" t="n"/>
      <c r="C1813" s="15" t="n"/>
      <c r="D1813" s="15" t="n"/>
      <c r="E1813" s="142" t="n"/>
      <c r="F1813" s="16" t="n"/>
      <c r="G1813" s="132" t="n"/>
      <c r="H1813" s="142" t="n"/>
      <c r="I1813" s="142" t="n"/>
      <c r="J1813" s="144" t="n"/>
      <c r="K1813" s="124" t="n"/>
      <c r="L1813" s="12" t="n"/>
      <c r="M1813" s="158">
        <f>IF(J1813="", "", K1813)</f>
        <v/>
      </c>
      <c r="N1813" s="17" t="n"/>
      <c r="O1813" s="18" t="n"/>
      <c r="AC1813" s="14" t="n"/>
      <c r="AD1813" s="14">
        <f>IF(M1813="", "", IF(C1813="Long", IF(M1813&gt;0, M1813/F1813, ((G1813*(I1813-E1813))/F1813)), IF(M1813&gt;0, M1813/F1813, ((G1813*(E1813-I1813))/F1813))))</f>
        <v/>
      </c>
    </row>
    <row customHeight="1" ht="17.25" r="1814" spans="1:105">
      <c r="A1814" s="161" t="n"/>
      <c r="B1814" s="141" t="n"/>
      <c r="C1814" s="15" t="n"/>
      <c r="D1814" s="15" t="n"/>
      <c r="E1814" s="142" t="n"/>
      <c r="F1814" s="16" t="n"/>
      <c r="G1814" s="132" t="n"/>
      <c r="H1814" s="142" t="n"/>
      <c r="I1814" s="142" t="n"/>
      <c r="J1814" s="144" t="n"/>
      <c r="K1814" s="124" t="n"/>
      <c r="L1814" s="12" t="n"/>
      <c r="M1814" s="158">
        <f>IF(J1814="", "", K1814)</f>
        <v/>
      </c>
      <c r="N1814" s="17" t="n"/>
      <c r="O1814" s="18" t="n"/>
      <c r="AC1814" s="14" t="n"/>
      <c r="AD1814" s="14">
        <f>IF(M1814="", "", IF(C1814="Long", IF(M1814&gt;0, M1814/F1814, ((G1814*(I1814-E1814))/F1814)), IF(M1814&gt;0, M1814/F1814, ((G1814*(E1814-I1814))/F1814))))</f>
        <v/>
      </c>
    </row>
    <row customHeight="1" ht="17.25" r="1815" spans="1:105">
      <c r="A1815" s="161" t="n"/>
      <c r="B1815" s="141" t="n"/>
      <c r="C1815" s="15" t="n"/>
      <c r="D1815" s="15" t="n"/>
      <c r="E1815" s="142" t="n"/>
      <c r="F1815" s="16" t="n"/>
      <c r="G1815" s="132" t="n"/>
      <c r="H1815" s="142" t="n"/>
      <c r="I1815" s="142" t="n"/>
      <c r="J1815" s="144" t="n"/>
      <c r="K1815" s="124" t="n"/>
      <c r="L1815" s="12" t="n"/>
      <c r="M1815" s="158">
        <f>IF(J1815="", "", K1815)</f>
        <v/>
      </c>
      <c r="N1815" s="17" t="n"/>
      <c r="O1815" s="18" t="n"/>
      <c r="AC1815" s="14" t="n"/>
      <c r="AD1815" s="14">
        <f>IF(M1815="", "", IF(C1815="Long", IF(M1815&gt;0, M1815/F1815, ((G1815*(I1815-E1815))/F1815)), IF(M1815&gt;0, M1815/F1815, ((G1815*(E1815-I1815))/F1815))))</f>
        <v/>
      </c>
    </row>
    <row customHeight="1" ht="17.25" r="1816" spans="1:105">
      <c r="A1816" s="161" t="n"/>
      <c r="B1816" s="141" t="n"/>
      <c r="C1816" s="15" t="n"/>
      <c r="D1816" s="15" t="n"/>
      <c r="E1816" s="142" t="n"/>
      <c r="F1816" s="16" t="n"/>
      <c r="G1816" s="132" t="n"/>
      <c r="H1816" s="142" t="n"/>
      <c r="I1816" s="142" t="n"/>
      <c r="J1816" s="144" t="n"/>
      <c r="K1816" s="124" t="n"/>
      <c r="L1816" s="12" t="n"/>
      <c r="M1816" s="158">
        <f>IF(J1816="", "", K1816)</f>
        <v/>
      </c>
      <c r="N1816" s="17" t="n"/>
      <c r="O1816" s="18" t="n"/>
      <c r="AC1816" s="14" t="n"/>
      <c r="AD1816" s="14">
        <f>IF(M1816="", "", IF(C1816="Long", IF(M1816&gt;0, M1816/F1816, ((G1816*(I1816-E1816))/F1816)), IF(M1816&gt;0, M1816/F1816, ((G1816*(E1816-I1816))/F1816))))</f>
        <v/>
      </c>
    </row>
    <row customHeight="1" ht="17.25" r="1817" spans="1:105">
      <c r="A1817" s="161" t="n"/>
      <c r="B1817" s="141" t="n"/>
      <c r="C1817" s="15" t="n"/>
      <c r="D1817" s="15" t="n"/>
      <c r="E1817" s="142" t="n"/>
      <c r="F1817" s="16" t="n"/>
      <c r="G1817" s="132" t="n"/>
      <c r="H1817" s="142" t="n"/>
      <c r="I1817" s="142" t="n"/>
      <c r="J1817" s="144" t="n"/>
      <c r="K1817" s="124" t="n"/>
      <c r="L1817" s="12" t="n"/>
      <c r="M1817" s="158">
        <f>IF(J1817="", "", K1817)</f>
        <v/>
      </c>
      <c r="N1817" s="17" t="n"/>
      <c r="O1817" s="18" t="n"/>
      <c r="AC1817" s="14" t="n"/>
      <c r="AD1817" s="14">
        <f>IF(M1817="", "", IF(C1817="Long", IF(M1817&gt;0, M1817/F1817, ((G1817*(I1817-E1817))/F1817)), IF(M1817&gt;0, M1817/F1817, ((G1817*(E1817-I1817))/F1817))))</f>
        <v/>
      </c>
    </row>
    <row customHeight="1" ht="17.25" r="1818" spans="1:105">
      <c r="A1818" s="161" t="n"/>
      <c r="B1818" s="141" t="n"/>
      <c r="C1818" s="15" t="n"/>
      <c r="D1818" s="15" t="n"/>
      <c r="E1818" s="142" t="n"/>
      <c r="F1818" s="16" t="n"/>
      <c r="G1818" s="132" t="n"/>
      <c r="H1818" s="142" t="n"/>
      <c r="I1818" s="142" t="n"/>
      <c r="J1818" s="144" t="n"/>
      <c r="K1818" s="124" t="n"/>
      <c r="L1818" s="12" t="n"/>
      <c r="M1818" s="158">
        <f>IF(J1818="", "", K1818)</f>
        <v/>
      </c>
      <c r="N1818" s="17" t="n"/>
      <c r="O1818" s="18" t="n"/>
      <c r="AC1818" s="14" t="n"/>
      <c r="AD1818" s="14">
        <f>IF(M1818="", "", IF(C1818="Long", IF(M1818&gt;0, M1818/F1818, ((G1818*(I1818-E1818))/F1818)), IF(M1818&gt;0, M1818/F1818, ((G1818*(E1818-I1818))/F1818))))</f>
        <v/>
      </c>
    </row>
    <row customHeight="1" ht="17.25" r="1819" spans="1:105">
      <c r="A1819" s="161" t="n"/>
      <c r="B1819" s="141" t="n"/>
      <c r="C1819" s="15" t="n"/>
      <c r="D1819" s="15" t="n"/>
      <c r="E1819" s="142" t="n"/>
      <c r="F1819" s="16" t="n"/>
      <c r="G1819" s="132" t="n"/>
      <c r="H1819" s="142" t="n"/>
      <c r="I1819" s="142" t="n"/>
      <c r="J1819" s="144" t="n"/>
      <c r="K1819" s="124" t="n"/>
      <c r="L1819" s="12" t="n"/>
      <c r="M1819" s="158">
        <f>IF(J1819="", "", K1819)</f>
        <v/>
      </c>
      <c r="N1819" s="17" t="n"/>
      <c r="O1819" s="18" t="n"/>
      <c r="AC1819" s="14" t="n"/>
      <c r="AD1819" s="14">
        <f>IF(M1819="", "", IF(C1819="Long", IF(M1819&gt;0, M1819/F1819, ((G1819*(I1819-E1819))/F1819)), IF(M1819&gt;0, M1819/F1819, ((G1819*(E1819-I1819))/F1819))))</f>
        <v/>
      </c>
    </row>
    <row customHeight="1" ht="17.25" r="1820" spans="1:105">
      <c r="A1820" s="161" t="n"/>
      <c r="B1820" s="141" t="n"/>
      <c r="C1820" s="15" t="n"/>
      <c r="D1820" s="15" t="n"/>
      <c r="E1820" s="142" t="n"/>
      <c r="F1820" s="16" t="n"/>
      <c r="G1820" s="132" t="n"/>
      <c r="H1820" s="142" t="n"/>
      <c r="I1820" s="142" t="n"/>
      <c r="J1820" s="144" t="n"/>
      <c r="K1820" s="124" t="n"/>
      <c r="L1820" s="12" t="n"/>
      <c r="M1820" s="158">
        <f>IF(J1820="", "", K1820)</f>
        <v/>
      </c>
      <c r="N1820" s="17" t="n"/>
      <c r="O1820" s="18" t="n"/>
      <c r="AC1820" s="14" t="n"/>
      <c r="AD1820" s="14">
        <f>IF(M1820="", "", IF(C1820="Long", IF(M1820&gt;0, M1820/F1820, ((G1820*(I1820-E1820))/F1820)), IF(M1820&gt;0, M1820/F1820, ((G1820*(E1820-I1820))/F1820))))</f>
        <v/>
      </c>
    </row>
    <row customHeight="1" ht="17.25" r="1821" spans="1:105">
      <c r="A1821" s="161" t="n"/>
      <c r="B1821" s="141" t="n"/>
      <c r="C1821" s="15" t="n"/>
      <c r="D1821" s="15" t="n"/>
      <c r="E1821" s="142" t="n"/>
      <c r="F1821" s="16" t="n"/>
      <c r="G1821" s="132" t="n"/>
      <c r="H1821" s="142" t="n"/>
      <c r="I1821" s="142" t="n"/>
      <c r="J1821" s="144" t="n"/>
      <c r="K1821" s="124" t="n"/>
      <c r="L1821" s="12" t="n"/>
      <c r="M1821" s="158">
        <f>IF(J1821="", "", K1821)</f>
        <v/>
      </c>
      <c r="N1821" s="17" t="n"/>
      <c r="O1821" s="18" t="n"/>
      <c r="AC1821" s="14" t="n"/>
      <c r="AD1821" s="14">
        <f>IF(M1821="", "", IF(C1821="Long", IF(M1821&gt;0, M1821/F1821, ((G1821*(I1821-E1821))/F1821)), IF(M1821&gt;0, M1821/F1821, ((G1821*(E1821-I1821))/F1821))))</f>
        <v/>
      </c>
    </row>
    <row customHeight="1" ht="17.25" r="1822" spans="1:105">
      <c r="A1822" s="161" t="n"/>
      <c r="B1822" s="141" t="n"/>
      <c r="C1822" s="15" t="n"/>
      <c r="D1822" s="15" t="n"/>
      <c r="E1822" s="142" t="n"/>
      <c r="F1822" s="16" t="n"/>
      <c r="G1822" s="132" t="n"/>
      <c r="H1822" s="142" t="n"/>
      <c r="I1822" s="142" t="n"/>
      <c r="J1822" s="144" t="n"/>
      <c r="K1822" s="124" t="n"/>
      <c r="L1822" s="12" t="n"/>
      <c r="M1822" s="158">
        <f>IF(J1822="", "", K1822)</f>
        <v/>
      </c>
      <c r="N1822" s="17" t="n"/>
      <c r="O1822" s="18" t="n"/>
      <c r="AC1822" s="14" t="n"/>
      <c r="AD1822" s="14">
        <f>IF(M1822="", "", IF(C1822="Long", IF(M1822&gt;0, M1822/F1822, ((G1822*(I1822-E1822))/F1822)), IF(M1822&gt;0, M1822/F1822, ((G1822*(E1822-I1822))/F1822))))</f>
        <v/>
      </c>
    </row>
    <row customHeight="1" ht="17.25" r="1823" spans="1:105">
      <c r="A1823" s="161" t="n"/>
      <c r="B1823" s="141" t="n"/>
      <c r="C1823" s="15" t="n"/>
      <c r="D1823" s="15" t="n"/>
      <c r="E1823" s="142" t="n"/>
      <c r="F1823" s="16" t="n"/>
      <c r="G1823" s="132" t="n"/>
      <c r="H1823" s="142" t="n"/>
      <c r="I1823" s="142" t="n"/>
      <c r="J1823" s="144" t="n"/>
      <c r="K1823" s="124" t="n"/>
      <c r="L1823" s="12" t="n"/>
      <c r="M1823" s="158">
        <f>IF(J1823="", "", K1823)</f>
        <v/>
      </c>
      <c r="N1823" s="17" t="n"/>
      <c r="O1823" s="18" t="n"/>
      <c r="AC1823" s="14" t="n"/>
      <c r="AD1823" s="14">
        <f>IF(M1823="", "", IF(C1823="Long", IF(M1823&gt;0, M1823/F1823, ((G1823*(I1823-E1823))/F1823)), IF(M1823&gt;0, M1823/F1823, ((G1823*(E1823-I1823))/F1823))))</f>
        <v/>
      </c>
    </row>
    <row customHeight="1" ht="17.25" r="1824" spans="1:105">
      <c r="A1824" s="161" t="n"/>
      <c r="B1824" s="141" t="n"/>
      <c r="C1824" s="15" t="n"/>
      <c r="D1824" s="15" t="n"/>
      <c r="E1824" s="142" t="n"/>
      <c r="F1824" s="16" t="n"/>
      <c r="G1824" s="132" t="n"/>
      <c r="H1824" s="142" t="n"/>
      <c r="I1824" s="142" t="n"/>
      <c r="J1824" s="144" t="n"/>
      <c r="K1824" s="124" t="n"/>
      <c r="L1824" s="12" t="n"/>
      <c r="M1824" s="158">
        <f>IF(J1824="", "", K1824)</f>
        <v/>
      </c>
      <c r="N1824" s="17" t="n"/>
      <c r="O1824" s="18" t="n"/>
      <c r="AC1824" s="14" t="n"/>
      <c r="AD1824" s="14">
        <f>IF(M1824="", "", IF(C1824="Long", IF(M1824&gt;0, M1824/F1824, ((G1824*(I1824-E1824))/F1824)), IF(M1824&gt;0, M1824/F1824, ((G1824*(E1824-I1824))/F1824))))</f>
        <v/>
      </c>
    </row>
    <row customHeight="1" ht="17.25" r="1825" spans="1:105">
      <c r="A1825" s="161" t="n"/>
      <c r="B1825" s="141" t="n"/>
      <c r="C1825" s="15" t="n"/>
      <c r="D1825" s="15" t="n"/>
      <c r="E1825" s="142" t="n"/>
      <c r="F1825" s="16" t="n"/>
      <c r="G1825" s="132" t="n"/>
      <c r="H1825" s="142" t="n"/>
      <c r="I1825" s="142" t="n"/>
      <c r="J1825" s="144" t="n"/>
      <c r="K1825" s="124" t="n"/>
      <c r="L1825" s="12" t="n"/>
      <c r="M1825" s="158">
        <f>IF(J1825="", "", K1825)</f>
        <v/>
      </c>
      <c r="N1825" s="17" t="n"/>
      <c r="O1825" s="18" t="n"/>
      <c r="AC1825" s="14" t="n"/>
      <c r="AD1825" s="14">
        <f>IF(M1825="", "", IF(C1825="Long", IF(M1825&gt;0, M1825/F1825, ((G1825*(I1825-E1825))/F1825)), IF(M1825&gt;0, M1825/F1825, ((G1825*(E1825-I1825))/F1825))))</f>
        <v/>
      </c>
    </row>
    <row customHeight="1" ht="17.25" r="1826" spans="1:105">
      <c r="A1826" s="161" t="n"/>
      <c r="B1826" s="141" t="n"/>
      <c r="C1826" s="15" t="n"/>
      <c r="D1826" s="15" t="n"/>
      <c r="E1826" s="142" t="n"/>
      <c r="F1826" s="16" t="n"/>
      <c r="G1826" s="132" t="n"/>
      <c r="H1826" s="142" t="n"/>
      <c r="I1826" s="142" t="n"/>
      <c r="J1826" s="144" t="n"/>
      <c r="K1826" s="124" t="n"/>
      <c r="L1826" s="12" t="n"/>
      <c r="M1826" s="158">
        <f>IF(J1826="", "", K1826)</f>
        <v/>
      </c>
      <c r="N1826" s="17" t="n"/>
      <c r="O1826" s="18" t="n"/>
      <c r="AC1826" s="14" t="n"/>
      <c r="AD1826" s="14">
        <f>IF(M1826="", "", IF(C1826="Long", IF(M1826&gt;0, M1826/F1826, ((G1826*(I1826-E1826))/F1826)), IF(M1826&gt;0, M1826/F1826, ((G1826*(E1826-I1826))/F1826))))</f>
        <v/>
      </c>
    </row>
    <row customHeight="1" ht="17.25" r="1827" spans="1:105">
      <c r="A1827" s="161" t="n"/>
      <c r="B1827" s="141" t="n"/>
      <c r="C1827" s="15" t="n"/>
      <c r="D1827" s="15" t="n"/>
      <c r="E1827" s="142" t="n"/>
      <c r="F1827" s="16" t="n"/>
      <c r="G1827" s="132" t="n"/>
      <c r="H1827" s="142" t="n"/>
      <c r="I1827" s="142" t="n"/>
      <c r="J1827" s="144" t="n"/>
      <c r="K1827" s="124" t="n"/>
      <c r="L1827" s="12" t="n"/>
      <c r="M1827" s="158">
        <f>IF(J1827="", "", K1827)</f>
        <v/>
      </c>
      <c r="N1827" s="17" t="n"/>
      <c r="O1827" s="18" t="n"/>
      <c r="AC1827" s="14" t="n"/>
      <c r="AD1827" s="14">
        <f>IF(M1827="", "", IF(C1827="Long", IF(M1827&gt;0, M1827/F1827, ((G1827*(I1827-E1827))/F1827)), IF(M1827&gt;0, M1827/F1827, ((G1827*(E1827-I1827))/F1827))))</f>
        <v/>
      </c>
    </row>
    <row customHeight="1" ht="17.25" r="1828" spans="1:105">
      <c r="A1828" s="161" t="n"/>
      <c r="B1828" s="141" t="n"/>
      <c r="C1828" s="15" t="n"/>
      <c r="D1828" s="15" t="n"/>
      <c r="E1828" s="142" t="n"/>
      <c r="F1828" s="16" t="n"/>
      <c r="G1828" s="132" t="n"/>
      <c r="H1828" s="142" t="n"/>
      <c r="I1828" s="142" t="n"/>
      <c r="J1828" s="144" t="n"/>
      <c r="K1828" s="124" t="n"/>
      <c r="L1828" s="12" t="n"/>
      <c r="M1828" s="158">
        <f>IF(J1828="", "", K1828)</f>
        <v/>
      </c>
      <c r="N1828" s="17" t="n"/>
      <c r="O1828" s="18" t="n"/>
      <c r="AC1828" s="14" t="n"/>
      <c r="AD1828" s="14">
        <f>IF(M1828="", "", IF(C1828="Long", IF(M1828&gt;0, M1828/F1828, ((G1828*(I1828-E1828))/F1828)), IF(M1828&gt;0, M1828/F1828, ((G1828*(E1828-I1828))/F1828))))</f>
        <v/>
      </c>
    </row>
    <row customHeight="1" ht="17.25" r="1829" spans="1:105">
      <c r="A1829" s="161" t="n"/>
      <c r="B1829" s="141" t="n"/>
      <c r="C1829" s="15" t="n"/>
      <c r="D1829" s="15" t="n"/>
      <c r="E1829" s="142" t="n"/>
      <c r="F1829" s="16" t="n"/>
      <c r="G1829" s="132" t="n"/>
      <c r="H1829" s="142" t="n"/>
      <c r="I1829" s="142" t="n"/>
      <c r="J1829" s="144" t="n"/>
      <c r="K1829" s="124" t="n"/>
      <c r="L1829" s="12" t="n"/>
      <c r="M1829" s="158">
        <f>IF(J1829="", "", K1829)</f>
        <v/>
      </c>
      <c r="N1829" s="17" t="n"/>
      <c r="O1829" s="18" t="n"/>
      <c r="AC1829" s="14" t="n"/>
      <c r="AD1829" s="14">
        <f>IF(M1829="", "", IF(C1829="Long", IF(M1829&gt;0, M1829/F1829, ((G1829*(I1829-E1829))/F1829)), IF(M1829&gt;0, M1829/F1829, ((G1829*(E1829-I1829))/F1829))))</f>
        <v/>
      </c>
    </row>
    <row customHeight="1" ht="17.25" r="1830" spans="1:105">
      <c r="A1830" s="161" t="n"/>
      <c r="B1830" s="141" t="n"/>
      <c r="C1830" s="15" t="n"/>
      <c r="D1830" s="15" t="n"/>
      <c r="E1830" s="142" t="n"/>
      <c r="F1830" s="16" t="n"/>
      <c r="G1830" s="132" t="n"/>
      <c r="H1830" s="142" t="n"/>
      <c r="I1830" s="142" t="n"/>
      <c r="J1830" s="144" t="n"/>
      <c r="K1830" s="124" t="n"/>
      <c r="L1830" s="12" t="n"/>
      <c r="M1830" s="158">
        <f>IF(J1830="", "", K1830)</f>
        <v/>
      </c>
      <c r="N1830" s="17" t="n"/>
      <c r="O1830" s="18" t="n"/>
      <c r="AC1830" s="14" t="n"/>
      <c r="AD1830" s="14">
        <f>IF(M1830="", "", IF(C1830="Long", IF(M1830&gt;0, M1830/F1830, ((G1830*(I1830-E1830))/F1830)), IF(M1830&gt;0, M1830/F1830, ((G1830*(E1830-I1830))/F1830))))</f>
        <v/>
      </c>
    </row>
    <row customHeight="1" ht="17.25" r="1831" spans="1:105">
      <c r="A1831" s="161" t="n"/>
      <c r="B1831" s="141" t="n"/>
      <c r="C1831" s="15" t="n"/>
      <c r="D1831" s="15" t="n"/>
      <c r="E1831" s="142" t="n"/>
      <c r="F1831" s="16" t="n"/>
      <c r="G1831" s="132" t="n"/>
      <c r="H1831" s="142" t="n"/>
      <c r="I1831" s="142" t="n"/>
      <c r="J1831" s="144" t="n"/>
      <c r="K1831" s="124" t="n"/>
      <c r="L1831" s="12" t="n"/>
      <c r="M1831" s="158">
        <f>IF(J1831="", "", K1831)</f>
        <v/>
      </c>
      <c r="N1831" s="17" t="n"/>
      <c r="O1831" s="18" t="n"/>
      <c r="AC1831" s="14" t="n"/>
      <c r="AD1831" s="14">
        <f>IF(M1831="", "", IF(C1831="Long", IF(M1831&gt;0, M1831/F1831, ((G1831*(I1831-E1831))/F1831)), IF(M1831&gt;0, M1831/F1831, ((G1831*(E1831-I1831))/F1831))))</f>
        <v/>
      </c>
    </row>
    <row customHeight="1" ht="17.25" r="1832" spans="1:105">
      <c r="A1832" s="161" t="n"/>
      <c r="B1832" s="141" t="n"/>
      <c r="C1832" s="15" t="n"/>
      <c r="D1832" s="15" t="n"/>
      <c r="E1832" s="142" t="n"/>
      <c r="F1832" s="16" t="n"/>
      <c r="G1832" s="132" t="n"/>
      <c r="H1832" s="142" t="n"/>
      <c r="I1832" s="142" t="n"/>
      <c r="J1832" s="144" t="n"/>
      <c r="K1832" s="124" t="n"/>
      <c r="L1832" s="12" t="n"/>
      <c r="M1832" s="158">
        <f>IF(J1832="", "", K1832)</f>
        <v/>
      </c>
      <c r="N1832" s="17" t="n"/>
      <c r="O1832" s="18" t="n"/>
      <c r="AC1832" s="14" t="n"/>
      <c r="AD1832" s="14">
        <f>IF(M1832="", "", IF(C1832="Long", IF(M1832&gt;0, M1832/F1832, ((G1832*(I1832-E1832))/F1832)), IF(M1832&gt;0, M1832/F1832, ((G1832*(E1832-I1832))/F1832))))</f>
        <v/>
      </c>
    </row>
    <row customHeight="1" ht="17.25" r="1833" spans="1:105">
      <c r="A1833" s="161" t="n"/>
      <c r="B1833" s="141" t="n"/>
      <c r="C1833" s="15" t="n"/>
      <c r="D1833" s="15" t="n"/>
      <c r="E1833" s="142" t="n"/>
      <c r="F1833" s="16" t="n"/>
      <c r="G1833" s="132" t="n"/>
      <c r="H1833" s="142" t="n"/>
      <c r="I1833" s="142" t="n"/>
      <c r="J1833" s="144" t="n"/>
      <c r="K1833" s="124" t="n"/>
      <c r="L1833" s="12" t="n"/>
      <c r="M1833" s="158">
        <f>IF(J1833="", "", K1833)</f>
        <v/>
      </c>
      <c r="N1833" s="17" t="n"/>
      <c r="O1833" s="18" t="n"/>
      <c r="AC1833" s="14" t="n"/>
      <c r="AD1833" s="14">
        <f>IF(M1833="", "", IF(C1833="Long", IF(M1833&gt;0, M1833/F1833, ((G1833*(I1833-E1833))/F1833)), IF(M1833&gt;0, M1833/F1833, ((G1833*(E1833-I1833))/F1833))))</f>
        <v/>
      </c>
    </row>
    <row customHeight="1" ht="17.25" r="1834" spans="1:105">
      <c r="A1834" s="161" t="n"/>
      <c r="B1834" s="141" t="n"/>
      <c r="C1834" s="15" t="n"/>
      <c r="D1834" s="15" t="n"/>
      <c r="E1834" s="142" t="n"/>
      <c r="F1834" s="16" t="n"/>
      <c r="G1834" s="132" t="n"/>
      <c r="H1834" s="142" t="n"/>
      <c r="I1834" s="142" t="n"/>
      <c r="J1834" s="144" t="n"/>
      <c r="K1834" s="124" t="n"/>
      <c r="L1834" s="12" t="n"/>
      <c r="M1834" s="158">
        <f>IF(J1834="", "", K1834)</f>
        <v/>
      </c>
      <c r="N1834" s="17" t="n"/>
      <c r="O1834" s="18" t="n"/>
      <c r="AC1834" s="14" t="n"/>
      <c r="AD1834" s="14">
        <f>IF(M1834="", "", IF(C1834="Long", IF(M1834&gt;0, M1834/F1834, ((G1834*(I1834-E1834))/F1834)), IF(M1834&gt;0, M1834/F1834, ((G1834*(E1834-I1834))/F1834))))</f>
        <v/>
      </c>
    </row>
    <row customHeight="1" ht="17.25" r="1835" spans="1:105">
      <c r="A1835" s="161" t="n"/>
      <c r="B1835" s="141" t="n"/>
      <c r="C1835" s="15" t="n"/>
      <c r="D1835" s="15" t="n"/>
      <c r="E1835" s="142" t="n"/>
      <c r="F1835" s="16" t="n"/>
      <c r="G1835" s="132" t="n"/>
      <c r="H1835" s="142" t="n"/>
      <c r="I1835" s="142" t="n"/>
      <c r="J1835" s="144" t="n"/>
      <c r="K1835" s="124" t="n"/>
      <c r="L1835" s="12" t="n"/>
      <c r="M1835" s="158">
        <f>IF(J1835="", "", K1835)</f>
        <v/>
      </c>
      <c r="N1835" s="17" t="n"/>
      <c r="O1835" s="18" t="n"/>
      <c r="AC1835" s="14" t="n"/>
      <c r="AD1835" s="14">
        <f>IF(M1835="", "", IF(C1835="Long", IF(M1835&gt;0, M1835/F1835, ((G1835*(I1835-E1835))/F1835)), IF(M1835&gt;0, M1835/F1835, ((G1835*(E1835-I1835))/F1835))))</f>
        <v/>
      </c>
    </row>
    <row customHeight="1" ht="17.25" r="1836" spans="1:105">
      <c r="A1836" s="161" t="n"/>
      <c r="B1836" s="141" t="n"/>
      <c r="C1836" s="15" t="n"/>
      <c r="D1836" s="15" t="n"/>
      <c r="E1836" s="142" t="n"/>
      <c r="F1836" s="16" t="n"/>
      <c r="G1836" s="132" t="n"/>
      <c r="H1836" s="142" t="n"/>
      <c r="I1836" s="142" t="n"/>
      <c r="J1836" s="144" t="n"/>
      <c r="K1836" s="124" t="n"/>
      <c r="L1836" s="12" t="n"/>
      <c r="M1836" s="158">
        <f>IF(J1836="", "", K1836)</f>
        <v/>
      </c>
      <c r="N1836" s="17" t="n"/>
      <c r="O1836" s="18" t="n"/>
      <c r="AC1836" s="14" t="n"/>
      <c r="AD1836" s="14">
        <f>IF(M1836="", "", IF(C1836="Long", IF(M1836&gt;0, M1836/F1836, ((G1836*(I1836-E1836))/F1836)), IF(M1836&gt;0, M1836/F1836, ((G1836*(E1836-I1836))/F1836))))</f>
        <v/>
      </c>
    </row>
    <row customHeight="1" ht="17.25" r="1837" spans="1:105">
      <c r="A1837" s="161" t="n"/>
      <c r="B1837" s="141" t="n"/>
      <c r="C1837" s="15" t="n"/>
      <c r="D1837" s="15" t="n"/>
      <c r="E1837" s="142" t="n"/>
      <c r="F1837" s="16" t="n"/>
      <c r="G1837" s="132" t="n"/>
      <c r="H1837" s="142" t="n"/>
      <c r="I1837" s="142" t="n"/>
      <c r="J1837" s="144" t="n"/>
      <c r="K1837" s="124" t="n"/>
      <c r="L1837" s="12" t="n"/>
      <c r="M1837" s="158">
        <f>IF(J1837="", "", K1837)</f>
        <v/>
      </c>
      <c r="N1837" s="17" t="n"/>
      <c r="O1837" s="18" t="n"/>
      <c r="AC1837" s="14" t="n"/>
      <c r="AD1837" s="14">
        <f>IF(M1837="", "", IF(C1837="Long", IF(M1837&gt;0, M1837/F1837, ((G1837*(I1837-E1837))/F1837)), IF(M1837&gt;0, M1837/F1837, ((G1837*(E1837-I1837))/F1837))))</f>
        <v/>
      </c>
    </row>
    <row customHeight="1" ht="17.25" r="1838" spans="1:105">
      <c r="A1838" s="161" t="n"/>
      <c r="B1838" s="141" t="n"/>
      <c r="C1838" s="15" t="n"/>
      <c r="D1838" s="15" t="n"/>
      <c r="E1838" s="142" t="n"/>
      <c r="F1838" s="16" t="n"/>
      <c r="G1838" s="132" t="n"/>
      <c r="H1838" s="142" t="n"/>
      <c r="I1838" s="142" t="n"/>
      <c r="J1838" s="144" t="n"/>
      <c r="K1838" s="124" t="n"/>
      <c r="L1838" s="12" t="n"/>
      <c r="M1838" s="158">
        <f>IF(J1838="", "", K1838)</f>
        <v/>
      </c>
      <c r="N1838" s="17" t="n"/>
      <c r="O1838" s="18" t="n"/>
      <c r="AC1838" s="14" t="n"/>
      <c r="AD1838" s="14">
        <f>IF(M1838="", "", IF(C1838="Long", IF(M1838&gt;0, M1838/F1838, ((G1838*(I1838-E1838))/F1838)), IF(M1838&gt;0, M1838/F1838, ((G1838*(E1838-I1838))/F1838))))</f>
        <v/>
      </c>
    </row>
    <row customHeight="1" ht="17.25" r="1839" spans="1:105">
      <c r="A1839" s="161" t="n"/>
      <c r="B1839" s="141" t="n"/>
      <c r="C1839" s="15" t="n"/>
      <c r="D1839" s="15" t="n"/>
      <c r="E1839" s="142" t="n"/>
      <c r="F1839" s="16" t="n"/>
      <c r="G1839" s="132" t="n"/>
      <c r="H1839" s="142" t="n"/>
      <c r="I1839" s="142" t="n"/>
      <c r="J1839" s="144" t="n"/>
      <c r="K1839" s="124" t="n"/>
      <c r="L1839" s="12" t="n"/>
      <c r="M1839" s="158">
        <f>IF(J1839="", "", K1839)</f>
        <v/>
      </c>
      <c r="N1839" s="17" t="n"/>
      <c r="O1839" s="18" t="n"/>
      <c r="AC1839" s="14" t="n"/>
      <c r="AD1839" s="14">
        <f>IF(M1839="", "", IF(C1839="Long", IF(M1839&gt;0, M1839/F1839, ((G1839*(I1839-E1839))/F1839)), IF(M1839&gt;0, M1839/F1839, ((G1839*(E1839-I1839))/F1839))))</f>
        <v/>
      </c>
    </row>
    <row customHeight="1" ht="17.25" r="1840" spans="1:105">
      <c r="A1840" s="161" t="n"/>
      <c r="B1840" s="141" t="n"/>
      <c r="C1840" s="15" t="n"/>
      <c r="D1840" s="15" t="n"/>
      <c r="E1840" s="142" t="n"/>
      <c r="F1840" s="16" t="n"/>
      <c r="G1840" s="132" t="n"/>
      <c r="H1840" s="142" t="n"/>
      <c r="I1840" s="142" t="n"/>
      <c r="J1840" s="144" t="n"/>
      <c r="K1840" s="124" t="n"/>
      <c r="L1840" s="12" t="n"/>
      <c r="M1840" s="158">
        <f>IF(J1840="", "", K1840)</f>
        <v/>
      </c>
      <c r="N1840" s="17" t="n"/>
      <c r="O1840" s="18" t="n"/>
      <c r="AC1840" s="14" t="n"/>
      <c r="AD1840" s="14">
        <f>IF(M1840="", "", IF(C1840="Long", IF(M1840&gt;0, M1840/F1840, ((G1840*(I1840-E1840))/F1840)), IF(M1840&gt;0, M1840/F1840, ((G1840*(E1840-I1840))/F1840))))</f>
        <v/>
      </c>
    </row>
    <row customHeight="1" ht="17.25" r="1841" spans="1:105">
      <c r="A1841" s="161" t="n"/>
      <c r="B1841" s="141" t="n"/>
      <c r="C1841" s="15" t="n"/>
      <c r="D1841" s="15" t="n"/>
      <c r="E1841" s="142" t="n"/>
      <c r="F1841" s="16" t="n"/>
      <c r="G1841" s="132" t="n"/>
      <c r="H1841" s="142" t="n"/>
      <c r="I1841" s="142" t="n"/>
      <c r="J1841" s="144" t="n"/>
      <c r="K1841" s="124" t="n"/>
      <c r="L1841" s="12" t="n"/>
      <c r="M1841" s="158">
        <f>IF(J1841="", "", K1841)</f>
        <v/>
      </c>
      <c r="N1841" s="17" t="n"/>
      <c r="O1841" s="18" t="n"/>
      <c r="AC1841" s="14" t="n"/>
      <c r="AD1841" s="14">
        <f>IF(M1841="", "", IF(C1841="Long", IF(M1841&gt;0, M1841/F1841, ((G1841*(I1841-E1841))/F1841)), IF(M1841&gt;0, M1841/F1841, ((G1841*(E1841-I1841))/F1841))))</f>
        <v/>
      </c>
    </row>
    <row customHeight="1" ht="17.25" r="1842" spans="1:105">
      <c r="A1842" s="161" t="n"/>
      <c r="B1842" s="141" t="n"/>
      <c r="C1842" s="15" t="n"/>
      <c r="D1842" s="15" t="n"/>
      <c r="E1842" s="142" t="n"/>
      <c r="F1842" s="16" t="n"/>
      <c r="G1842" s="132" t="n"/>
      <c r="H1842" s="142" t="n"/>
      <c r="I1842" s="142" t="n"/>
      <c r="J1842" s="144" t="n"/>
      <c r="K1842" s="124" t="n"/>
      <c r="L1842" s="12" t="n"/>
      <c r="M1842" s="158">
        <f>IF(J1842="", "", K1842)</f>
        <v/>
      </c>
      <c r="N1842" s="17" t="n"/>
      <c r="O1842" s="18" t="n"/>
      <c r="AC1842" s="14" t="n"/>
      <c r="AD1842" s="14">
        <f>IF(M1842="", "", IF(C1842="Long", IF(M1842&gt;0, M1842/F1842, ((G1842*(I1842-E1842))/F1842)), IF(M1842&gt;0, M1842/F1842, ((G1842*(E1842-I1842))/F1842))))</f>
        <v/>
      </c>
    </row>
    <row customHeight="1" ht="17.25" r="1843" spans="1:105">
      <c r="A1843" s="161" t="n"/>
      <c r="B1843" s="141" t="n"/>
      <c r="C1843" s="15" t="n"/>
      <c r="D1843" s="15" t="n"/>
      <c r="E1843" s="142" t="n"/>
      <c r="F1843" s="16" t="n"/>
      <c r="G1843" s="132" t="n"/>
      <c r="H1843" s="142" t="n"/>
      <c r="I1843" s="142" t="n"/>
      <c r="J1843" s="144" t="n"/>
      <c r="K1843" s="124" t="n"/>
      <c r="L1843" s="12" t="n"/>
      <c r="M1843" s="158">
        <f>IF(J1843="", "", K1843)</f>
        <v/>
      </c>
      <c r="N1843" s="17" t="n"/>
      <c r="O1843" s="18" t="n"/>
      <c r="AC1843" s="14" t="n"/>
      <c r="AD1843" s="14">
        <f>IF(M1843="", "", IF(C1843="Long", IF(M1843&gt;0, M1843/F1843, ((G1843*(I1843-E1843))/F1843)), IF(M1843&gt;0, M1843/F1843, ((G1843*(E1843-I1843))/F1843))))</f>
        <v/>
      </c>
    </row>
    <row customHeight="1" ht="17.25" r="1844" spans="1:105">
      <c r="A1844" s="161" t="n"/>
      <c r="B1844" s="141" t="n"/>
      <c r="C1844" s="15" t="n"/>
      <c r="D1844" s="15" t="n"/>
      <c r="E1844" s="142" t="n"/>
      <c r="F1844" s="16" t="n"/>
      <c r="G1844" s="132" t="n"/>
      <c r="H1844" s="142" t="n"/>
      <c r="I1844" s="142" t="n"/>
      <c r="J1844" s="144" t="n"/>
      <c r="K1844" s="124" t="n"/>
      <c r="L1844" s="12" t="n"/>
      <c r="M1844" s="158">
        <f>IF(J1844="", "", K1844)</f>
        <v/>
      </c>
      <c r="N1844" s="17" t="n"/>
      <c r="O1844" s="18" t="n"/>
      <c r="AC1844" s="14" t="n"/>
      <c r="AD1844" s="14">
        <f>IF(M1844="", "", IF(C1844="Long", IF(M1844&gt;0, M1844/F1844, ((G1844*(I1844-E1844))/F1844)), IF(M1844&gt;0, M1844/F1844, ((G1844*(E1844-I1844))/F1844))))</f>
        <v/>
      </c>
    </row>
    <row customHeight="1" ht="17.25" r="1845" spans="1:105">
      <c r="A1845" s="161" t="n"/>
      <c r="B1845" s="141" t="n"/>
      <c r="C1845" s="15" t="n"/>
      <c r="D1845" s="15" t="n"/>
      <c r="E1845" s="142" t="n"/>
      <c r="F1845" s="16" t="n"/>
      <c r="G1845" s="132" t="n"/>
      <c r="H1845" s="142" t="n"/>
      <c r="I1845" s="142" t="n"/>
      <c r="J1845" s="144" t="n"/>
      <c r="K1845" s="124" t="n"/>
      <c r="L1845" s="12" t="n"/>
      <c r="M1845" s="158">
        <f>IF(J1845="", "", K1845)</f>
        <v/>
      </c>
      <c r="N1845" s="17" t="n"/>
      <c r="O1845" s="18" t="n"/>
      <c r="AC1845" s="14" t="n"/>
      <c r="AD1845" s="14">
        <f>IF(M1845="", "", IF(C1845="Long", IF(M1845&gt;0, M1845/F1845, ((G1845*(I1845-E1845))/F1845)), IF(M1845&gt;0, M1845/F1845, ((G1845*(E1845-I1845))/F1845))))</f>
        <v/>
      </c>
    </row>
    <row customHeight="1" ht="17.25" r="1846" spans="1:105">
      <c r="A1846" s="161" t="n"/>
      <c r="B1846" s="141" t="n"/>
      <c r="C1846" s="15" t="n"/>
      <c r="D1846" s="15" t="n"/>
      <c r="E1846" s="142" t="n"/>
      <c r="F1846" s="16" t="n"/>
      <c r="G1846" s="132" t="n"/>
      <c r="H1846" s="142" t="n"/>
      <c r="I1846" s="142" t="n"/>
      <c r="J1846" s="144" t="n"/>
      <c r="K1846" s="124" t="n"/>
      <c r="L1846" s="12" t="n"/>
      <c r="M1846" s="158">
        <f>IF(J1846="", "", K1846)</f>
        <v/>
      </c>
      <c r="N1846" s="17" t="n"/>
      <c r="O1846" s="18" t="n"/>
      <c r="AC1846" s="14" t="n"/>
      <c r="AD1846" s="14">
        <f>IF(M1846="", "", IF(C1846="Long", IF(M1846&gt;0, M1846/F1846, ((G1846*(I1846-E1846))/F1846)), IF(M1846&gt;0, M1846/F1846, ((G1846*(E1846-I1846))/F1846))))</f>
        <v/>
      </c>
    </row>
    <row customHeight="1" ht="17.25" r="1847" spans="1:105">
      <c r="A1847" s="161" t="n"/>
      <c r="B1847" s="141" t="n"/>
      <c r="C1847" s="15" t="n"/>
      <c r="D1847" s="15" t="n"/>
      <c r="E1847" s="142" t="n"/>
      <c r="F1847" s="16" t="n"/>
      <c r="G1847" s="132" t="n"/>
      <c r="H1847" s="142" t="n"/>
      <c r="I1847" s="142" t="n"/>
      <c r="J1847" s="144" t="n"/>
      <c r="K1847" s="124" t="n"/>
      <c r="L1847" s="12" t="n"/>
      <c r="M1847" s="158">
        <f>IF(J1847="", "", K1847)</f>
        <v/>
      </c>
      <c r="N1847" s="17" t="n"/>
      <c r="O1847" s="18" t="n"/>
      <c r="AC1847" s="14" t="n"/>
      <c r="AD1847" s="14">
        <f>IF(M1847="", "", IF(C1847="Long", IF(M1847&gt;0, M1847/F1847, ((G1847*(I1847-E1847))/F1847)), IF(M1847&gt;0, M1847/F1847, ((G1847*(E1847-I1847))/F1847))))</f>
        <v/>
      </c>
    </row>
    <row customHeight="1" ht="17.25" r="1848" spans="1:105">
      <c r="A1848" s="161" t="n"/>
      <c r="B1848" s="141" t="n"/>
      <c r="C1848" s="15" t="n"/>
      <c r="D1848" s="15" t="n"/>
      <c r="E1848" s="142" t="n"/>
      <c r="F1848" s="16" t="n"/>
      <c r="G1848" s="132" t="n"/>
      <c r="H1848" s="142" t="n"/>
      <c r="I1848" s="142" t="n"/>
      <c r="J1848" s="144" t="n"/>
      <c r="K1848" s="124" t="n"/>
      <c r="L1848" s="12" t="n"/>
      <c r="M1848" s="158">
        <f>IF(J1848="", "", K1848)</f>
        <v/>
      </c>
      <c r="N1848" s="17" t="n"/>
      <c r="O1848" s="18" t="n"/>
      <c r="AC1848" s="14" t="n"/>
      <c r="AD1848" s="14">
        <f>IF(M1848="", "", IF(C1848="Long", IF(M1848&gt;0, M1848/F1848, ((G1848*(I1848-E1848))/F1848)), IF(M1848&gt;0, M1848/F1848, ((G1848*(E1848-I1848))/F1848))))</f>
        <v/>
      </c>
    </row>
    <row customHeight="1" ht="17.25" r="1849" spans="1:105">
      <c r="A1849" s="161" t="n"/>
      <c r="B1849" s="141" t="n"/>
      <c r="C1849" s="15" t="n"/>
      <c r="D1849" s="15" t="n"/>
      <c r="E1849" s="142" t="n"/>
      <c r="F1849" s="16" t="n"/>
      <c r="G1849" s="132" t="n"/>
      <c r="H1849" s="142" t="n"/>
      <c r="I1849" s="142" t="n"/>
      <c r="J1849" s="144" t="n"/>
      <c r="K1849" s="124" t="n"/>
      <c r="L1849" s="12" t="n"/>
      <c r="M1849" s="158">
        <f>IF(J1849="", "", K1849)</f>
        <v/>
      </c>
      <c r="N1849" s="17" t="n"/>
      <c r="O1849" s="18" t="n"/>
      <c r="AC1849" s="14" t="n"/>
      <c r="AD1849" s="14">
        <f>IF(M1849="", "", IF(C1849="Long", IF(M1849&gt;0, M1849/F1849, ((G1849*(I1849-E1849))/F1849)), IF(M1849&gt;0, M1849/F1849, ((G1849*(E1849-I1849))/F1849))))</f>
        <v/>
      </c>
    </row>
    <row customHeight="1" ht="17.25" r="1850" spans="1:105">
      <c r="A1850" s="161" t="n"/>
      <c r="B1850" s="141" t="n"/>
      <c r="C1850" s="15" t="n"/>
      <c r="D1850" s="15" t="n"/>
      <c r="E1850" s="142" t="n"/>
      <c r="F1850" s="16" t="n"/>
      <c r="G1850" s="132" t="n"/>
      <c r="H1850" s="142" t="n"/>
      <c r="I1850" s="142" t="n"/>
      <c r="J1850" s="144" t="n"/>
      <c r="K1850" s="124" t="n"/>
      <c r="L1850" s="12" t="n"/>
      <c r="M1850" s="158">
        <f>IF(J1850="", "", K1850)</f>
        <v/>
      </c>
      <c r="N1850" s="17" t="n"/>
      <c r="O1850" s="18" t="n"/>
      <c r="AC1850" s="14" t="n"/>
      <c r="AD1850" s="14">
        <f>IF(M1850="", "", IF(C1850="Long", IF(M1850&gt;0, M1850/F1850, ((G1850*(I1850-E1850))/F1850)), IF(M1850&gt;0, M1850/F1850, ((G1850*(E1850-I1850))/F1850))))</f>
        <v/>
      </c>
    </row>
    <row customHeight="1" ht="17.25" r="1851" spans="1:105">
      <c r="A1851" s="161" t="n"/>
      <c r="B1851" s="141" t="n"/>
      <c r="C1851" s="15" t="n"/>
      <c r="D1851" s="15" t="n"/>
      <c r="E1851" s="142" t="n"/>
      <c r="F1851" s="16" t="n"/>
      <c r="G1851" s="132" t="n"/>
      <c r="H1851" s="142" t="n"/>
      <c r="I1851" s="142" t="n"/>
      <c r="J1851" s="144" t="n"/>
      <c r="K1851" s="124" t="n"/>
      <c r="L1851" s="12" t="n"/>
      <c r="M1851" s="158">
        <f>IF(J1851="", "", K1851)</f>
        <v/>
      </c>
      <c r="N1851" s="17" t="n"/>
      <c r="O1851" s="18" t="n"/>
      <c r="AC1851" s="14" t="n"/>
      <c r="AD1851" s="14">
        <f>IF(M1851="", "", IF(C1851="Long", IF(M1851&gt;0, M1851/F1851, ((G1851*(I1851-E1851))/F1851)), IF(M1851&gt;0, M1851/F1851, ((G1851*(E1851-I1851))/F1851))))</f>
        <v/>
      </c>
    </row>
    <row customHeight="1" ht="17.25" r="1852" spans="1:105">
      <c r="A1852" s="161" t="n"/>
      <c r="B1852" s="141" t="n"/>
      <c r="C1852" s="15" t="n"/>
      <c r="D1852" s="15" t="n"/>
      <c r="E1852" s="142" t="n"/>
      <c r="F1852" s="16" t="n"/>
      <c r="G1852" s="132" t="n"/>
      <c r="H1852" s="142" t="n"/>
      <c r="I1852" s="142" t="n"/>
      <c r="J1852" s="144" t="n"/>
      <c r="K1852" s="124" t="n"/>
      <c r="L1852" s="12" t="n"/>
      <c r="M1852" s="158">
        <f>IF(J1852="", "", K1852)</f>
        <v/>
      </c>
      <c r="N1852" s="17" t="n"/>
      <c r="O1852" s="18" t="n"/>
      <c r="AC1852" s="14" t="n"/>
      <c r="AD1852" s="14">
        <f>IF(M1852="", "", IF(C1852="Long", IF(M1852&gt;0, M1852/F1852, ((G1852*(I1852-E1852))/F1852)), IF(M1852&gt;0, M1852/F1852, ((G1852*(E1852-I1852))/F1852))))</f>
        <v/>
      </c>
    </row>
    <row customHeight="1" ht="17.25" r="1853" spans="1:105">
      <c r="A1853" s="161" t="n"/>
      <c r="B1853" s="141" t="n"/>
      <c r="C1853" s="15" t="n"/>
      <c r="D1853" s="15" t="n"/>
      <c r="E1853" s="142" t="n"/>
      <c r="F1853" s="16" t="n"/>
      <c r="G1853" s="132" t="n"/>
      <c r="H1853" s="142" t="n"/>
      <c r="I1853" s="142" t="n"/>
      <c r="J1853" s="144" t="n"/>
      <c r="K1853" s="124" t="n"/>
      <c r="L1853" s="12" t="n"/>
      <c r="M1853" s="158">
        <f>IF(J1853="", "", K1853)</f>
        <v/>
      </c>
      <c r="N1853" s="17" t="n"/>
      <c r="O1853" s="18" t="n"/>
      <c r="AC1853" s="14" t="n"/>
      <c r="AD1853" s="14">
        <f>IF(M1853="", "", IF(C1853="Long", IF(M1853&gt;0, M1853/F1853, ((G1853*(I1853-E1853))/F1853)), IF(M1853&gt;0, M1853/F1853, ((G1853*(E1853-I1853))/F1853))))</f>
        <v/>
      </c>
    </row>
    <row customHeight="1" ht="17.25" r="1854" spans="1:105">
      <c r="A1854" s="161" t="n"/>
      <c r="B1854" s="141" t="n"/>
      <c r="C1854" s="15" t="n"/>
      <c r="D1854" s="15" t="n"/>
      <c r="E1854" s="142" t="n"/>
      <c r="F1854" s="16" t="n"/>
      <c r="G1854" s="132" t="n"/>
      <c r="H1854" s="142" t="n"/>
      <c r="I1854" s="142" t="n"/>
      <c r="J1854" s="144" t="n"/>
      <c r="K1854" s="124" t="n"/>
      <c r="L1854" s="12" t="n"/>
      <c r="M1854" s="158">
        <f>IF(J1854="", "", K1854)</f>
        <v/>
      </c>
      <c r="N1854" s="17" t="n"/>
      <c r="O1854" s="18" t="n"/>
      <c r="AC1854" s="14" t="n"/>
      <c r="AD1854" s="14">
        <f>IF(M1854="", "", IF(C1854="Long", IF(M1854&gt;0, M1854/F1854, ((G1854*(I1854-E1854))/F1854)), IF(M1854&gt;0, M1854/F1854, ((G1854*(E1854-I1854))/F1854))))</f>
        <v/>
      </c>
    </row>
    <row customHeight="1" ht="17.25" r="1855" spans="1:105">
      <c r="A1855" s="161" t="n"/>
      <c r="B1855" s="141" t="n"/>
      <c r="C1855" s="15" t="n"/>
      <c r="D1855" s="15" t="n"/>
      <c r="E1855" s="142" t="n"/>
      <c r="F1855" s="16" t="n"/>
      <c r="G1855" s="132" t="n"/>
      <c r="H1855" s="142" t="n"/>
      <c r="I1855" s="142" t="n"/>
      <c r="J1855" s="144" t="n"/>
      <c r="K1855" s="124" t="n"/>
      <c r="L1855" s="12" t="n"/>
      <c r="M1855" s="158">
        <f>IF(J1855="", "", K1855)</f>
        <v/>
      </c>
      <c r="N1855" s="17" t="n"/>
      <c r="O1855" s="18" t="n"/>
      <c r="AC1855" s="14" t="n"/>
      <c r="AD1855" s="14">
        <f>IF(M1855="", "", IF(C1855="Long", IF(M1855&gt;0, M1855/F1855, ((G1855*(I1855-E1855))/F1855)), IF(M1855&gt;0, M1855/F1855, ((G1855*(E1855-I1855))/F1855))))</f>
        <v/>
      </c>
    </row>
    <row customHeight="1" ht="17.25" r="1856" spans="1:105">
      <c r="A1856" s="161" t="n"/>
      <c r="B1856" s="141" t="n"/>
      <c r="C1856" s="15" t="n"/>
      <c r="D1856" s="15" t="n"/>
      <c r="E1856" s="142" t="n"/>
      <c r="F1856" s="16" t="n"/>
      <c r="G1856" s="132" t="n"/>
      <c r="H1856" s="142" t="n"/>
      <c r="I1856" s="142" t="n"/>
      <c r="J1856" s="144" t="n"/>
      <c r="K1856" s="124" t="n"/>
      <c r="L1856" s="12" t="n"/>
      <c r="M1856" s="158">
        <f>IF(J1856="", "", K1856)</f>
        <v/>
      </c>
      <c r="N1856" s="17" t="n"/>
      <c r="O1856" s="18" t="n"/>
      <c r="AC1856" s="14" t="n"/>
      <c r="AD1856" s="14">
        <f>IF(M1856="", "", IF(C1856="Long", IF(M1856&gt;0, M1856/F1856, ((G1856*(I1856-E1856))/F1856)), IF(M1856&gt;0, M1856/F1856, ((G1856*(E1856-I1856))/F1856))))</f>
        <v/>
      </c>
    </row>
    <row customHeight="1" ht="17.25" r="1857" spans="1:105">
      <c r="A1857" s="161" t="n"/>
      <c r="B1857" s="141" t="n"/>
      <c r="C1857" s="15" t="n"/>
      <c r="D1857" s="15" t="n"/>
      <c r="E1857" s="142" t="n"/>
      <c r="F1857" s="16" t="n"/>
      <c r="G1857" s="132" t="n"/>
      <c r="H1857" s="142" t="n"/>
      <c r="I1857" s="142" t="n"/>
      <c r="J1857" s="144" t="n"/>
      <c r="K1857" s="124" t="n"/>
      <c r="L1857" s="12" t="n"/>
      <c r="M1857" s="158">
        <f>IF(J1857="", "", K1857)</f>
        <v/>
      </c>
      <c r="N1857" s="17" t="n"/>
      <c r="O1857" s="18" t="n"/>
      <c r="AC1857" s="14" t="n"/>
      <c r="AD1857" s="14">
        <f>IF(M1857="", "", IF(C1857="Long", IF(M1857&gt;0, M1857/F1857, ((G1857*(I1857-E1857))/F1857)), IF(M1857&gt;0, M1857/F1857, ((G1857*(E1857-I1857))/F1857))))</f>
        <v/>
      </c>
    </row>
    <row customHeight="1" ht="17.25" r="1858" spans="1:105">
      <c r="A1858" s="161" t="n"/>
      <c r="B1858" s="141" t="n"/>
      <c r="C1858" s="15" t="n"/>
      <c r="D1858" s="15" t="n"/>
      <c r="E1858" s="142" t="n"/>
      <c r="F1858" s="16" t="n"/>
      <c r="G1858" s="132" t="n"/>
      <c r="H1858" s="142" t="n"/>
      <c r="I1858" s="142" t="n"/>
      <c r="J1858" s="144" t="n"/>
      <c r="K1858" s="124" t="n"/>
      <c r="L1858" s="12" t="n"/>
      <c r="M1858" s="158">
        <f>IF(J1858="", "", K1858)</f>
        <v/>
      </c>
      <c r="N1858" s="17" t="n"/>
      <c r="O1858" s="18" t="n"/>
      <c r="AC1858" s="14" t="n"/>
      <c r="AD1858" s="14">
        <f>IF(M1858="", "", IF(C1858="Long", IF(M1858&gt;0, M1858/F1858, ((G1858*(I1858-E1858))/F1858)), IF(M1858&gt;0, M1858/F1858, ((G1858*(E1858-I1858))/F1858))))</f>
        <v/>
      </c>
    </row>
    <row customHeight="1" ht="17.25" r="1859" spans="1:105">
      <c r="A1859" s="161" t="n"/>
      <c r="B1859" s="141" t="n"/>
      <c r="C1859" s="15" t="n"/>
      <c r="D1859" s="15" t="n"/>
      <c r="E1859" s="142" t="n"/>
      <c r="F1859" s="16" t="n"/>
      <c r="G1859" s="132" t="n"/>
      <c r="H1859" s="142" t="n"/>
      <c r="I1859" s="142" t="n"/>
      <c r="J1859" s="144" t="n"/>
      <c r="K1859" s="124" t="n"/>
      <c r="L1859" s="12" t="n"/>
      <c r="M1859" s="158">
        <f>IF(J1859="", "", K1859)</f>
        <v/>
      </c>
      <c r="N1859" s="17" t="n"/>
      <c r="O1859" s="18" t="n"/>
      <c r="AC1859" s="14" t="n"/>
      <c r="AD1859" s="14">
        <f>IF(M1859="", "", IF(C1859="Long", IF(M1859&gt;0, M1859/F1859, ((G1859*(I1859-E1859))/F1859)), IF(M1859&gt;0, M1859/F1859, ((G1859*(E1859-I1859))/F1859))))</f>
        <v/>
      </c>
    </row>
    <row customHeight="1" ht="17.25" r="1860" spans="1:105">
      <c r="A1860" s="161" t="n"/>
      <c r="B1860" s="141" t="n"/>
      <c r="C1860" s="15" t="n"/>
      <c r="D1860" s="15" t="n"/>
      <c r="E1860" s="142" t="n"/>
      <c r="F1860" s="16" t="n"/>
      <c r="G1860" s="132" t="n"/>
      <c r="H1860" s="142" t="n"/>
      <c r="I1860" s="142" t="n"/>
      <c r="J1860" s="144" t="n"/>
      <c r="K1860" s="124" t="n"/>
      <c r="L1860" s="12" t="n"/>
      <c r="M1860" s="158">
        <f>IF(J1860="", "", K1860)</f>
        <v/>
      </c>
      <c r="N1860" s="17" t="n"/>
      <c r="O1860" s="18" t="n"/>
      <c r="AC1860" s="14" t="n"/>
      <c r="AD1860" s="14">
        <f>IF(M1860="", "", IF(C1860="Long", IF(M1860&gt;0, M1860/F1860, ((G1860*(I1860-E1860))/F1860)), IF(M1860&gt;0, M1860/F1860, ((G1860*(E1860-I1860))/F1860))))</f>
        <v/>
      </c>
    </row>
    <row customHeight="1" ht="17.25" r="1861" spans="1:105">
      <c r="A1861" s="161" t="n"/>
      <c r="B1861" s="141" t="n"/>
      <c r="C1861" s="15" t="n"/>
      <c r="D1861" s="15" t="n"/>
      <c r="E1861" s="142" t="n"/>
      <c r="F1861" s="16" t="n"/>
      <c r="G1861" s="132" t="n"/>
      <c r="H1861" s="142" t="n"/>
      <c r="I1861" s="142" t="n"/>
      <c r="J1861" s="144" t="n"/>
      <c r="K1861" s="124" t="n"/>
      <c r="L1861" s="12" t="n"/>
      <c r="M1861" s="158">
        <f>IF(J1861="", "", K1861)</f>
        <v/>
      </c>
      <c r="N1861" s="17" t="n"/>
      <c r="O1861" s="18" t="n"/>
      <c r="AC1861" s="14" t="n"/>
      <c r="AD1861" s="14">
        <f>IF(M1861="", "", IF(C1861="Long", IF(M1861&gt;0, M1861/F1861, ((G1861*(I1861-E1861))/F1861)), IF(M1861&gt;0, M1861/F1861, ((G1861*(E1861-I1861))/F1861))))</f>
        <v/>
      </c>
    </row>
    <row customHeight="1" ht="17.25" r="1862" spans="1:105">
      <c r="A1862" s="161" t="n"/>
      <c r="B1862" s="141" t="n"/>
      <c r="C1862" s="15" t="n"/>
      <c r="D1862" s="15" t="n"/>
      <c r="E1862" s="142" t="n"/>
      <c r="F1862" s="16" t="n"/>
      <c r="G1862" s="132" t="n"/>
      <c r="H1862" s="142" t="n"/>
      <c r="I1862" s="142" t="n"/>
      <c r="J1862" s="144" t="n"/>
      <c r="K1862" s="124" t="n"/>
      <c r="L1862" s="12" t="n"/>
      <c r="M1862" s="158">
        <f>IF(J1862="", "", K1862)</f>
        <v/>
      </c>
      <c r="N1862" s="17" t="n"/>
      <c r="O1862" s="18" t="n"/>
      <c r="AC1862" s="14" t="n"/>
      <c r="AD1862" s="14">
        <f>IF(M1862="", "", IF(C1862="Long", IF(M1862&gt;0, M1862/F1862, ((G1862*(I1862-E1862))/F1862)), IF(M1862&gt;0, M1862/F1862, ((G1862*(E1862-I1862))/F1862))))</f>
        <v/>
      </c>
    </row>
    <row customHeight="1" ht="17.25" r="1863" spans="1:105">
      <c r="A1863" s="161" t="n"/>
      <c r="B1863" s="141" t="n"/>
      <c r="C1863" s="15" t="n"/>
      <c r="D1863" s="15" t="n"/>
      <c r="E1863" s="142" t="n"/>
      <c r="F1863" s="16" t="n"/>
      <c r="G1863" s="132" t="n"/>
      <c r="H1863" s="142" t="n"/>
      <c r="I1863" s="142" t="n"/>
      <c r="J1863" s="144" t="n"/>
      <c r="K1863" s="124" t="n"/>
      <c r="L1863" s="12" t="n"/>
      <c r="M1863" s="158">
        <f>IF(J1863="", "", K1863)</f>
        <v/>
      </c>
      <c r="N1863" s="17" t="n"/>
      <c r="O1863" s="18" t="n"/>
      <c r="AC1863" s="14" t="n"/>
      <c r="AD1863" s="14">
        <f>IF(M1863="", "", IF(C1863="Long", IF(M1863&gt;0, M1863/F1863, ((G1863*(I1863-E1863))/F1863)), IF(M1863&gt;0, M1863/F1863, ((G1863*(E1863-I1863))/F1863))))</f>
        <v/>
      </c>
    </row>
    <row customHeight="1" ht="17.25" r="1864" spans="1:105">
      <c r="A1864" s="161" t="n"/>
      <c r="B1864" s="141" t="n"/>
      <c r="C1864" s="15" t="n"/>
      <c r="D1864" s="15" t="n"/>
      <c r="E1864" s="142" t="n"/>
      <c r="F1864" s="16" t="n"/>
      <c r="G1864" s="132" t="n"/>
      <c r="H1864" s="142" t="n"/>
      <c r="I1864" s="142" t="n"/>
      <c r="J1864" s="144" t="n"/>
      <c r="K1864" s="124" t="n"/>
      <c r="L1864" s="12" t="n"/>
      <c r="M1864" s="158">
        <f>IF(J1864="", "", K1864)</f>
        <v/>
      </c>
      <c r="N1864" s="17" t="n"/>
      <c r="O1864" s="18" t="n"/>
      <c r="AC1864" s="14" t="n"/>
      <c r="AD1864" s="14">
        <f>IF(M1864="", "", IF(C1864="Long", IF(M1864&gt;0, M1864/F1864, ((G1864*(I1864-E1864))/F1864)), IF(M1864&gt;0, M1864/F1864, ((G1864*(E1864-I1864))/F1864))))</f>
        <v/>
      </c>
    </row>
    <row customHeight="1" ht="17.25" r="1865" spans="1:105">
      <c r="A1865" s="161" t="n"/>
      <c r="B1865" s="141" t="n"/>
      <c r="C1865" s="15" t="n"/>
      <c r="D1865" s="15" t="n"/>
      <c r="E1865" s="142" t="n"/>
      <c r="F1865" s="16" t="n"/>
      <c r="G1865" s="132" t="n"/>
      <c r="H1865" s="142" t="n"/>
      <c r="I1865" s="142" t="n"/>
      <c r="J1865" s="144" t="n"/>
      <c r="K1865" s="124" t="n"/>
      <c r="L1865" s="12" t="n"/>
      <c r="M1865" s="158">
        <f>IF(J1865="", "", K1865)</f>
        <v/>
      </c>
      <c r="N1865" s="17" t="n"/>
      <c r="O1865" s="18" t="n"/>
      <c r="AC1865" s="14" t="n"/>
      <c r="AD1865" s="14">
        <f>IF(M1865="", "", IF(C1865="Long", IF(M1865&gt;0, M1865/F1865, ((G1865*(I1865-E1865))/F1865)), IF(M1865&gt;0, M1865/F1865, ((G1865*(E1865-I1865))/F1865))))</f>
        <v/>
      </c>
    </row>
    <row customHeight="1" ht="17.25" r="1866" spans="1:105">
      <c r="A1866" s="161" t="n"/>
      <c r="B1866" s="141" t="n"/>
      <c r="C1866" s="15" t="n"/>
      <c r="D1866" s="15" t="n"/>
      <c r="E1866" s="142" t="n"/>
      <c r="F1866" s="16" t="n"/>
      <c r="G1866" s="132" t="n"/>
      <c r="H1866" s="142" t="n"/>
      <c r="I1866" s="142" t="n"/>
      <c r="J1866" s="144" t="n"/>
      <c r="K1866" s="124" t="n"/>
      <c r="L1866" s="12" t="n"/>
      <c r="M1866" s="158">
        <f>IF(J1866="", "", K1866)</f>
        <v/>
      </c>
      <c r="N1866" s="17" t="n"/>
      <c r="O1866" s="18" t="n"/>
      <c r="AC1866" s="14" t="n"/>
      <c r="AD1866" s="14">
        <f>IF(M1866="", "", IF(C1866="Long", IF(M1866&gt;0, M1866/F1866, ((G1866*(I1866-E1866))/F1866)), IF(M1866&gt;0, M1866/F1866, ((G1866*(E1866-I1866))/F1866))))</f>
        <v/>
      </c>
    </row>
    <row customHeight="1" ht="17.25" r="1867" spans="1:105">
      <c r="A1867" s="161" t="n"/>
      <c r="B1867" s="141" t="n"/>
      <c r="C1867" s="15" t="n"/>
      <c r="D1867" s="15" t="n"/>
      <c r="E1867" s="142" t="n"/>
      <c r="F1867" s="16" t="n"/>
      <c r="G1867" s="132" t="n"/>
      <c r="H1867" s="142" t="n"/>
      <c r="I1867" s="142" t="n"/>
      <c r="J1867" s="144" t="n"/>
      <c r="K1867" s="124" t="n"/>
      <c r="L1867" s="12" t="n"/>
      <c r="M1867" s="158">
        <f>IF(J1867="", "", K1867)</f>
        <v/>
      </c>
      <c r="N1867" s="17" t="n"/>
      <c r="O1867" s="18" t="n"/>
      <c r="AC1867" s="14" t="n"/>
      <c r="AD1867" s="14">
        <f>IF(M1867="", "", IF(C1867="Long", IF(M1867&gt;0, M1867/F1867, ((G1867*(I1867-E1867))/F1867)), IF(M1867&gt;0, M1867/F1867, ((G1867*(E1867-I1867))/F1867))))</f>
        <v/>
      </c>
    </row>
    <row customHeight="1" ht="17.25" r="1868" spans="1:105">
      <c r="A1868" s="161" t="n"/>
      <c r="B1868" s="141" t="n"/>
      <c r="C1868" s="15" t="n"/>
      <c r="D1868" s="15" t="n"/>
      <c r="E1868" s="142" t="n"/>
      <c r="F1868" s="16" t="n"/>
      <c r="G1868" s="132" t="n"/>
      <c r="H1868" s="142" t="n"/>
      <c r="I1868" s="142" t="n"/>
      <c r="J1868" s="144" t="n"/>
      <c r="K1868" s="124" t="n"/>
      <c r="L1868" s="12" t="n"/>
      <c r="M1868" s="158">
        <f>IF(J1868="", "", K1868)</f>
        <v/>
      </c>
      <c r="N1868" s="17" t="n"/>
      <c r="O1868" s="18" t="n"/>
      <c r="AC1868" s="14" t="n"/>
      <c r="AD1868" s="14">
        <f>IF(M1868="", "", IF(C1868="Long", IF(M1868&gt;0, M1868/F1868, ((G1868*(I1868-E1868))/F1868)), IF(M1868&gt;0, M1868/F1868, ((G1868*(E1868-I1868))/F1868))))</f>
        <v/>
      </c>
    </row>
    <row customHeight="1" ht="17.25" r="1869" spans="1:105">
      <c r="A1869" s="161" t="n"/>
      <c r="B1869" s="141" t="n"/>
      <c r="C1869" s="15" t="n"/>
      <c r="D1869" s="15" t="n"/>
      <c r="E1869" s="142" t="n"/>
      <c r="F1869" s="16" t="n"/>
      <c r="G1869" s="132" t="n"/>
      <c r="H1869" s="142" t="n"/>
      <c r="I1869" s="142" t="n"/>
      <c r="J1869" s="144" t="n"/>
      <c r="K1869" s="124" t="n"/>
      <c r="L1869" s="12" t="n"/>
      <c r="M1869" s="158">
        <f>IF(J1869="", "", K1869)</f>
        <v/>
      </c>
      <c r="N1869" s="17" t="n"/>
      <c r="O1869" s="18" t="n"/>
      <c r="AC1869" s="14" t="n"/>
      <c r="AD1869" s="14">
        <f>IF(M1869="", "", IF(C1869="Long", IF(M1869&gt;0, M1869/F1869, ((G1869*(I1869-E1869))/F1869)), IF(M1869&gt;0, M1869/F1869, ((G1869*(E1869-I1869))/F1869))))</f>
        <v/>
      </c>
    </row>
    <row customHeight="1" ht="17.25" r="1870" spans="1:105">
      <c r="A1870" s="161" t="n"/>
      <c r="B1870" s="141" t="n"/>
      <c r="C1870" s="15" t="n"/>
      <c r="D1870" s="15" t="n"/>
      <c r="E1870" s="142" t="n"/>
      <c r="F1870" s="16" t="n"/>
      <c r="G1870" s="132" t="n"/>
      <c r="H1870" s="142" t="n"/>
      <c r="I1870" s="142" t="n"/>
      <c r="J1870" s="144" t="n"/>
      <c r="K1870" s="124" t="n"/>
      <c r="L1870" s="12" t="n"/>
      <c r="M1870" s="158">
        <f>IF(J1870="", "", K1870)</f>
        <v/>
      </c>
      <c r="N1870" s="17" t="n"/>
      <c r="O1870" s="18" t="n"/>
      <c r="AC1870" s="14" t="n"/>
      <c r="AD1870" s="14">
        <f>IF(M1870="", "", IF(C1870="Long", IF(M1870&gt;0, M1870/F1870, ((G1870*(I1870-E1870))/F1870)), IF(M1870&gt;0, M1870/F1870, ((G1870*(E1870-I1870))/F1870))))</f>
        <v/>
      </c>
    </row>
    <row customHeight="1" ht="17.25" r="1871" spans="1:105">
      <c r="A1871" s="161" t="n"/>
      <c r="B1871" s="141" t="n"/>
      <c r="C1871" s="15" t="n"/>
      <c r="D1871" s="15" t="n"/>
      <c r="E1871" s="142" t="n"/>
      <c r="F1871" s="16" t="n"/>
      <c r="G1871" s="132" t="n"/>
      <c r="H1871" s="142" t="n"/>
      <c r="I1871" s="142" t="n"/>
      <c r="J1871" s="144" t="n"/>
      <c r="K1871" s="124" t="n"/>
      <c r="L1871" s="12" t="n"/>
      <c r="M1871" s="158">
        <f>IF(J1871="", "", K1871)</f>
        <v/>
      </c>
      <c r="N1871" s="17" t="n"/>
      <c r="O1871" s="18" t="n"/>
      <c r="AC1871" s="14" t="n"/>
      <c r="AD1871" s="14">
        <f>IF(M1871="", "", IF(C1871="Long", IF(M1871&gt;0, M1871/F1871, ((G1871*(I1871-E1871))/F1871)), IF(M1871&gt;0, M1871/F1871, ((G1871*(E1871-I1871))/F1871))))</f>
        <v/>
      </c>
    </row>
    <row customHeight="1" ht="17.25" r="1872" spans="1:105">
      <c r="A1872" s="161" t="n"/>
      <c r="B1872" s="141" t="n"/>
      <c r="C1872" s="15" t="n"/>
      <c r="D1872" s="15" t="n"/>
      <c r="E1872" s="142" t="n"/>
      <c r="F1872" s="16" t="n"/>
      <c r="G1872" s="132" t="n"/>
      <c r="H1872" s="142" t="n"/>
      <c r="I1872" s="142" t="n"/>
      <c r="J1872" s="144" t="n"/>
      <c r="K1872" s="124" t="n"/>
      <c r="L1872" s="12" t="n"/>
      <c r="M1872" s="158">
        <f>IF(J1872="", "", K1872)</f>
        <v/>
      </c>
      <c r="N1872" s="17" t="n"/>
      <c r="O1872" s="18" t="n"/>
      <c r="AC1872" s="14" t="n"/>
      <c r="AD1872" s="14">
        <f>IF(M1872="", "", IF(C1872="Long", IF(M1872&gt;0, M1872/F1872, ((G1872*(I1872-E1872))/F1872)), IF(M1872&gt;0, M1872/F1872, ((G1872*(E1872-I1872))/F1872))))</f>
        <v/>
      </c>
    </row>
    <row customHeight="1" ht="17.25" r="1873" spans="1:105">
      <c r="A1873" s="161" t="n"/>
      <c r="B1873" s="141" t="n"/>
      <c r="C1873" s="15" t="n"/>
      <c r="D1873" s="15" t="n"/>
      <c r="E1873" s="142" t="n"/>
      <c r="F1873" s="16" t="n"/>
      <c r="G1873" s="132" t="n"/>
      <c r="H1873" s="142" t="n"/>
      <c r="I1873" s="142" t="n"/>
      <c r="J1873" s="144" t="n"/>
      <c r="K1873" s="124" t="n"/>
      <c r="L1873" s="12" t="n"/>
      <c r="M1873" s="158">
        <f>IF(J1873="", "", K1873)</f>
        <v/>
      </c>
      <c r="N1873" s="17" t="n"/>
      <c r="O1873" s="18" t="n"/>
      <c r="AC1873" s="14" t="n"/>
      <c r="AD1873" s="14">
        <f>IF(M1873="", "", IF(C1873="Long", IF(M1873&gt;0, M1873/F1873, ((G1873*(I1873-E1873))/F1873)), IF(M1873&gt;0, M1873/F1873, ((G1873*(E1873-I1873))/F1873))))</f>
        <v/>
      </c>
    </row>
    <row customHeight="1" ht="17.25" r="1874" spans="1:105">
      <c r="A1874" s="161" t="n"/>
      <c r="B1874" s="141" t="n"/>
      <c r="C1874" s="15" t="n"/>
      <c r="D1874" s="15" t="n"/>
      <c r="E1874" s="142" t="n"/>
      <c r="F1874" s="16" t="n"/>
      <c r="G1874" s="132" t="n"/>
      <c r="H1874" s="142" t="n"/>
      <c r="I1874" s="142" t="n"/>
      <c r="J1874" s="144" t="n"/>
      <c r="K1874" s="124" t="n"/>
      <c r="L1874" s="12" t="n"/>
      <c r="M1874" s="158">
        <f>IF(J1874="", "", K1874)</f>
        <v/>
      </c>
      <c r="N1874" s="17" t="n"/>
      <c r="O1874" s="18" t="n"/>
      <c r="AC1874" s="14" t="n"/>
      <c r="AD1874" s="14">
        <f>IF(M1874="", "", IF(C1874="Long", IF(M1874&gt;0, M1874/F1874, ((G1874*(I1874-E1874))/F1874)), IF(M1874&gt;0, M1874/F1874, ((G1874*(E1874-I1874))/F1874))))</f>
        <v/>
      </c>
    </row>
    <row customHeight="1" ht="17.25" r="1875" spans="1:105">
      <c r="A1875" s="161" t="n"/>
      <c r="B1875" s="141" t="n"/>
      <c r="C1875" s="15" t="n"/>
      <c r="D1875" s="15" t="n"/>
      <c r="E1875" s="142" t="n"/>
      <c r="F1875" s="16" t="n"/>
      <c r="G1875" s="132" t="n"/>
      <c r="H1875" s="142" t="n"/>
      <c r="I1875" s="142" t="n"/>
      <c r="J1875" s="144" t="n"/>
      <c r="K1875" s="124" t="n"/>
      <c r="L1875" s="12" t="n"/>
      <c r="M1875" s="158">
        <f>IF(J1875="", "", K1875)</f>
        <v/>
      </c>
      <c r="N1875" s="17" t="n"/>
      <c r="O1875" s="18" t="n"/>
      <c r="AC1875" s="14" t="n"/>
      <c r="AD1875" s="14">
        <f>IF(M1875="", "", IF(C1875="Long", IF(M1875&gt;0, M1875/F1875, ((G1875*(I1875-E1875))/F1875)), IF(M1875&gt;0, M1875/F1875, ((G1875*(E1875-I1875))/F1875))))</f>
        <v/>
      </c>
    </row>
    <row customHeight="1" ht="17.25" r="1876" spans="1:105">
      <c r="A1876" s="161" t="n"/>
      <c r="B1876" s="141" t="n"/>
      <c r="C1876" s="15" t="n"/>
      <c r="D1876" s="15" t="n"/>
      <c r="E1876" s="142" t="n"/>
      <c r="F1876" s="16" t="n"/>
      <c r="G1876" s="132" t="n"/>
      <c r="H1876" s="142" t="n"/>
      <c r="I1876" s="142" t="n"/>
      <c r="J1876" s="144" t="n"/>
      <c r="K1876" s="124" t="n"/>
      <c r="L1876" s="12" t="n"/>
      <c r="M1876" s="158">
        <f>IF(J1876="", "", K1876)</f>
        <v/>
      </c>
      <c r="N1876" s="17" t="n"/>
      <c r="O1876" s="18" t="n"/>
      <c r="AC1876" s="14" t="n"/>
      <c r="AD1876" s="14">
        <f>IF(M1876="", "", IF(C1876="Long", IF(M1876&gt;0, M1876/F1876, ((G1876*(I1876-E1876))/F1876)), IF(M1876&gt;0, M1876/F1876, ((G1876*(E1876-I1876))/F1876))))</f>
        <v/>
      </c>
    </row>
    <row customHeight="1" ht="17.25" r="1877" spans="1:105">
      <c r="A1877" s="161" t="n"/>
      <c r="B1877" s="141" t="n"/>
      <c r="C1877" s="15" t="n"/>
      <c r="D1877" s="15" t="n"/>
      <c r="E1877" s="142" t="n"/>
      <c r="F1877" s="16" t="n"/>
      <c r="G1877" s="132" t="n"/>
      <c r="H1877" s="142" t="n"/>
      <c r="I1877" s="142" t="n"/>
      <c r="J1877" s="144" t="n"/>
      <c r="K1877" s="124" t="n"/>
      <c r="L1877" s="12" t="n"/>
      <c r="M1877" s="158">
        <f>IF(J1877="", "", K1877)</f>
        <v/>
      </c>
      <c r="N1877" s="17" t="n"/>
      <c r="O1877" s="18" t="n"/>
      <c r="AC1877" s="14" t="n"/>
      <c r="AD1877" s="14">
        <f>IF(M1877="", "", IF(C1877="Long", IF(M1877&gt;0, M1877/F1877, ((G1877*(I1877-E1877))/F1877)), IF(M1877&gt;0, M1877/F1877, ((G1877*(E1877-I1877))/F1877))))</f>
        <v/>
      </c>
    </row>
    <row customHeight="1" ht="17.25" r="1878" spans="1:105">
      <c r="A1878" s="161" t="n"/>
      <c r="B1878" s="141" t="n"/>
      <c r="C1878" s="15" t="n"/>
      <c r="D1878" s="15" t="n"/>
      <c r="E1878" s="142" t="n"/>
      <c r="F1878" s="16" t="n"/>
      <c r="G1878" s="132" t="n"/>
      <c r="H1878" s="142" t="n"/>
      <c r="I1878" s="142" t="n"/>
      <c r="J1878" s="144" t="n"/>
      <c r="K1878" s="124" t="n"/>
      <c r="L1878" s="12" t="n"/>
      <c r="M1878" s="158">
        <f>IF(J1878="", "", K1878)</f>
        <v/>
      </c>
      <c r="N1878" s="17" t="n"/>
      <c r="O1878" s="18" t="n"/>
      <c r="AC1878" s="14" t="n"/>
      <c r="AD1878" s="14">
        <f>IF(M1878="", "", IF(C1878="Long", IF(M1878&gt;0, M1878/F1878, ((G1878*(I1878-E1878))/F1878)), IF(M1878&gt;0, M1878/F1878, ((G1878*(E1878-I1878))/F1878))))</f>
        <v/>
      </c>
    </row>
    <row customHeight="1" ht="17.25" r="1879" spans="1:105">
      <c r="A1879" s="161" t="n"/>
      <c r="B1879" s="141" t="n"/>
      <c r="C1879" s="15" t="n"/>
      <c r="D1879" s="15" t="n"/>
      <c r="E1879" s="142" t="n"/>
      <c r="F1879" s="16" t="n"/>
      <c r="G1879" s="132" t="n"/>
      <c r="H1879" s="142" t="n"/>
      <c r="I1879" s="142" t="n"/>
      <c r="J1879" s="144" t="n"/>
      <c r="K1879" s="124" t="n"/>
      <c r="L1879" s="12" t="n"/>
      <c r="M1879" s="158">
        <f>IF(J1879="", "", K1879)</f>
        <v/>
      </c>
      <c r="N1879" s="17" t="n"/>
      <c r="O1879" s="18" t="n"/>
      <c r="AC1879" s="14" t="n"/>
      <c r="AD1879" s="14">
        <f>IF(M1879="", "", IF(C1879="Long", IF(M1879&gt;0, M1879/F1879, ((G1879*(I1879-E1879))/F1879)), IF(M1879&gt;0, M1879/F1879, ((G1879*(E1879-I1879))/F1879))))</f>
        <v/>
      </c>
    </row>
    <row customHeight="1" ht="17.25" r="1880" spans="1:105">
      <c r="A1880" s="161" t="n"/>
      <c r="B1880" s="141" t="n"/>
      <c r="C1880" s="15" t="n"/>
      <c r="D1880" s="15" t="n"/>
      <c r="E1880" s="142" t="n"/>
      <c r="F1880" s="16" t="n"/>
      <c r="G1880" s="132" t="n"/>
      <c r="H1880" s="142" t="n"/>
      <c r="I1880" s="142" t="n"/>
      <c r="J1880" s="144" t="n"/>
      <c r="K1880" s="124" t="n"/>
      <c r="L1880" s="12" t="n"/>
      <c r="M1880" s="158">
        <f>IF(J1880="", "", K1880)</f>
        <v/>
      </c>
      <c r="N1880" s="17" t="n"/>
      <c r="O1880" s="18" t="n"/>
      <c r="AC1880" s="14" t="n"/>
      <c r="AD1880" s="14">
        <f>IF(M1880="", "", IF(C1880="Long", IF(M1880&gt;0, M1880/F1880, ((G1880*(I1880-E1880))/F1880)), IF(M1880&gt;0, M1880/F1880, ((G1880*(E1880-I1880))/F1880))))</f>
        <v/>
      </c>
    </row>
    <row customHeight="1" ht="17.25" r="1881" spans="1:105">
      <c r="A1881" s="161" t="n"/>
      <c r="B1881" s="141" t="n"/>
      <c r="C1881" s="15" t="n"/>
      <c r="D1881" s="15" t="n"/>
      <c r="E1881" s="142" t="n"/>
      <c r="F1881" s="16" t="n"/>
      <c r="G1881" s="132" t="n"/>
      <c r="H1881" s="142" t="n"/>
      <c r="I1881" s="142" t="n"/>
      <c r="J1881" s="144" t="n"/>
      <c r="K1881" s="124" t="n"/>
      <c r="L1881" s="12" t="n"/>
      <c r="M1881" s="158">
        <f>IF(J1881="", "", K1881)</f>
        <v/>
      </c>
      <c r="N1881" s="17" t="n"/>
      <c r="O1881" s="18" t="n"/>
      <c r="AC1881" s="14" t="n"/>
      <c r="AD1881" s="14">
        <f>IF(M1881="", "", IF(C1881="Long", IF(M1881&gt;0, M1881/F1881, ((G1881*(I1881-E1881))/F1881)), IF(M1881&gt;0, M1881/F1881, ((G1881*(E1881-I1881))/F1881))))</f>
        <v/>
      </c>
    </row>
    <row customHeight="1" ht="17.25" r="1882" spans="1:105">
      <c r="A1882" s="161" t="n"/>
      <c r="B1882" s="141" t="n"/>
      <c r="C1882" s="15" t="n"/>
      <c r="D1882" s="15" t="n"/>
      <c r="E1882" s="142" t="n"/>
      <c r="F1882" s="16" t="n"/>
      <c r="G1882" s="132" t="n"/>
      <c r="H1882" s="142" t="n"/>
      <c r="I1882" s="142" t="n"/>
      <c r="J1882" s="144" t="n"/>
      <c r="K1882" s="124" t="n"/>
      <c r="L1882" s="12" t="n"/>
      <c r="M1882" s="158">
        <f>IF(J1882="", "", K1882)</f>
        <v/>
      </c>
      <c r="N1882" s="17" t="n"/>
      <c r="O1882" s="18" t="n"/>
      <c r="AC1882" s="14" t="n"/>
      <c r="AD1882" s="14">
        <f>IF(M1882="", "", IF(C1882="Long", IF(M1882&gt;0, M1882/F1882, ((G1882*(I1882-E1882))/F1882)), IF(M1882&gt;0, M1882/F1882, ((G1882*(E1882-I1882))/F1882))))</f>
        <v/>
      </c>
    </row>
    <row customHeight="1" ht="17.25" r="1883" spans="1:105">
      <c r="A1883" s="161" t="n"/>
      <c r="B1883" s="141" t="n"/>
      <c r="C1883" s="15" t="n"/>
      <c r="D1883" s="15" t="n"/>
      <c r="E1883" s="142" t="n"/>
      <c r="F1883" s="16" t="n"/>
      <c r="G1883" s="132" t="n"/>
      <c r="H1883" s="142" t="n"/>
      <c r="I1883" s="142" t="n"/>
      <c r="J1883" s="144" t="n"/>
      <c r="K1883" s="124" t="n"/>
      <c r="L1883" s="12" t="n"/>
      <c r="M1883" s="158">
        <f>IF(J1883="", "", K1883)</f>
        <v/>
      </c>
      <c r="N1883" s="17" t="n"/>
      <c r="O1883" s="18" t="n"/>
      <c r="AC1883" s="14" t="n"/>
      <c r="AD1883" s="14">
        <f>IF(M1883="", "", IF(C1883="Long", IF(M1883&gt;0, M1883/F1883, ((G1883*(I1883-E1883))/F1883)), IF(M1883&gt;0, M1883/F1883, ((G1883*(E1883-I1883))/F1883))))</f>
        <v/>
      </c>
    </row>
    <row customHeight="1" ht="17.25" r="1884" spans="1:105">
      <c r="A1884" s="161" t="n"/>
      <c r="B1884" s="141" t="n"/>
      <c r="C1884" s="15" t="n"/>
      <c r="D1884" s="15" t="n"/>
      <c r="E1884" s="142" t="n"/>
      <c r="F1884" s="16" t="n"/>
      <c r="G1884" s="132" t="n"/>
      <c r="H1884" s="142" t="n"/>
      <c r="I1884" s="142" t="n"/>
      <c r="J1884" s="144" t="n"/>
      <c r="K1884" s="124" t="n"/>
      <c r="L1884" s="12" t="n"/>
      <c r="M1884" s="158">
        <f>IF(J1884="", "", K1884)</f>
        <v/>
      </c>
      <c r="N1884" s="17" t="n"/>
      <c r="O1884" s="18" t="n"/>
      <c r="AC1884" s="14" t="n"/>
      <c r="AD1884" s="14">
        <f>IF(M1884="", "", IF(C1884="Long", IF(M1884&gt;0, M1884/F1884, ((G1884*(I1884-E1884))/F1884)), IF(M1884&gt;0, M1884/F1884, ((G1884*(E1884-I1884))/F1884))))</f>
        <v/>
      </c>
    </row>
    <row customHeight="1" ht="17.25" r="1885" spans="1:105">
      <c r="A1885" s="161" t="n"/>
      <c r="B1885" s="141" t="n"/>
      <c r="C1885" s="15" t="n"/>
      <c r="D1885" s="15" t="n"/>
      <c r="E1885" s="142" t="n"/>
      <c r="F1885" s="16" t="n"/>
      <c r="G1885" s="132" t="n"/>
      <c r="H1885" s="142" t="n"/>
      <c r="I1885" s="142" t="n"/>
      <c r="J1885" s="144" t="n"/>
      <c r="K1885" s="124" t="n"/>
      <c r="L1885" s="12" t="n"/>
      <c r="M1885" s="158">
        <f>IF(J1885="", "", K1885)</f>
        <v/>
      </c>
      <c r="N1885" s="17" t="n"/>
      <c r="O1885" s="18" t="n"/>
      <c r="AC1885" s="14" t="n"/>
      <c r="AD1885" s="14">
        <f>IF(M1885="", "", IF(C1885="Long", IF(M1885&gt;0, M1885/F1885, ((G1885*(I1885-E1885))/F1885)), IF(M1885&gt;0, M1885/F1885, ((G1885*(E1885-I1885))/F1885))))</f>
        <v/>
      </c>
    </row>
    <row customHeight="1" ht="17.25" r="1886" spans="1:105">
      <c r="A1886" s="161" t="n"/>
      <c r="B1886" s="141" t="n"/>
      <c r="C1886" s="15" t="n"/>
      <c r="D1886" s="15" t="n"/>
      <c r="E1886" s="142" t="n"/>
      <c r="F1886" s="16" t="n"/>
      <c r="G1886" s="132" t="n"/>
      <c r="H1886" s="142" t="n"/>
      <c r="I1886" s="142" t="n"/>
      <c r="J1886" s="144" t="n"/>
      <c r="K1886" s="124" t="n"/>
      <c r="L1886" s="12" t="n"/>
      <c r="M1886" s="158">
        <f>IF(J1886="", "", K1886)</f>
        <v/>
      </c>
      <c r="N1886" s="17" t="n"/>
      <c r="O1886" s="18" t="n"/>
      <c r="AC1886" s="14" t="n"/>
      <c r="AD1886" s="14">
        <f>IF(M1886="", "", IF(C1886="Long", IF(M1886&gt;0, M1886/F1886, ((G1886*(I1886-E1886))/F1886)), IF(M1886&gt;0, M1886/F1886, ((G1886*(E1886-I1886))/F1886))))</f>
        <v/>
      </c>
    </row>
    <row customHeight="1" ht="17.25" r="1887" spans="1:105">
      <c r="A1887" s="161" t="n"/>
      <c r="B1887" s="141" t="n"/>
      <c r="C1887" s="15" t="n"/>
      <c r="D1887" s="15" t="n"/>
      <c r="E1887" s="142" t="n"/>
      <c r="F1887" s="16" t="n"/>
      <c r="G1887" s="132" t="n"/>
      <c r="H1887" s="142" t="n"/>
      <c r="I1887" s="142" t="n"/>
      <c r="J1887" s="144" t="n"/>
      <c r="K1887" s="124" t="n"/>
      <c r="L1887" s="12" t="n"/>
      <c r="M1887" s="158">
        <f>IF(J1887="", "", K1887)</f>
        <v/>
      </c>
      <c r="N1887" s="17" t="n"/>
      <c r="O1887" s="18" t="n"/>
      <c r="AC1887" s="14" t="n"/>
      <c r="AD1887" s="14">
        <f>IF(M1887="", "", IF(C1887="Long", IF(M1887&gt;0, M1887/F1887, ((G1887*(I1887-E1887))/F1887)), IF(M1887&gt;0, M1887/F1887, ((G1887*(E1887-I1887))/F1887))))</f>
        <v/>
      </c>
    </row>
    <row customHeight="1" ht="17.25" r="1888" spans="1:105">
      <c r="A1888" s="161" t="n"/>
      <c r="B1888" s="141" t="n"/>
      <c r="C1888" s="15" t="n"/>
      <c r="D1888" s="15" t="n"/>
      <c r="E1888" s="142" t="n"/>
      <c r="F1888" s="16" t="n"/>
      <c r="G1888" s="132" t="n"/>
      <c r="H1888" s="142" t="n"/>
      <c r="I1888" s="142" t="n"/>
      <c r="J1888" s="144" t="n"/>
      <c r="K1888" s="124" t="n"/>
      <c r="L1888" s="12" t="n"/>
      <c r="M1888" s="158">
        <f>IF(J1888="", "", K1888)</f>
        <v/>
      </c>
      <c r="N1888" s="17" t="n"/>
      <c r="O1888" s="18" t="n"/>
      <c r="AC1888" s="14" t="n"/>
      <c r="AD1888" s="14">
        <f>IF(M1888="", "", IF(C1888="Long", IF(M1888&gt;0, M1888/F1888, ((G1888*(I1888-E1888))/F1888)), IF(M1888&gt;0, M1888/F1888, ((G1888*(E1888-I1888))/F1888))))</f>
        <v/>
      </c>
    </row>
    <row customHeight="1" ht="17.25" r="1889" spans="1:105">
      <c r="A1889" s="161" t="n"/>
      <c r="B1889" s="141" t="n"/>
      <c r="C1889" s="15" t="n"/>
      <c r="D1889" s="15" t="n"/>
      <c r="E1889" s="142" t="n"/>
      <c r="F1889" s="16" t="n"/>
      <c r="G1889" s="132" t="n"/>
      <c r="H1889" s="142" t="n"/>
      <c r="I1889" s="142" t="n"/>
      <c r="J1889" s="144" t="n"/>
      <c r="K1889" s="124" t="n"/>
      <c r="L1889" s="12" t="n"/>
      <c r="M1889" s="158">
        <f>IF(J1889="", "", K1889)</f>
        <v/>
      </c>
      <c r="N1889" s="17" t="n"/>
      <c r="O1889" s="18" t="n"/>
      <c r="AC1889" s="14" t="n"/>
      <c r="AD1889" s="14">
        <f>IF(M1889="", "", IF(C1889="Long", IF(M1889&gt;0, M1889/F1889, ((G1889*(I1889-E1889))/F1889)), IF(M1889&gt;0, M1889/F1889, ((G1889*(E1889-I1889))/F1889))))</f>
        <v/>
      </c>
    </row>
    <row customHeight="1" ht="17.25" r="1890" spans="1:105">
      <c r="A1890" s="161" t="n"/>
      <c r="B1890" s="141" t="n"/>
      <c r="C1890" s="15" t="n"/>
      <c r="D1890" s="15" t="n"/>
      <c r="E1890" s="142" t="n"/>
      <c r="F1890" s="16" t="n"/>
      <c r="G1890" s="132" t="n"/>
      <c r="H1890" s="142" t="n"/>
      <c r="I1890" s="142" t="n"/>
      <c r="J1890" s="144" t="n"/>
      <c r="K1890" s="124" t="n"/>
      <c r="L1890" s="12" t="n"/>
      <c r="M1890" s="158">
        <f>IF(J1890="", "", K1890)</f>
        <v/>
      </c>
      <c r="N1890" s="17" t="n"/>
      <c r="O1890" s="18" t="n"/>
      <c r="AC1890" s="14" t="n"/>
      <c r="AD1890" s="14">
        <f>IF(M1890="", "", IF(C1890="Long", IF(M1890&gt;0, M1890/F1890, ((G1890*(I1890-E1890))/F1890)), IF(M1890&gt;0, M1890/F1890, ((G1890*(E1890-I1890))/F1890))))</f>
        <v/>
      </c>
    </row>
    <row customHeight="1" ht="17.25" r="1891" spans="1:105">
      <c r="A1891" s="161" t="n"/>
      <c r="B1891" s="141" t="n"/>
      <c r="C1891" s="15" t="n"/>
      <c r="D1891" s="15" t="n"/>
      <c r="E1891" s="142" t="n"/>
      <c r="F1891" s="16" t="n"/>
      <c r="G1891" s="132" t="n"/>
      <c r="H1891" s="142" t="n"/>
      <c r="I1891" s="142" t="n"/>
      <c r="J1891" s="144" t="n"/>
      <c r="K1891" s="124" t="n"/>
      <c r="L1891" s="12" t="n"/>
      <c r="M1891" s="158">
        <f>IF(J1891="", "", K1891)</f>
        <v/>
      </c>
      <c r="N1891" s="17" t="n"/>
      <c r="O1891" s="18" t="n"/>
      <c r="AC1891" s="14" t="n"/>
      <c r="AD1891" s="14">
        <f>IF(M1891="", "", IF(C1891="Long", IF(M1891&gt;0, M1891/F1891, ((G1891*(I1891-E1891))/F1891)), IF(M1891&gt;0, M1891/F1891, ((G1891*(E1891-I1891))/F1891))))</f>
        <v/>
      </c>
    </row>
    <row customHeight="1" ht="17.25" r="1892" spans="1:105">
      <c r="A1892" s="161" t="n"/>
      <c r="B1892" s="141" t="n"/>
      <c r="C1892" s="15" t="n"/>
      <c r="D1892" s="15" t="n"/>
      <c r="E1892" s="142" t="n"/>
      <c r="F1892" s="16" t="n"/>
      <c r="G1892" s="132" t="n"/>
      <c r="H1892" s="142" t="n"/>
      <c r="I1892" s="142" t="n"/>
      <c r="J1892" s="144" t="n"/>
      <c r="K1892" s="124" t="n"/>
      <c r="L1892" s="12" t="n"/>
      <c r="M1892" s="158">
        <f>IF(J1892="", "", K1892)</f>
        <v/>
      </c>
      <c r="N1892" s="17" t="n"/>
      <c r="O1892" s="18" t="n"/>
      <c r="AC1892" s="14" t="n"/>
      <c r="AD1892" s="14">
        <f>IF(M1892="", "", IF(C1892="Long", IF(M1892&gt;0, M1892/F1892, ((G1892*(I1892-E1892))/F1892)), IF(M1892&gt;0, M1892/F1892, ((G1892*(E1892-I1892))/F1892))))</f>
        <v/>
      </c>
    </row>
    <row customHeight="1" ht="17.25" r="1893" spans="1:105">
      <c r="A1893" s="161" t="n"/>
      <c r="B1893" s="141" t="n"/>
      <c r="C1893" s="15" t="n"/>
      <c r="D1893" s="15" t="n"/>
      <c r="E1893" s="142" t="n"/>
      <c r="F1893" s="16" t="n"/>
      <c r="G1893" s="132" t="n"/>
      <c r="H1893" s="142" t="n"/>
      <c r="I1893" s="142" t="n"/>
      <c r="J1893" s="144" t="n"/>
      <c r="K1893" s="124" t="n"/>
      <c r="L1893" s="12" t="n"/>
      <c r="M1893" s="158">
        <f>IF(J1893="", "", K1893)</f>
        <v/>
      </c>
      <c r="N1893" s="17" t="n"/>
      <c r="O1893" s="18" t="n"/>
      <c r="AC1893" s="14" t="n"/>
      <c r="AD1893" s="14">
        <f>IF(M1893="", "", IF(C1893="Long", IF(M1893&gt;0, M1893/F1893, ((G1893*(I1893-E1893))/F1893)), IF(M1893&gt;0, M1893/F1893, ((G1893*(E1893-I1893))/F1893))))</f>
        <v/>
      </c>
    </row>
    <row customHeight="1" ht="17.25" r="1894" spans="1:105">
      <c r="A1894" s="161" t="n"/>
      <c r="B1894" s="141" t="n"/>
      <c r="C1894" s="15" t="n"/>
      <c r="D1894" s="15" t="n"/>
      <c r="E1894" s="142" t="n"/>
      <c r="F1894" s="16" t="n"/>
      <c r="G1894" s="132" t="n"/>
      <c r="H1894" s="142" t="n"/>
      <c r="I1894" s="142" t="n"/>
      <c r="J1894" s="144" t="n"/>
      <c r="K1894" s="124" t="n"/>
      <c r="L1894" s="12" t="n"/>
      <c r="M1894" s="158">
        <f>IF(J1894="", "", K1894)</f>
        <v/>
      </c>
      <c r="N1894" s="17" t="n"/>
      <c r="O1894" s="18" t="n"/>
      <c r="AC1894" s="14" t="n"/>
      <c r="AD1894" s="14">
        <f>IF(M1894="", "", IF(C1894="Long", IF(M1894&gt;0, M1894/F1894, ((G1894*(I1894-E1894))/F1894)), IF(M1894&gt;0, M1894/F1894, ((G1894*(E1894-I1894))/F1894))))</f>
        <v/>
      </c>
    </row>
    <row customHeight="1" ht="17.25" r="1895" spans="1:105">
      <c r="A1895" s="161" t="n"/>
      <c r="B1895" s="141" t="n"/>
      <c r="C1895" s="15" t="n"/>
      <c r="D1895" s="15" t="n"/>
      <c r="E1895" s="142" t="n"/>
      <c r="F1895" s="16" t="n"/>
      <c r="G1895" s="132" t="n"/>
      <c r="H1895" s="142" t="n"/>
      <c r="I1895" s="142" t="n"/>
      <c r="J1895" s="144" t="n"/>
      <c r="K1895" s="124" t="n"/>
      <c r="L1895" s="12" t="n"/>
      <c r="M1895" s="158">
        <f>IF(J1895="", "", K1895)</f>
        <v/>
      </c>
      <c r="N1895" s="17" t="n"/>
      <c r="O1895" s="18" t="n"/>
      <c r="AC1895" s="14" t="n"/>
      <c r="AD1895" s="14">
        <f>IF(M1895="", "", IF(C1895="Long", IF(M1895&gt;0, M1895/F1895, ((G1895*(I1895-E1895))/F1895)), IF(M1895&gt;0, M1895/F1895, ((G1895*(E1895-I1895))/F1895))))</f>
        <v/>
      </c>
    </row>
    <row customHeight="1" ht="17.25" r="1896" spans="1:105">
      <c r="A1896" s="161" t="n"/>
      <c r="B1896" s="141" t="n"/>
      <c r="C1896" s="15" t="n"/>
      <c r="D1896" s="15" t="n"/>
      <c r="E1896" s="142" t="n"/>
      <c r="F1896" s="16" t="n"/>
      <c r="G1896" s="132" t="n"/>
      <c r="H1896" s="142" t="n"/>
      <c r="I1896" s="142" t="n"/>
      <c r="J1896" s="144" t="n"/>
      <c r="K1896" s="124" t="n"/>
      <c r="L1896" s="12" t="n"/>
      <c r="M1896" s="158">
        <f>IF(J1896="", "", K1896)</f>
        <v/>
      </c>
      <c r="N1896" s="17" t="n"/>
      <c r="O1896" s="18" t="n"/>
      <c r="AC1896" s="14" t="n"/>
      <c r="AD1896" s="14">
        <f>IF(M1896="", "", IF(C1896="Long", IF(M1896&gt;0, M1896/F1896, ((G1896*(I1896-E1896))/F1896)), IF(M1896&gt;0, M1896/F1896, ((G1896*(E1896-I1896))/F1896))))</f>
        <v/>
      </c>
    </row>
    <row customHeight="1" ht="17.25" r="1897" spans="1:105">
      <c r="A1897" s="161" t="n"/>
      <c r="B1897" s="141" t="n"/>
      <c r="C1897" s="15" t="n"/>
      <c r="D1897" s="15" t="n"/>
      <c r="E1897" s="142" t="n"/>
      <c r="F1897" s="16" t="n"/>
      <c r="G1897" s="132" t="n"/>
      <c r="H1897" s="142" t="n"/>
      <c r="I1897" s="142" t="n"/>
      <c r="J1897" s="144" t="n"/>
      <c r="K1897" s="124" t="n"/>
      <c r="L1897" s="12" t="n"/>
      <c r="M1897" s="158">
        <f>IF(J1897="", "", K1897)</f>
        <v/>
      </c>
      <c r="N1897" s="17" t="n"/>
      <c r="O1897" s="18" t="n"/>
      <c r="AC1897" s="14" t="n"/>
      <c r="AD1897" s="14">
        <f>IF(M1897="", "", IF(C1897="Long", IF(M1897&gt;0, M1897/F1897, ((G1897*(I1897-E1897))/F1897)), IF(M1897&gt;0, M1897/F1897, ((G1897*(E1897-I1897))/F1897))))</f>
        <v/>
      </c>
    </row>
    <row customHeight="1" ht="17.25" r="1898" spans="1:105">
      <c r="A1898" s="161" t="n"/>
      <c r="B1898" s="141" t="n"/>
      <c r="C1898" s="15" t="n"/>
      <c r="D1898" s="15" t="n"/>
      <c r="E1898" s="142" t="n"/>
      <c r="F1898" s="16" t="n"/>
      <c r="G1898" s="132" t="n"/>
      <c r="H1898" s="142" t="n"/>
      <c r="I1898" s="142" t="n"/>
      <c r="J1898" s="144" t="n"/>
      <c r="K1898" s="124" t="n"/>
      <c r="L1898" s="12" t="n"/>
      <c r="M1898" s="158">
        <f>IF(J1898="", "", K1898)</f>
        <v/>
      </c>
      <c r="N1898" s="17" t="n"/>
      <c r="O1898" s="18" t="n"/>
      <c r="AC1898" s="14" t="n"/>
      <c r="AD1898" s="14">
        <f>IF(M1898="", "", IF(C1898="Long", IF(M1898&gt;0, M1898/F1898, ((G1898*(I1898-E1898))/F1898)), IF(M1898&gt;0, M1898/F1898, ((G1898*(E1898-I1898))/F1898))))</f>
        <v/>
      </c>
    </row>
    <row customHeight="1" ht="17.25" r="1899" spans="1:105">
      <c r="A1899" s="161" t="n"/>
      <c r="B1899" s="141" t="n"/>
      <c r="C1899" s="15" t="n"/>
      <c r="D1899" s="15" t="n"/>
      <c r="E1899" s="142" t="n"/>
      <c r="F1899" s="16" t="n"/>
      <c r="G1899" s="132" t="n"/>
      <c r="H1899" s="142" t="n"/>
      <c r="I1899" s="142" t="n"/>
      <c r="J1899" s="144" t="n"/>
      <c r="K1899" s="124" t="n"/>
      <c r="L1899" s="12" t="n"/>
      <c r="M1899" s="158">
        <f>IF(J1899="", "", K1899)</f>
        <v/>
      </c>
      <c r="N1899" s="17" t="n"/>
      <c r="O1899" s="18" t="n"/>
      <c r="AC1899" s="14" t="n"/>
      <c r="AD1899" s="14">
        <f>IF(M1899="", "", IF(C1899="Long", IF(M1899&gt;0, M1899/F1899, ((G1899*(I1899-E1899))/F1899)), IF(M1899&gt;0, M1899/F1899, ((G1899*(E1899-I1899))/F1899))))</f>
        <v/>
      </c>
    </row>
    <row customHeight="1" ht="17.25" r="1900" spans="1:105">
      <c r="A1900" s="161" t="n"/>
      <c r="B1900" s="141" t="n"/>
      <c r="C1900" s="15" t="n"/>
      <c r="D1900" s="15" t="n"/>
      <c r="E1900" s="142" t="n"/>
      <c r="F1900" s="16" t="n"/>
      <c r="G1900" s="132" t="n"/>
      <c r="H1900" s="142" t="n"/>
      <c r="I1900" s="142" t="n"/>
      <c r="J1900" s="144" t="n"/>
      <c r="K1900" s="124" t="n"/>
      <c r="L1900" s="12" t="n"/>
      <c r="M1900" s="158">
        <f>IF(J1900="", "", K1900)</f>
        <v/>
      </c>
      <c r="N1900" s="17" t="n"/>
      <c r="O1900" s="18" t="n"/>
      <c r="AC1900" s="14" t="n"/>
      <c r="AD1900" s="14">
        <f>IF(M1900="", "", IF(C1900="Long", IF(M1900&gt;0, M1900/F1900, ((G1900*(I1900-E1900))/F1900)), IF(M1900&gt;0, M1900/F1900, ((G1900*(E1900-I1900))/F1900))))</f>
        <v/>
      </c>
    </row>
    <row customHeight="1" ht="17.25" r="1901" spans="1:105">
      <c r="A1901" s="161" t="n"/>
      <c r="B1901" s="141" t="n"/>
      <c r="C1901" s="15" t="n"/>
      <c r="D1901" s="15" t="n"/>
      <c r="E1901" s="142" t="n"/>
      <c r="F1901" s="16" t="n"/>
      <c r="G1901" s="132" t="n"/>
      <c r="H1901" s="142" t="n"/>
      <c r="I1901" s="142" t="n"/>
      <c r="J1901" s="144" t="n"/>
      <c r="K1901" s="124" t="n"/>
      <c r="L1901" s="12" t="n"/>
      <c r="M1901" s="158">
        <f>IF(J1901="", "", K1901)</f>
        <v/>
      </c>
      <c r="N1901" s="17" t="n"/>
      <c r="O1901" s="18" t="n"/>
      <c r="AC1901" s="14" t="n"/>
      <c r="AD1901" s="14">
        <f>IF(M1901="", "", IF(C1901="Long", IF(M1901&gt;0, M1901/F1901, ((G1901*(I1901-E1901))/F1901)), IF(M1901&gt;0, M1901/F1901, ((G1901*(E1901-I1901))/F1901))))</f>
        <v/>
      </c>
    </row>
    <row customHeight="1" ht="17.25" r="1902" spans="1:105">
      <c r="A1902" s="161" t="n"/>
      <c r="B1902" s="141" t="n"/>
      <c r="C1902" s="15" t="n"/>
      <c r="D1902" s="15" t="n"/>
      <c r="E1902" s="142" t="n"/>
      <c r="F1902" s="16" t="n"/>
      <c r="G1902" s="132" t="n"/>
      <c r="H1902" s="142" t="n"/>
      <c r="I1902" s="142" t="n"/>
      <c r="J1902" s="144" t="n"/>
      <c r="K1902" s="124" t="n"/>
      <c r="L1902" s="12" t="n"/>
      <c r="M1902" s="158">
        <f>IF(J1902="", "", K1902)</f>
        <v/>
      </c>
      <c r="N1902" s="17" t="n"/>
      <c r="O1902" s="18" t="n"/>
      <c r="AC1902" s="14" t="n"/>
      <c r="AD1902" s="14">
        <f>IF(M1902="", "", IF(C1902="Long", IF(M1902&gt;0, M1902/F1902, ((G1902*(I1902-E1902))/F1902)), IF(M1902&gt;0, M1902/F1902, ((G1902*(E1902-I1902))/F1902))))</f>
        <v/>
      </c>
    </row>
    <row customHeight="1" ht="17.25" r="1903" spans="1:105">
      <c r="A1903" s="161" t="n"/>
      <c r="B1903" s="141" t="n"/>
      <c r="C1903" s="15" t="n"/>
      <c r="D1903" s="15" t="n"/>
      <c r="E1903" s="142" t="n"/>
      <c r="F1903" s="16" t="n"/>
      <c r="G1903" s="132" t="n"/>
      <c r="H1903" s="142" t="n"/>
      <c r="I1903" s="142" t="n"/>
      <c r="J1903" s="144" t="n"/>
      <c r="K1903" s="124" t="n"/>
      <c r="L1903" s="12" t="n"/>
      <c r="M1903" s="158">
        <f>IF(J1903="", "", K1903)</f>
        <v/>
      </c>
      <c r="N1903" s="17" t="n"/>
      <c r="O1903" s="18" t="n"/>
      <c r="AC1903" s="14" t="n"/>
      <c r="AD1903" s="14">
        <f>IF(M1903="", "", IF(C1903="Long", IF(M1903&gt;0, M1903/F1903, ((G1903*(I1903-E1903))/F1903)), IF(M1903&gt;0, M1903/F1903, ((G1903*(E1903-I1903))/F1903))))</f>
        <v/>
      </c>
    </row>
    <row customHeight="1" ht="17.25" r="1904" spans="1:105">
      <c r="A1904" s="161" t="n"/>
      <c r="B1904" s="141" t="n"/>
      <c r="C1904" s="15" t="n"/>
      <c r="D1904" s="15" t="n"/>
      <c r="E1904" s="142" t="n"/>
      <c r="F1904" s="16" t="n"/>
      <c r="G1904" s="132" t="n"/>
      <c r="H1904" s="142" t="n"/>
      <c r="I1904" s="142" t="n"/>
      <c r="J1904" s="144" t="n"/>
      <c r="K1904" s="124" t="n"/>
      <c r="L1904" s="12" t="n"/>
      <c r="M1904" s="158">
        <f>IF(J1904="", "", K1904)</f>
        <v/>
      </c>
      <c r="N1904" s="17" t="n"/>
      <c r="O1904" s="18" t="n"/>
      <c r="AC1904" s="14" t="n"/>
      <c r="AD1904" s="14">
        <f>IF(M1904="", "", IF(C1904="Long", IF(M1904&gt;0, M1904/F1904, ((G1904*(I1904-E1904))/F1904)), IF(M1904&gt;0, M1904/F1904, ((G1904*(E1904-I1904))/F1904))))</f>
        <v/>
      </c>
    </row>
    <row customHeight="1" ht="17.25" r="1905" spans="1:105">
      <c r="A1905" s="161" t="n"/>
      <c r="B1905" s="141" t="n"/>
      <c r="C1905" s="15" t="n"/>
      <c r="D1905" s="15" t="n"/>
      <c r="E1905" s="142" t="n"/>
      <c r="F1905" s="16" t="n"/>
      <c r="G1905" s="132" t="n"/>
      <c r="H1905" s="142" t="n"/>
      <c r="I1905" s="142" t="n"/>
      <c r="J1905" s="144" t="n"/>
      <c r="K1905" s="124" t="n"/>
      <c r="L1905" s="12" t="n"/>
      <c r="M1905" s="158">
        <f>IF(J1905="", "", K1905)</f>
        <v/>
      </c>
      <c r="N1905" s="17" t="n"/>
      <c r="O1905" s="18" t="n"/>
      <c r="AC1905" s="14" t="n"/>
      <c r="AD1905" s="14">
        <f>IF(M1905="", "", IF(C1905="Long", IF(M1905&gt;0, M1905/F1905, ((G1905*(I1905-E1905))/F1905)), IF(M1905&gt;0, M1905/F1905, ((G1905*(E1905-I1905))/F1905))))</f>
        <v/>
      </c>
    </row>
    <row customHeight="1" ht="17.25" r="1906" spans="1:105">
      <c r="A1906" s="161" t="n"/>
      <c r="B1906" s="141" t="n"/>
      <c r="C1906" s="15" t="n"/>
      <c r="D1906" s="15" t="n"/>
      <c r="E1906" s="142" t="n"/>
      <c r="F1906" s="16" t="n"/>
      <c r="G1906" s="132" t="n"/>
      <c r="H1906" s="142" t="n"/>
      <c r="I1906" s="142" t="n"/>
      <c r="J1906" s="144" t="n"/>
      <c r="K1906" s="124" t="n"/>
      <c r="L1906" s="12" t="n"/>
      <c r="M1906" s="158">
        <f>IF(J1906="", "", K1906)</f>
        <v/>
      </c>
      <c r="N1906" s="17" t="n"/>
      <c r="O1906" s="18" t="n"/>
      <c r="AC1906" s="14" t="n"/>
      <c r="AD1906" s="14">
        <f>IF(M1906="", "", IF(C1906="Long", IF(M1906&gt;0, M1906/F1906, ((G1906*(I1906-E1906))/F1906)), IF(M1906&gt;0, M1906/F1906, ((G1906*(E1906-I1906))/F1906))))</f>
        <v/>
      </c>
    </row>
    <row customHeight="1" ht="17.25" r="1907" spans="1:105">
      <c r="A1907" s="161" t="n"/>
      <c r="B1907" s="141" t="n"/>
      <c r="C1907" s="15" t="n"/>
      <c r="D1907" s="15" t="n"/>
      <c r="E1907" s="142" t="n"/>
      <c r="F1907" s="16" t="n"/>
      <c r="G1907" s="132" t="n"/>
      <c r="H1907" s="142" t="n"/>
      <c r="I1907" s="142" t="n"/>
      <c r="J1907" s="144" t="n"/>
      <c r="K1907" s="124" t="n"/>
      <c r="L1907" s="12" t="n"/>
      <c r="M1907" s="158">
        <f>IF(J1907="", "", K1907)</f>
        <v/>
      </c>
      <c r="N1907" s="17" t="n"/>
      <c r="O1907" s="18" t="n"/>
      <c r="AC1907" s="14" t="n"/>
      <c r="AD1907" s="14">
        <f>IF(M1907="", "", IF(C1907="Long", IF(M1907&gt;0, M1907/F1907, ((G1907*(I1907-E1907))/F1907)), IF(M1907&gt;0, M1907/F1907, ((G1907*(E1907-I1907))/F1907))))</f>
        <v/>
      </c>
    </row>
    <row customHeight="1" ht="17.25" r="1908" spans="1:105">
      <c r="A1908" s="161" t="n"/>
      <c r="B1908" s="141" t="n"/>
      <c r="C1908" s="15" t="n"/>
      <c r="D1908" s="15" t="n"/>
      <c r="E1908" s="142" t="n"/>
      <c r="F1908" s="16" t="n"/>
      <c r="G1908" s="132" t="n"/>
      <c r="H1908" s="142" t="n"/>
      <c r="I1908" s="142" t="n"/>
      <c r="J1908" s="144" t="n"/>
      <c r="K1908" s="124" t="n"/>
      <c r="L1908" s="12" t="n"/>
      <c r="M1908" s="158">
        <f>IF(J1908="", "", K1908)</f>
        <v/>
      </c>
      <c r="N1908" s="17" t="n"/>
      <c r="O1908" s="18" t="n"/>
      <c r="AC1908" s="14" t="n"/>
      <c r="AD1908" s="14">
        <f>IF(M1908="", "", IF(C1908="Long", IF(M1908&gt;0, M1908/F1908, ((G1908*(I1908-E1908))/F1908)), IF(M1908&gt;0, M1908/F1908, ((G1908*(E1908-I1908))/F1908))))</f>
        <v/>
      </c>
    </row>
    <row customHeight="1" ht="17.25" r="1909" spans="1:105">
      <c r="A1909" s="161" t="n"/>
      <c r="B1909" s="141" t="n"/>
      <c r="C1909" s="15" t="n"/>
      <c r="D1909" s="15" t="n"/>
      <c r="E1909" s="142" t="n"/>
      <c r="F1909" s="16" t="n"/>
      <c r="G1909" s="132" t="n"/>
      <c r="H1909" s="142" t="n"/>
      <c r="I1909" s="142" t="n"/>
      <c r="J1909" s="144" t="n"/>
      <c r="K1909" s="124" t="n"/>
      <c r="L1909" s="12" t="n"/>
      <c r="M1909" s="158">
        <f>IF(J1909="", "", K1909)</f>
        <v/>
      </c>
      <c r="N1909" s="17" t="n"/>
      <c r="O1909" s="18" t="n"/>
      <c r="AC1909" s="14" t="n"/>
      <c r="AD1909" s="14">
        <f>IF(M1909="", "", IF(C1909="Long", IF(M1909&gt;0, M1909/F1909, ((G1909*(I1909-E1909))/F1909)), IF(M1909&gt;0, M1909/F1909, ((G1909*(E1909-I1909))/F1909))))</f>
        <v/>
      </c>
    </row>
    <row customHeight="1" ht="17.25" r="1910" spans="1:105">
      <c r="A1910" s="161" t="n"/>
      <c r="B1910" s="141" t="n"/>
      <c r="C1910" s="15" t="n"/>
      <c r="D1910" s="15" t="n"/>
      <c r="E1910" s="142" t="n"/>
      <c r="F1910" s="16" t="n"/>
      <c r="G1910" s="132" t="n"/>
      <c r="H1910" s="142" t="n"/>
      <c r="I1910" s="142" t="n"/>
      <c r="J1910" s="144" t="n"/>
      <c r="K1910" s="124" t="n"/>
      <c r="L1910" s="12" t="n"/>
      <c r="M1910" s="158">
        <f>IF(J1910="", "", K1910)</f>
        <v/>
      </c>
      <c r="N1910" s="17" t="n"/>
      <c r="O1910" s="18" t="n"/>
      <c r="AC1910" s="14" t="n"/>
      <c r="AD1910" s="14">
        <f>IF(M1910="", "", IF(C1910="Long", IF(M1910&gt;0, M1910/F1910, ((G1910*(I1910-E1910))/F1910)), IF(M1910&gt;0, M1910/F1910, ((G1910*(E1910-I1910))/F1910))))</f>
        <v/>
      </c>
    </row>
    <row customHeight="1" ht="17.25" r="1911" spans="1:105">
      <c r="A1911" s="161" t="n"/>
      <c r="B1911" s="141" t="n"/>
      <c r="C1911" s="15" t="n"/>
      <c r="D1911" s="15" t="n"/>
      <c r="E1911" s="142" t="n"/>
      <c r="F1911" s="16" t="n"/>
      <c r="G1911" s="132" t="n"/>
      <c r="H1911" s="142" t="n"/>
      <c r="I1911" s="142" t="n"/>
      <c r="J1911" s="144" t="n"/>
      <c r="K1911" s="124" t="n"/>
      <c r="L1911" s="12" t="n"/>
      <c r="M1911" s="158">
        <f>IF(J1911="", "", K1911)</f>
        <v/>
      </c>
      <c r="N1911" s="17" t="n"/>
      <c r="O1911" s="18" t="n"/>
      <c r="AC1911" s="14" t="n"/>
      <c r="AD1911" s="14">
        <f>IF(M1911="", "", IF(C1911="Long", IF(M1911&gt;0, M1911/F1911, ((G1911*(I1911-E1911))/F1911)), IF(M1911&gt;0, M1911/F1911, ((G1911*(E1911-I1911))/F1911))))</f>
        <v/>
      </c>
    </row>
    <row customHeight="1" ht="17.25" r="1912" spans="1:105">
      <c r="A1912" s="161" t="n"/>
      <c r="B1912" s="141" t="n"/>
      <c r="C1912" s="15" t="n"/>
      <c r="D1912" s="15" t="n"/>
      <c r="E1912" s="142" t="n"/>
      <c r="F1912" s="16" t="n"/>
      <c r="G1912" s="132" t="n"/>
      <c r="H1912" s="142" t="n"/>
      <c r="I1912" s="142" t="n"/>
      <c r="J1912" s="144" t="n"/>
      <c r="K1912" s="124" t="n"/>
      <c r="L1912" s="12" t="n"/>
      <c r="M1912" s="158">
        <f>IF(J1912="", "", K1912)</f>
        <v/>
      </c>
      <c r="N1912" s="17" t="n"/>
      <c r="O1912" s="18" t="n"/>
      <c r="AC1912" s="14" t="n"/>
      <c r="AD1912" s="14">
        <f>IF(M1912="", "", IF(C1912="Long", IF(M1912&gt;0, M1912/F1912, ((G1912*(I1912-E1912))/F1912)), IF(M1912&gt;0, M1912/F1912, ((G1912*(E1912-I1912))/F1912))))</f>
        <v/>
      </c>
    </row>
    <row customHeight="1" ht="17.25" r="1913" spans="1:105">
      <c r="A1913" s="161" t="n"/>
      <c r="B1913" s="141" t="n"/>
      <c r="C1913" s="15" t="n"/>
      <c r="D1913" s="15" t="n"/>
      <c r="E1913" s="142" t="n"/>
      <c r="F1913" s="16" t="n"/>
      <c r="G1913" s="132" t="n"/>
      <c r="H1913" s="142" t="n"/>
      <c r="I1913" s="142" t="n"/>
      <c r="J1913" s="144" t="n"/>
      <c r="K1913" s="124" t="n"/>
      <c r="L1913" s="12" t="n"/>
      <c r="M1913" s="158">
        <f>IF(J1913="", "", K1913)</f>
        <v/>
      </c>
      <c r="N1913" s="17" t="n"/>
      <c r="O1913" s="18" t="n"/>
      <c r="AC1913" s="14" t="n"/>
      <c r="AD1913" s="14">
        <f>IF(M1913="", "", IF(C1913="Long", IF(M1913&gt;0, M1913/F1913, ((G1913*(I1913-E1913))/F1913)), IF(M1913&gt;0, M1913/F1913, ((G1913*(E1913-I1913))/F1913))))</f>
        <v/>
      </c>
    </row>
    <row customHeight="1" ht="17.25" r="1914" spans="1:105">
      <c r="A1914" s="161" t="n"/>
      <c r="B1914" s="141" t="n"/>
      <c r="C1914" s="15" t="n"/>
      <c r="D1914" s="15" t="n"/>
      <c r="E1914" s="142" t="n"/>
      <c r="F1914" s="16" t="n"/>
      <c r="G1914" s="132" t="n"/>
      <c r="H1914" s="142" t="n"/>
      <c r="I1914" s="142" t="n"/>
      <c r="J1914" s="144" t="n"/>
      <c r="K1914" s="124" t="n"/>
      <c r="L1914" s="12" t="n"/>
      <c r="M1914" s="158">
        <f>IF(J1914="", "", K1914)</f>
        <v/>
      </c>
      <c r="N1914" s="17" t="n"/>
      <c r="O1914" s="18" t="n"/>
      <c r="AC1914" s="14" t="n"/>
      <c r="AD1914" s="14">
        <f>IF(M1914="", "", IF(C1914="Long", IF(M1914&gt;0, M1914/F1914, ((G1914*(I1914-E1914))/F1914)), IF(M1914&gt;0, M1914/F1914, ((G1914*(E1914-I1914))/F1914))))</f>
        <v/>
      </c>
    </row>
    <row customHeight="1" ht="17.25" r="1915" spans="1:105">
      <c r="A1915" s="161" t="n"/>
      <c r="B1915" s="141" t="n"/>
      <c r="C1915" s="15" t="n"/>
      <c r="D1915" s="15" t="n"/>
      <c r="E1915" s="142" t="n"/>
      <c r="F1915" s="16" t="n"/>
      <c r="G1915" s="132" t="n"/>
      <c r="H1915" s="142" t="n"/>
      <c r="I1915" s="142" t="n"/>
      <c r="J1915" s="144" t="n"/>
      <c r="K1915" s="124" t="n"/>
      <c r="L1915" s="12" t="n"/>
      <c r="M1915" s="158">
        <f>IF(J1915="", "", K1915)</f>
        <v/>
      </c>
      <c r="N1915" s="17" t="n"/>
      <c r="O1915" s="18" t="n"/>
      <c r="AC1915" s="14" t="n"/>
      <c r="AD1915" s="14">
        <f>IF(M1915="", "", IF(C1915="Long", IF(M1915&gt;0, M1915/F1915, ((G1915*(I1915-E1915))/F1915)), IF(M1915&gt;0, M1915/F1915, ((G1915*(E1915-I1915))/F1915))))</f>
        <v/>
      </c>
    </row>
    <row customHeight="1" ht="17.25" r="1916" spans="1:105">
      <c r="A1916" s="161" t="n"/>
      <c r="B1916" s="141" t="n"/>
      <c r="C1916" s="15" t="n"/>
      <c r="D1916" s="15" t="n"/>
      <c r="E1916" s="142" t="n"/>
      <c r="F1916" s="16" t="n"/>
      <c r="G1916" s="132" t="n"/>
      <c r="H1916" s="142" t="n"/>
      <c r="I1916" s="142" t="n"/>
      <c r="J1916" s="144" t="n"/>
      <c r="K1916" s="124" t="n"/>
      <c r="L1916" s="12" t="n"/>
      <c r="M1916" s="158">
        <f>IF(J1916="", "", K1916)</f>
        <v/>
      </c>
      <c r="N1916" s="17" t="n"/>
      <c r="O1916" s="18" t="n"/>
      <c r="AC1916" s="14" t="n"/>
      <c r="AD1916" s="14">
        <f>IF(M1916="", "", IF(C1916="Long", IF(M1916&gt;0, M1916/F1916, ((G1916*(I1916-E1916))/F1916)), IF(M1916&gt;0, M1916/F1916, ((G1916*(E1916-I1916))/F1916))))</f>
        <v/>
      </c>
    </row>
    <row customHeight="1" ht="17.25" r="1917" spans="1:105">
      <c r="A1917" s="161" t="n"/>
      <c r="B1917" s="141" t="n"/>
      <c r="C1917" s="15" t="n"/>
      <c r="D1917" s="15" t="n"/>
      <c r="E1917" s="142" t="n"/>
      <c r="F1917" s="16" t="n"/>
      <c r="G1917" s="132" t="n"/>
      <c r="H1917" s="142" t="n"/>
      <c r="I1917" s="142" t="n"/>
      <c r="J1917" s="144" t="n"/>
      <c r="K1917" s="124" t="n"/>
      <c r="L1917" s="12" t="n"/>
      <c r="M1917" s="158">
        <f>IF(J1917="", "", K1917)</f>
        <v/>
      </c>
      <c r="N1917" s="17" t="n"/>
      <c r="O1917" s="18" t="n"/>
      <c r="AC1917" s="14" t="n"/>
      <c r="AD1917" s="14">
        <f>IF(M1917="", "", IF(C1917="Long", IF(M1917&gt;0, M1917/F1917, ((G1917*(I1917-E1917))/F1917)), IF(M1917&gt;0, M1917/F1917, ((G1917*(E1917-I1917))/F1917))))</f>
        <v/>
      </c>
    </row>
    <row customHeight="1" ht="17.25" r="1918" spans="1:105">
      <c r="A1918" s="161" t="n"/>
      <c r="B1918" s="141" t="n"/>
      <c r="C1918" s="15" t="n"/>
      <c r="D1918" s="15" t="n"/>
      <c r="E1918" s="142" t="n"/>
      <c r="F1918" s="16" t="n"/>
      <c r="G1918" s="132" t="n"/>
      <c r="H1918" s="142" t="n"/>
      <c r="I1918" s="142" t="n"/>
      <c r="J1918" s="144" t="n"/>
      <c r="K1918" s="124" t="n"/>
      <c r="L1918" s="12" t="n"/>
      <c r="M1918" s="158">
        <f>IF(J1918="", "", K1918)</f>
        <v/>
      </c>
      <c r="N1918" s="17" t="n"/>
      <c r="O1918" s="18" t="n"/>
      <c r="AC1918" s="14" t="n"/>
      <c r="AD1918" s="14">
        <f>IF(M1918="", "", IF(C1918="Long", IF(M1918&gt;0, M1918/F1918, ((G1918*(I1918-E1918))/F1918)), IF(M1918&gt;0, M1918/F1918, ((G1918*(E1918-I1918))/F1918))))</f>
        <v/>
      </c>
    </row>
    <row customHeight="1" ht="17.25" r="1919" spans="1:105">
      <c r="A1919" s="161" t="n"/>
      <c r="B1919" s="141" t="n"/>
      <c r="C1919" s="15" t="n"/>
      <c r="D1919" s="15" t="n"/>
      <c r="E1919" s="142" t="n"/>
      <c r="F1919" s="16" t="n"/>
      <c r="G1919" s="132" t="n"/>
      <c r="H1919" s="142" t="n"/>
      <c r="I1919" s="142" t="n"/>
      <c r="J1919" s="144" t="n"/>
      <c r="K1919" s="124" t="n"/>
      <c r="L1919" s="12" t="n"/>
      <c r="M1919" s="158">
        <f>IF(J1919="", "", K1919)</f>
        <v/>
      </c>
      <c r="N1919" s="17" t="n"/>
      <c r="O1919" s="18" t="n"/>
      <c r="AC1919" s="14" t="n"/>
      <c r="AD1919" s="14">
        <f>IF(M1919="", "", IF(C1919="Long", IF(M1919&gt;0, M1919/F1919, ((G1919*(I1919-E1919))/F1919)), IF(M1919&gt;0, M1919/F1919, ((G1919*(E1919-I1919))/F1919))))</f>
        <v/>
      </c>
    </row>
    <row customHeight="1" ht="17.25" r="1920" spans="1:105">
      <c r="A1920" s="161" t="n"/>
      <c r="B1920" s="141" t="n"/>
      <c r="C1920" s="15" t="n"/>
      <c r="D1920" s="15" t="n"/>
      <c r="E1920" s="142" t="n"/>
      <c r="F1920" s="16" t="n"/>
      <c r="G1920" s="132" t="n"/>
      <c r="H1920" s="142" t="n"/>
      <c r="I1920" s="142" t="n"/>
      <c r="J1920" s="144" t="n"/>
      <c r="K1920" s="124" t="n"/>
      <c r="L1920" s="12" t="n"/>
      <c r="M1920" s="158">
        <f>IF(J1920="", "", K1920)</f>
        <v/>
      </c>
      <c r="N1920" s="17" t="n"/>
      <c r="O1920" s="18" t="n"/>
      <c r="AC1920" s="14" t="n"/>
      <c r="AD1920" s="14">
        <f>IF(M1920="", "", IF(C1920="Long", IF(M1920&gt;0, M1920/F1920, ((G1920*(I1920-E1920))/F1920)), IF(M1920&gt;0, M1920/F1920, ((G1920*(E1920-I1920))/F1920))))</f>
        <v/>
      </c>
    </row>
    <row customHeight="1" ht="17.25" r="1921" spans="1:105">
      <c r="A1921" s="161" t="n"/>
      <c r="B1921" s="141" t="n"/>
      <c r="C1921" s="15" t="n"/>
      <c r="D1921" s="15" t="n"/>
      <c r="E1921" s="142" t="n"/>
      <c r="F1921" s="16" t="n"/>
      <c r="G1921" s="132" t="n"/>
      <c r="H1921" s="142" t="n"/>
      <c r="I1921" s="142" t="n"/>
      <c r="J1921" s="144" t="n"/>
      <c r="K1921" s="124" t="n"/>
      <c r="L1921" s="12" t="n"/>
      <c r="M1921" s="158">
        <f>IF(J1921="", "", K1921)</f>
        <v/>
      </c>
      <c r="N1921" s="17" t="n"/>
      <c r="O1921" s="18" t="n"/>
      <c r="AC1921" s="14" t="n"/>
      <c r="AD1921" s="14">
        <f>IF(M1921="", "", IF(C1921="Long", IF(M1921&gt;0, M1921/F1921, ((G1921*(I1921-E1921))/F1921)), IF(M1921&gt;0, M1921/F1921, ((G1921*(E1921-I1921))/F1921))))</f>
        <v/>
      </c>
    </row>
    <row customHeight="1" ht="17.25" r="1922" spans="1:105">
      <c r="A1922" s="161" t="n"/>
      <c r="B1922" s="141" t="n"/>
      <c r="C1922" s="15" t="n"/>
      <c r="D1922" s="15" t="n"/>
      <c r="E1922" s="142" t="n"/>
      <c r="F1922" s="16" t="n"/>
      <c r="G1922" s="132" t="n"/>
      <c r="H1922" s="142" t="n"/>
      <c r="I1922" s="142" t="n"/>
      <c r="J1922" s="144" t="n"/>
      <c r="K1922" s="124" t="n"/>
      <c r="L1922" s="12" t="n"/>
      <c r="M1922" s="158">
        <f>IF(J1922="", "", K1922)</f>
        <v/>
      </c>
      <c r="N1922" s="17" t="n"/>
      <c r="O1922" s="18" t="n"/>
      <c r="AC1922" s="14" t="n"/>
      <c r="AD1922" s="14">
        <f>IF(M1922="", "", IF(C1922="Long", IF(M1922&gt;0, M1922/F1922, ((G1922*(I1922-E1922))/F1922)), IF(M1922&gt;0, M1922/F1922, ((G1922*(E1922-I1922))/F1922))))</f>
        <v/>
      </c>
    </row>
    <row customHeight="1" ht="17.25" r="1923" spans="1:105">
      <c r="A1923" s="161" t="n"/>
      <c r="B1923" s="141" t="n"/>
      <c r="C1923" s="15" t="n"/>
      <c r="D1923" s="15" t="n"/>
      <c r="E1923" s="142" t="n"/>
      <c r="F1923" s="16" t="n"/>
      <c r="G1923" s="132" t="n"/>
      <c r="H1923" s="142" t="n"/>
      <c r="I1923" s="142" t="n"/>
      <c r="J1923" s="144" t="n"/>
      <c r="K1923" s="124" t="n"/>
      <c r="L1923" s="12" t="n"/>
      <c r="M1923" s="158">
        <f>IF(J1923="", "", K1923)</f>
        <v/>
      </c>
      <c r="N1923" s="17" t="n"/>
      <c r="O1923" s="18" t="n"/>
      <c r="AC1923" s="14" t="n"/>
      <c r="AD1923" s="14">
        <f>IF(M1923="", "", IF(C1923="Long", IF(M1923&gt;0, M1923/F1923, ((G1923*(I1923-E1923))/F1923)), IF(M1923&gt;0, M1923/F1923, ((G1923*(E1923-I1923))/F1923))))</f>
        <v/>
      </c>
    </row>
    <row customHeight="1" ht="17.25" r="1924" spans="1:105">
      <c r="A1924" s="161" t="n"/>
      <c r="B1924" s="141" t="n"/>
      <c r="C1924" s="15" t="n"/>
      <c r="D1924" s="15" t="n"/>
      <c r="E1924" s="142" t="n"/>
      <c r="F1924" s="16" t="n"/>
      <c r="G1924" s="132" t="n"/>
      <c r="H1924" s="142" t="n"/>
      <c r="I1924" s="142" t="n"/>
      <c r="J1924" s="144" t="n"/>
      <c r="K1924" s="124" t="n"/>
      <c r="L1924" s="12" t="n"/>
      <c r="M1924" s="158">
        <f>IF(J1924="", "", K1924)</f>
        <v/>
      </c>
      <c r="N1924" s="17" t="n"/>
      <c r="O1924" s="18" t="n"/>
      <c r="AC1924" s="14" t="n"/>
      <c r="AD1924" s="14">
        <f>IF(M1924="", "", IF(C1924="Long", IF(M1924&gt;0, M1924/F1924, ((G1924*(I1924-E1924))/F1924)), IF(M1924&gt;0, M1924/F1924, ((G1924*(E1924-I1924))/F1924))))</f>
        <v/>
      </c>
    </row>
    <row customHeight="1" ht="17.25" r="1925" spans="1:105">
      <c r="A1925" s="161" t="n"/>
      <c r="B1925" s="141" t="n"/>
      <c r="C1925" s="15" t="n"/>
      <c r="D1925" s="15" t="n"/>
      <c r="E1925" s="142" t="n"/>
      <c r="F1925" s="16" t="n"/>
      <c r="G1925" s="132" t="n"/>
      <c r="H1925" s="142" t="n"/>
      <c r="I1925" s="142" t="n"/>
      <c r="J1925" s="144" t="n"/>
      <c r="K1925" s="124" t="n"/>
      <c r="L1925" s="12" t="n"/>
      <c r="M1925" s="158">
        <f>IF(J1925="", "", K1925)</f>
        <v/>
      </c>
      <c r="N1925" s="17" t="n"/>
      <c r="O1925" s="18" t="n"/>
      <c r="AC1925" s="14" t="n"/>
      <c r="AD1925" s="14">
        <f>IF(M1925="", "", IF(C1925="Long", IF(M1925&gt;0, M1925/F1925, ((G1925*(I1925-E1925))/F1925)), IF(M1925&gt;0, M1925/F1925, ((G1925*(E1925-I1925))/F1925))))</f>
        <v/>
      </c>
    </row>
    <row customHeight="1" ht="17.25" r="1926" spans="1:105">
      <c r="A1926" s="161" t="n"/>
      <c r="B1926" s="141" t="n"/>
      <c r="C1926" s="15" t="n"/>
      <c r="D1926" s="15" t="n"/>
      <c r="E1926" s="142" t="n"/>
      <c r="F1926" s="16" t="n"/>
      <c r="G1926" s="132" t="n"/>
      <c r="H1926" s="142" t="n"/>
      <c r="I1926" s="142" t="n"/>
      <c r="J1926" s="144" t="n"/>
      <c r="K1926" s="124" t="n"/>
      <c r="L1926" s="12" t="n"/>
      <c r="M1926" s="158">
        <f>IF(J1926="", "", K1926)</f>
        <v/>
      </c>
      <c r="N1926" s="17" t="n"/>
      <c r="O1926" s="18" t="n"/>
      <c r="AC1926" s="14" t="n"/>
      <c r="AD1926" s="14">
        <f>IF(M1926="", "", IF(C1926="Long", IF(M1926&gt;0, M1926/F1926, ((G1926*(I1926-E1926))/F1926)), IF(M1926&gt;0, M1926/F1926, ((G1926*(E1926-I1926))/F1926))))</f>
        <v/>
      </c>
    </row>
    <row customHeight="1" ht="17.25" r="1927" spans="1:105">
      <c r="A1927" s="161" t="n"/>
      <c r="B1927" s="141" t="n"/>
      <c r="C1927" s="15" t="n"/>
      <c r="D1927" s="15" t="n"/>
      <c r="E1927" s="142" t="n"/>
      <c r="F1927" s="16" t="n"/>
      <c r="G1927" s="132" t="n"/>
      <c r="H1927" s="142" t="n"/>
      <c r="I1927" s="142" t="n"/>
      <c r="J1927" s="144" t="n"/>
      <c r="K1927" s="124" t="n"/>
      <c r="L1927" s="12" t="n"/>
      <c r="M1927" s="158">
        <f>IF(J1927="", "", K1927)</f>
        <v/>
      </c>
      <c r="N1927" s="17" t="n"/>
      <c r="O1927" s="18" t="n"/>
      <c r="AC1927" s="14" t="n"/>
      <c r="AD1927" s="14">
        <f>IF(M1927="", "", IF(C1927="Long", IF(M1927&gt;0, M1927/F1927, ((G1927*(I1927-E1927))/F1927)), IF(M1927&gt;0, M1927/F1927, ((G1927*(E1927-I1927))/F1927))))</f>
        <v/>
      </c>
    </row>
    <row customHeight="1" ht="17.25" r="1928" spans="1:105">
      <c r="A1928" s="161" t="n"/>
      <c r="B1928" s="141" t="n"/>
      <c r="C1928" s="15" t="n"/>
      <c r="D1928" s="15" t="n"/>
      <c r="E1928" s="142" t="n"/>
      <c r="F1928" s="16" t="n"/>
      <c r="G1928" s="132" t="n"/>
      <c r="H1928" s="142" t="n"/>
      <c r="I1928" s="142" t="n"/>
      <c r="J1928" s="144" t="n"/>
      <c r="K1928" s="124" t="n"/>
      <c r="L1928" s="12" t="n"/>
      <c r="M1928" s="158">
        <f>IF(J1928="", "", K1928)</f>
        <v/>
      </c>
      <c r="N1928" s="17" t="n"/>
      <c r="O1928" s="18" t="n"/>
      <c r="AC1928" s="14" t="n"/>
      <c r="AD1928" s="14">
        <f>IF(M1928="", "", IF(C1928="Long", IF(M1928&gt;0, M1928/F1928, ((G1928*(I1928-E1928))/F1928)), IF(M1928&gt;0, M1928/F1928, ((G1928*(E1928-I1928))/F1928))))</f>
        <v/>
      </c>
    </row>
    <row customHeight="1" ht="17.25" r="1929" spans="1:105">
      <c r="A1929" s="161" t="n"/>
      <c r="B1929" s="141" t="n"/>
      <c r="C1929" s="15" t="n"/>
      <c r="D1929" s="15" t="n"/>
      <c r="E1929" s="142" t="n"/>
      <c r="F1929" s="16" t="n"/>
      <c r="G1929" s="132" t="n"/>
      <c r="H1929" s="142" t="n"/>
      <c r="I1929" s="142" t="n"/>
      <c r="J1929" s="144" t="n"/>
      <c r="K1929" s="124" t="n"/>
      <c r="L1929" s="12" t="n"/>
      <c r="M1929" s="158">
        <f>IF(J1929="", "", K1929)</f>
        <v/>
      </c>
      <c r="N1929" s="17" t="n"/>
      <c r="O1929" s="18" t="n"/>
      <c r="AC1929" s="14" t="n"/>
      <c r="AD1929" s="14">
        <f>IF(M1929="", "", IF(C1929="Long", IF(M1929&gt;0, M1929/F1929, ((G1929*(I1929-E1929))/F1929)), IF(M1929&gt;0, M1929/F1929, ((G1929*(E1929-I1929))/F1929))))</f>
        <v/>
      </c>
    </row>
    <row customHeight="1" ht="17.25" r="1930" spans="1:105">
      <c r="A1930" s="161" t="n"/>
      <c r="B1930" s="141" t="n"/>
      <c r="C1930" s="15" t="n"/>
      <c r="D1930" s="15" t="n"/>
      <c r="E1930" s="142" t="n"/>
      <c r="F1930" s="16" t="n"/>
      <c r="G1930" s="132" t="n"/>
      <c r="H1930" s="142" t="n"/>
      <c r="I1930" s="142" t="n"/>
      <c r="J1930" s="144" t="n"/>
      <c r="K1930" s="124" t="n"/>
      <c r="L1930" s="12" t="n"/>
      <c r="M1930" s="158">
        <f>IF(J1930="", "", K1930)</f>
        <v/>
      </c>
      <c r="N1930" s="17" t="n"/>
      <c r="O1930" s="18" t="n"/>
      <c r="AC1930" s="14" t="n"/>
      <c r="AD1930" s="14">
        <f>IF(M1930="", "", IF(C1930="Long", IF(M1930&gt;0, M1930/F1930, ((G1930*(I1930-E1930))/F1930)), IF(M1930&gt;0, M1930/F1930, ((G1930*(E1930-I1930))/F1930))))</f>
        <v/>
      </c>
    </row>
    <row customHeight="1" ht="17.25" r="1931" spans="1:105">
      <c r="A1931" s="161" t="n"/>
      <c r="B1931" s="141" t="n"/>
      <c r="C1931" s="15" t="n"/>
      <c r="D1931" s="15" t="n"/>
      <c r="E1931" s="142" t="n"/>
      <c r="F1931" s="16" t="n"/>
      <c r="G1931" s="132" t="n"/>
      <c r="H1931" s="142" t="n"/>
      <c r="I1931" s="142" t="n"/>
      <c r="J1931" s="144" t="n"/>
      <c r="K1931" s="124" t="n"/>
      <c r="L1931" s="12" t="n"/>
      <c r="M1931" s="158">
        <f>IF(J1931="", "", K1931)</f>
        <v/>
      </c>
      <c r="N1931" s="17" t="n"/>
      <c r="O1931" s="18" t="n"/>
      <c r="AC1931" s="14" t="n"/>
      <c r="AD1931" s="14">
        <f>IF(M1931="", "", IF(C1931="Long", IF(M1931&gt;0, M1931/F1931, ((G1931*(I1931-E1931))/F1931)), IF(M1931&gt;0, M1931/F1931, ((G1931*(E1931-I1931))/F1931))))</f>
        <v/>
      </c>
    </row>
    <row customHeight="1" ht="17.25" r="1932" spans="1:105">
      <c r="A1932" s="161" t="n"/>
      <c r="B1932" s="141" t="n"/>
      <c r="C1932" s="15" t="n"/>
      <c r="D1932" s="15" t="n"/>
      <c r="E1932" s="142" t="n"/>
      <c r="F1932" s="16" t="n"/>
      <c r="G1932" s="132" t="n"/>
      <c r="H1932" s="142" t="n"/>
      <c r="I1932" s="142" t="n"/>
      <c r="J1932" s="144" t="n"/>
      <c r="K1932" s="124" t="n"/>
      <c r="L1932" s="12" t="n"/>
      <c r="M1932" s="158">
        <f>IF(J1932="", "", K1932)</f>
        <v/>
      </c>
      <c r="N1932" s="17" t="n"/>
      <c r="O1932" s="18" t="n"/>
      <c r="AC1932" s="14" t="n"/>
      <c r="AD1932" s="14">
        <f>IF(M1932="", "", IF(C1932="Long", IF(M1932&gt;0, M1932/F1932, ((G1932*(I1932-E1932))/F1932)), IF(M1932&gt;0, M1932/F1932, ((G1932*(E1932-I1932))/F1932))))</f>
        <v/>
      </c>
    </row>
    <row customHeight="1" ht="17.25" r="1933" spans="1:105">
      <c r="A1933" s="161" t="n"/>
      <c r="B1933" s="141" t="n"/>
      <c r="C1933" s="15" t="n"/>
      <c r="D1933" s="15" t="n"/>
      <c r="E1933" s="142" t="n"/>
      <c r="F1933" s="16" t="n"/>
      <c r="G1933" s="132" t="n"/>
      <c r="H1933" s="142" t="n"/>
      <c r="I1933" s="142" t="n"/>
      <c r="J1933" s="144" t="n"/>
      <c r="K1933" s="124" t="n"/>
      <c r="L1933" s="12" t="n"/>
      <c r="M1933" s="158">
        <f>IF(J1933="", "", K1933)</f>
        <v/>
      </c>
      <c r="N1933" s="17" t="n"/>
      <c r="O1933" s="18" t="n"/>
      <c r="AC1933" s="14" t="n"/>
      <c r="AD1933" s="14">
        <f>IF(M1933="", "", IF(C1933="Long", IF(M1933&gt;0, M1933/F1933, ((G1933*(I1933-E1933))/F1933)), IF(M1933&gt;0, M1933/F1933, ((G1933*(E1933-I1933))/F1933))))</f>
        <v/>
      </c>
    </row>
    <row customHeight="1" ht="17.25" r="1934" spans="1:105">
      <c r="A1934" s="161" t="n"/>
      <c r="B1934" s="141" t="n"/>
      <c r="C1934" s="15" t="n"/>
      <c r="D1934" s="15" t="n"/>
      <c r="E1934" s="142" t="n"/>
      <c r="F1934" s="16" t="n"/>
      <c r="G1934" s="132" t="n"/>
      <c r="H1934" s="142" t="n"/>
      <c r="I1934" s="142" t="n"/>
      <c r="J1934" s="144" t="n"/>
      <c r="K1934" s="124" t="n"/>
      <c r="L1934" s="12" t="n"/>
      <c r="M1934" s="158">
        <f>IF(J1934="", "", K1934)</f>
        <v/>
      </c>
      <c r="N1934" s="17" t="n"/>
      <c r="O1934" s="18" t="n"/>
      <c r="AC1934" s="14" t="n"/>
      <c r="AD1934" s="14">
        <f>IF(M1934="", "", IF(C1934="Long", IF(M1934&gt;0, M1934/F1934, ((G1934*(I1934-E1934))/F1934)), IF(M1934&gt;0, M1934/F1934, ((G1934*(E1934-I1934))/F1934))))</f>
        <v/>
      </c>
    </row>
    <row customHeight="1" ht="17.25" r="1935" spans="1:105">
      <c r="A1935" s="161" t="n"/>
      <c r="B1935" s="141" t="n"/>
      <c r="C1935" s="15" t="n"/>
      <c r="D1935" s="15" t="n"/>
      <c r="E1935" s="142" t="n"/>
      <c r="F1935" s="16" t="n"/>
      <c r="G1935" s="132" t="n"/>
      <c r="H1935" s="142" t="n"/>
      <c r="I1935" s="142" t="n"/>
      <c r="J1935" s="144" t="n"/>
      <c r="K1935" s="124" t="n"/>
      <c r="L1935" s="12" t="n"/>
      <c r="M1935" s="158">
        <f>IF(J1935="", "", K1935)</f>
        <v/>
      </c>
      <c r="N1935" s="17" t="n"/>
      <c r="O1935" s="18" t="n"/>
      <c r="AC1935" s="14" t="n"/>
      <c r="AD1935" s="14">
        <f>IF(M1935="", "", IF(C1935="Long", IF(M1935&gt;0, M1935/F1935, ((G1935*(I1935-E1935))/F1935)), IF(M1935&gt;0, M1935/F1935, ((G1935*(E1935-I1935))/F1935))))</f>
        <v/>
      </c>
    </row>
    <row customHeight="1" ht="17.25" r="1936" spans="1:105">
      <c r="A1936" s="161" t="n"/>
      <c r="B1936" s="141" t="n"/>
      <c r="C1936" s="15" t="n"/>
      <c r="D1936" s="15" t="n"/>
      <c r="E1936" s="142" t="n"/>
      <c r="F1936" s="16" t="n"/>
      <c r="G1936" s="132" t="n"/>
      <c r="H1936" s="142" t="n"/>
      <c r="I1936" s="142" t="n"/>
      <c r="J1936" s="144" t="n"/>
      <c r="K1936" s="124" t="n"/>
      <c r="L1936" s="12" t="n"/>
      <c r="M1936" s="158">
        <f>IF(J1936="", "", K1936)</f>
        <v/>
      </c>
      <c r="N1936" s="17" t="n"/>
      <c r="O1936" s="18" t="n"/>
      <c r="AC1936" s="14" t="n"/>
      <c r="AD1936" s="14">
        <f>IF(M1936="", "", IF(C1936="Long", IF(M1936&gt;0, M1936/F1936, ((G1936*(I1936-E1936))/F1936)), IF(M1936&gt;0, M1936/F1936, ((G1936*(E1936-I1936))/F1936))))</f>
        <v/>
      </c>
    </row>
    <row customHeight="1" ht="17.25" r="1937" spans="1:105">
      <c r="A1937" s="161" t="n"/>
      <c r="B1937" s="141" t="n"/>
      <c r="C1937" s="15" t="n"/>
      <c r="D1937" s="15" t="n"/>
      <c r="E1937" s="142" t="n"/>
      <c r="F1937" s="16" t="n"/>
      <c r="G1937" s="132" t="n"/>
      <c r="H1937" s="142" t="n"/>
      <c r="I1937" s="142" t="n"/>
      <c r="J1937" s="144" t="n"/>
      <c r="K1937" s="124" t="n"/>
      <c r="L1937" s="12" t="n"/>
      <c r="M1937" s="158">
        <f>IF(J1937="", "", K1937)</f>
        <v/>
      </c>
      <c r="N1937" s="17" t="n"/>
      <c r="O1937" s="18" t="n"/>
      <c r="AC1937" s="14" t="n"/>
      <c r="AD1937" s="14">
        <f>IF(M1937="", "", IF(C1937="Long", IF(M1937&gt;0, M1937/F1937, ((G1937*(I1937-E1937))/F1937)), IF(M1937&gt;0, M1937/F1937, ((G1937*(E1937-I1937))/F1937))))</f>
        <v/>
      </c>
    </row>
    <row customHeight="1" ht="17.25" r="1938" spans="1:105">
      <c r="A1938" s="161" t="n"/>
      <c r="B1938" s="141" t="n"/>
      <c r="C1938" s="15" t="n"/>
      <c r="D1938" s="15" t="n"/>
      <c r="E1938" s="142" t="n"/>
      <c r="F1938" s="16" t="n"/>
      <c r="G1938" s="132" t="n"/>
      <c r="H1938" s="142" t="n"/>
      <c r="I1938" s="142" t="n"/>
      <c r="J1938" s="144" t="n"/>
      <c r="K1938" s="124" t="n"/>
      <c r="L1938" s="12" t="n"/>
      <c r="M1938" s="158">
        <f>IF(J1938="", "", K1938)</f>
        <v/>
      </c>
      <c r="N1938" s="17" t="n"/>
      <c r="O1938" s="18" t="n"/>
      <c r="AC1938" s="14" t="n"/>
      <c r="AD1938" s="14">
        <f>IF(M1938="", "", IF(C1938="Long", IF(M1938&gt;0, M1938/F1938, ((G1938*(I1938-E1938))/F1938)), IF(M1938&gt;0, M1938/F1938, ((G1938*(E1938-I1938))/F1938))))</f>
        <v/>
      </c>
    </row>
    <row customHeight="1" ht="17.25" r="1939" spans="1:105">
      <c r="A1939" s="161" t="n"/>
      <c r="B1939" s="141" t="n"/>
      <c r="C1939" s="15" t="n"/>
      <c r="D1939" s="15" t="n"/>
      <c r="E1939" s="142" t="n"/>
      <c r="F1939" s="16" t="n"/>
      <c r="G1939" s="132" t="n"/>
      <c r="H1939" s="142" t="n"/>
      <c r="I1939" s="142" t="n"/>
      <c r="J1939" s="144" t="n"/>
      <c r="K1939" s="124" t="n"/>
      <c r="L1939" s="12" t="n"/>
      <c r="M1939" s="158">
        <f>IF(J1939="", "", K1939)</f>
        <v/>
      </c>
      <c r="N1939" s="17" t="n"/>
      <c r="O1939" s="18" t="n"/>
      <c r="AC1939" s="14" t="n"/>
      <c r="AD1939" s="14">
        <f>IF(M1939="", "", IF(C1939="Long", IF(M1939&gt;0, M1939/F1939, ((G1939*(I1939-E1939))/F1939)), IF(M1939&gt;0, M1939/F1939, ((G1939*(E1939-I1939))/F1939))))</f>
        <v/>
      </c>
    </row>
    <row customHeight="1" ht="17.25" r="1940" spans="1:105">
      <c r="A1940" s="161" t="n"/>
      <c r="B1940" s="141" t="n"/>
      <c r="C1940" s="15" t="n"/>
      <c r="D1940" s="15" t="n"/>
      <c r="E1940" s="142" t="n"/>
      <c r="F1940" s="16" t="n"/>
      <c r="G1940" s="132" t="n"/>
      <c r="H1940" s="142" t="n"/>
      <c r="I1940" s="142" t="n"/>
      <c r="J1940" s="144" t="n"/>
      <c r="K1940" s="124" t="n"/>
      <c r="L1940" s="12" t="n"/>
      <c r="M1940" s="158">
        <f>IF(J1940="", "", K1940)</f>
        <v/>
      </c>
      <c r="N1940" s="17" t="n"/>
      <c r="O1940" s="18" t="n"/>
      <c r="AC1940" s="14" t="n"/>
      <c r="AD1940" s="14">
        <f>IF(M1940="", "", IF(C1940="Long", IF(M1940&gt;0, M1940/F1940, ((G1940*(I1940-E1940))/F1940)), IF(M1940&gt;0, M1940/F1940, ((G1940*(E1940-I1940))/F1940))))</f>
        <v/>
      </c>
    </row>
    <row customHeight="1" ht="17.25" r="1941" spans="1:105">
      <c r="A1941" s="161" t="n"/>
      <c r="B1941" s="141" t="n"/>
      <c r="C1941" s="15" t="n"/>
      <c r="D1941" s="15" t="n"/>
      <c r="E1941" s="142" t="n"/>
      <c r="F1941" s="16" t="n"/>
      <c r="G1941" s="132" t="n"/>
      <c r="H1941" s="142" t="n"/>
      <c r="I1941" s="142" t="n"/>
      <c r="J1941" s="144" t="n"/>
      <c r="K1941" s="124" t="n"/>
      <c r="L1941" s="12" t="n"/>
      <c r="M1941" s="158">
        <f>IF(J1941="", "", K1941)</f>
        <v/>
      </c>
      <c r="N1941" s="17" t="n"/>
      <c r="O1941" s="18" t="n"/>
      <c r="AC1941" s="14" t="n"/>
      <c r="AD1941" s="14">
        <f>IF(M1941="", "", IF(C1941="Long", IF(M1941&gt;0, M1941/F1941, ((G1941*(I1941-E1941))/F1941)), IF(M1941&gt;0, M1941/F1941, ((G1941*(E1941-I1941))/F1941))))</f>
        <v/>
      </c>
    </row>
    <row customHeight="1" ht="17.25" r="1942" spans="1:105">
      <c r="A1942" s="161" t="n"/>
      <c r="B1942" s="141" t="n"/>
      <c r="C1942" s="15" t="n"/>
      <c r="D1942" s="15" t="n"/>
      <c r="E1942" s="142" t="n"/>
      <c r="F1942" s="16" t="n"/>
      <c r="G1942" s="132" t="n"/>
      <c r="H1942" s="142" t="n"/>
      <c r="I1942" s="142" t="n"/>
      <c r="J1942" s="144" t="n"/>
      <c r="K1942" s="124" t="n"/>
      <c r="L1942" s="12" t="n"/>
      <c r="M1942" s="158">
        <f>IF(J1942="", "", K1942)</f>
        <v/>
      </c>
      <c r="N1942" s="17" t="n"/>
      <c r="O1942" s="18" t="n"/>
      <c r="AC1942" s="14" t="n"/>
      <c r="AD1942" s="14">
        <f>IF(M1942="", "", IF(C1942="Long", IF(M1942&gt;0, M1942/F1942, ((G1942*(I1942-E1942))/F1942)), IF(M1942&gt;0, M1942/F1942, ((G1942*(E1942-I1942))/F1942))))</f>
        <v/>
      </c>
    </row>
    <row customHeight="1" ht="17.25" r="1943" spans="1:105">
      <c r="A1943" s="161" t="n"/>
      <c r="B1943" s="141" t="n"/>
      <c r="C1943" s="15" t="n"/>
      <c r="D1943" s="15" t="n"/>
      <c r="E1943" s="142" t="n"/>
      <c r="F1943" s="16" t="n"/>
      <c r="G1943" s="132" t="n"/>
      <c r="H1943" s="142" t="n"/>
      <c r="I1943" s="142" t="n"/>
      <c r="J1943" s="144" t="n"/>
      <c r="K1943" s="124" t="n"/>
      <c r="L1943" s="12" t="n"/>
      <c r="M1943" s="158">
        <f>IF(J1943="", "", K1943)</f>
        <v/>
      </c>
      <c r="N1943" s="17" t="n"/>
      <c r="O1943" s="18" t="n"/>
      <c r="AC1943" s="14" t="n"/>
      <c r="AD1943" s="14">
        <f>IF(M1943="", "", IF(C1943="Long", IF(M1943&gt;0, M1943/F1943, ((G1943*(I1943-E1943))/F1943)), IF(M1943&gt;0, M1943/F1943, ((G1943*(E1943-I1943))/F1943))))</f>
        <v/>
      </c>
    </row>
    <row customHeight="1" ht="17.25" r="1944" spans="1:105">
      <c r="A1944" s="161" t="n"/>
      <c r="B1944" s="141" t="n"/>
      <c r="C1944" s="15" t="n"/>
      <c r="D1944" s="15" t="n"/>
      <c r="E1944" s="142" t="n"/>
      <c r="F1944" s="16" t="n"/>
      <c r="G1944" s="132" t="n"/>
      <c r="H1944" s="142" t="n"/>
      <c r="I1944" s="142" t="n"/>
      <c r="J1944" s="144" t="n"/>
      <c r="K1944" s="124" t="n"/>
      <c r="L1944" s="12" t="n"/>
      <c r="M1944" s="158">
        <f>IF(J1944="", "", K1944)</f>
        <v/>
      </c>
      <c r="N1944" s="17" t="n"/>
      <c r="O1944" s="18" t="n"/>
      <c r="AC1944" s="14" t="n"/>
      <c r="AD1944" s="14">
        <f>IF(M1944="", "", IF(C1944="Long", IF(M1944&gt;0, M1944/F1944, ((G1944*(I1944-E1944))/F1944)), IF(M1944&gt;0, M1944/F1944, ((G1944*(E1944-I1944))/F1944))))</f>
        <v/>
      </c>
    </row>
    <row customHeight="1" ht="17.25" r="1945" spans="1:105">
      <c r="A1945" s="161" t="n"/>
      <c r="B1945" s="141" t="n"/>
      <c r="C1945" s="15" t="n"/>
      <c r="D1945" s="15" t="n"/>
      <c r="E1945" s="142" t="n"/>
      <c r="F1945" s="16" t="n"/>
      <c r="G1945" s="132" t="n"/>
      <c r="H1945" s="142" t="n"/>
      <c r="I1945" s="142" t="n"/>
      <c r="J1945" s="144" t="n"/>
      <c r="K1945" s="124" t="n"/>
      <c r="L1945" s="12" t="n"/>
      <c r="M1945" s="158">
        <f>IF(J1945="", "", K1945)</f>
        <v/>
      </c>
      <c r="N1945" s="17" t="n"/>
      <c r="O1945" s="18" t="n"/>
      <c r="AC1945" s="14" t="n"/>
      <c r="AD1945" s="14">
        <f>IF(M1945="", "", IF(C1945="Long", IF(M1945&gt;0, M1945/F1945, ((G1945*(I1945-E1945))/F1945)), IF(M1945&gt;0, M1945/F1945, ((G1945*(E1945-I1945))/F1945))))</f>
        <v/>
      </c>
    </row>
    <row customHeight="1" ht="17.25" r="1946" spans="1:105">
      <c r="A1946" s="161" t="n"/>
      <c r="B1946" s="141" t="n"/>
      <c r="C1946" s="15" t="n"/>
      <c r="D1946" s="15" t="n"/>
      <c r="E1946" s="142" t="n"/>
      <c r="F1946" s="16" t="n"/>
      <c r="G1946" s="132" t="n"/>
      <c r="H1946" s="142" t="n"/>
      <c r="I1946" s="142" t="n"/>
      <c r="J1946" s="144" t="n"/>
      <c r="K1946" s="124" t="n"/>
      <c r="L1946" s="12" t="n"/>
      <c r="M1946" s="158">
        <f>IF(J1946="", "", K1946)</f>
        <v/>
      </c>
      <c r="N1946" s="17" t="n"/>
      <c r="O1946" s="18" t="n"/>
      <c r="AC1946" s="14" t="n"/>
      <c r="AD1946" s="14">
        <f>IF(M1946="", "", IF(C1946="Long", IF(M1946&gt;0, M1946/F1946, ((G1946*(I1946-E1946))/F1946)), IF(M1946&gt;0, M1946/F1946, ((G1946*(E1946-I1946))/F1946))))</f>
        <v/>
      </c>
    </row>
    <row customHeight="1" ht="17.25" r="1947" spans="1:105">
      <c r="A1947" s="161" t="n"/>
      <c r="B1947" s="141" t="n"/>
      <c r="C1947" s="15" t="n"/>
      <c r="D1947" s="15" t="n"/>
      <c r="E1947" s="142" t="n"/>
      <c r="F1947" s="16" t="n"/>
      <c r="G1947" s="132" t="n"/>
      <c r="H1947" s="142" t="n"/>
      <c r="I1947" s="142" t="n"/>
      <c r="J1947" s="144" t="n"/>
      <c r="K1947" s="124" t="n"/>
      <c r="L1947" s="12" t="n"/>
      <c r="M1947" s="158">
        <f>IF(J1947="", "", K1947)</f>
        <v/>
      </c>
      <c r="N1947" s="17" t="n"/>
      <c r="O1947" s="18" t="n"/>
      <c r="AC1947" s="14" t="n"/>
      <c r="AD1947" s="14">
        <f>IF(M1947="", "", IF(C1947="Long", IF(M1947&gt;0, M1947/F1947, ((G1947*(I1947-E1947))/F1947)), IF(M1947&gt;0, M1947/F1947, ((G1947*(E1947-I1947))/F1947))))</f>
        <v/>
      </c>
    </row>
    <row customHeight="1" ht="17.25" r="1948" spans="1:105">
      <c r="A1948" s="161" t="n"/>
      <c r="B1948" s="141" t="n"/>
      <c r="C1948" s="15" t="n"/>
      <c r="D1948" s="15" t="n"/>
      <c r="E1948" s="142" t="n"/>
      <c r="F1948" s="16" t="n"/>
      <c r="G1948" s="132" t="n"/>
      <c r="H1948" s="142" t="n"/>
      <c r="I1948" s="142" t="n"/>
      <c r="J1948" s="144" t="n"/>
      <c r="K1948" s="124" t="n"/>
      <c r="L1948" s="12" t="n"/>
      <c r="M1948" s="158">
        <f>IF(J1948="", "", K1948)</f>
        <v/>
      </c>
      <c r="N1948" s="17" t="n"/>
      <c r="O1948" s="18" t="n"/>
      <c r="AC1948" s="14" t="n"/>
      <c r="AD1948" s="14">
        <f>IF(M1948="", "", IF(C1948="Long", IF(M1948&gt;0, M1948/F1948, ((G1948*(I1948-E1948))/F1948)), IF(M1948&gt;0, M1948/F1948, ((G1948*(E1948-I1948))/F1948))))</f>
        <v/>
      </c>
    </row>
    <row customHeight="1" ht="17.25" r="1949" spans="1:105">
      <c r="A1949" s="161" t="n"/>
      <c r="B1949" s="141" t="n"/>
      <c r="C1949" s="15" t="n"/>
      <c r="D1949" s="15" t="n"/>
      <c r="E1949" s="142" t="n"/>
      <c r="F1949" s="16" t="n"/>
      <c r="G1949" s="132" t="n"/>
      <c r="H1949" s="142" t="n"/>
      <c r="I1949" s="142" t="n"/>
      <c r="J1949" s="144" t="n"/>
      <c r="K1949" s="124" t="n"/>
      <c r="L1949" s="12" t="n"/>
      <c r="M1949" s="158">
        <f>IF(J1949="", "", K1949)</f>
        <v/>
      </c>
      <c r="N1949" s="17" t="n"/>
      <c r="O1949" s="18" t="n"/>
      <c r="AC1949" s="14" t="n"/>
      <c r="AD1949" s="14">
        <f>IF(M1949="", "", IF(C1949="Long", IF(M1949&gt;0, M1949/F1949, ((G1949*(I1949-E1949))/F1949)), IF(M1949&gt;0, M1949/F1949, ((G1949*(E1949-I1949))/F1949))))</f>
        <v/>
      </c>
    </row>
    <row customHeight="1" ht="17.25" r="1950" spans="1:105">
      <c r="A1950" s="161" t="n"/>
      <c r="B1950" s="141" t="n"/>
      <c r="C1950" s="15" t="n"/>
      <c r="D1950" s="15" t="n"/>
      <c r="E1950" s="142" t="n"/>
      <c r="F1950" s="16" t="n"/>
      <c r="G1950" s="132" t="n"/>
      <c r="H1950" s="142" t="n"/>
      <c r="I1950" s="142" t="n"/>
      <c r="J1950" s="144" t="n"/>
      <c r="K1950" s="124" t="n"/>
      <c r="L1950" s="12" t="n"/>
      <c r="M1950" s="158">
        <f>IF(J1950="", "", K1950)</f>
        <v/>
      </c>
      <c r="N1950" s="17" t="n"/>
      <c r="O1950" s="18" t="n"/>
      <c r="AC1950" s="14" t="n"/>
      <c r="AD1950" s="14">
        <f>IF(M1950="", "", IF(C1950="Long", IF(M1950&gt;0, M1950/F1950, ((G1950*(I1950-E1950))/F1950)), IF(M1950&gt;0, M1950/F1950, ((G1950*(E1950-I1950))/F1950))))</f>
        <v/>
      </c>
    </row>
    <row customHeight="1" ht="17.25" r="1951" spans="1:105">
      <c r="A1951" s="161" t="n"/>
      <c r="B1951" s="141" t="n"/>
      <c r="C1951" s="15" t="n"/>
      <c r="D1951" s="15" t="n"/>
      <c r="E1951" s="142" t="n"/>
      <c r="F1951" s="16" t="n"/>
      <c r="G1951" s="132" t="n"/>
      <c r="H1951" s="142" t="n"/>
      <c r="I1951" s="142" t="n"/>
      <c r="J1951" s="144" t="n"/>
      <c r="K1951" s="124" t="n"/>
      <c r="L1951" s="12" t="n"/>
      <c r="M1951" s="158">
        <f>IF(J1951="", "", K1951)</f>
        <v/>
      </c>
      <c r="N1951" s="17" t="n"/>
      <c r="O1951" s="18" t="n"/>
      <c r="AC1951" s="14" t="n"/>
      <c r="AD1951" s="14">
        <f>IF(M1951="", "", IF(C1951="Long", IF(M1951&gt;0, M1951/F1951, ((G1951*(I1951-E1951))/F1951)), IF(M1951&gt;0, M1951/F1951, ((G1951*(E1951-I1951))/F1951))))</f>
        <v/>
      </c>
    </row>
    <row customHeight="1" ht="17.25" r="1952" spans="1:105">
      <c r="A1952" s="161" t="n"/>
      <c r="B1952" s="141" t="n"/>
      <c r="C1952" s="15" t="n"/>
      <c r="D1952" s="15" t="n"/>
      <c r="E1952" s="142" t="n"/>
      <c r="F1952" s="16" t="n"/>
      <c r="G1952" s="132" t="n"/>
      <c r="H1952" s="142" t="n"/>
      <c r="I1952" s="142" t="n"/>
      <c r="J1952" s="144" t="n"/>
      <c r="K1952" s="124" t="n"/>
      <c r="L1952" s="12" t="n"/>
      <c r="M1952" s="158">
        <f>IF(J1952="", "", K1952)</f>
        <v/>
      </c>
      <c r="N1952" s="17" t="n"/>
      <c r="O1952" s="18" t="n"/>
      <c r="AC1952" s="14" t="n"/>
      <c r="AD1952" s="14">
        <f>IF(M1952="", "", IF(C1952="Long", IF(M1952&gt;0, M1952/F1952, ((G1952*(I1952-E1952))/F1952)), IF(M1952&gt;0, M1952/F1952, ((G1952*(E1952-I1952))/F1952))))</f>
        <v/>
      </c>
    </row>
    <row customHeight="1" ht="17.25" r="1953" spans="1:105">
      <c r="A1953" s="161" t="n"/>
      <c r="B1953" s="141" t="n"/>
      <c r="C1953" s="15" t="n"/>
      <c r="D1953" s="15" t="n"/>
      <c r="E1953" s="142" t="n"/>
      <c r="F1953" s="16" t="n"/>
      <c r="G1953" s="132" t="n"/>
      <c r="H1953" s="142" t="n"/>
      <c r="I1953" s="142" t="n"/>
      <c r="J1953" s="144" t="n"/>
      <c r="K1953" s="124" t="n"/>
      <c r="L1953" s="12" t="n"/>
      <c r="M1953" s="158">
        <f>IF(J1953="", "", K1953)</f>
        <v/>
      </c>
      <c r="N1953" s="17" t="n"/>
      <c r="O1953" s="18" t="n"/>
      <c r="AC1953" s="14" t="n"/>
      <c r="AD1953" s="14">
        <f>IF(M1953="", "", IF(C1953="Long", IF(M1953&gt;0, M1953/F1953, ((G1953*(I1953-E1953))/F1953)), IF(M1953&gt;0, M1953/F1953, ((G1953*(E1953-I1953))/F1953))))</f>
        <v/>
      </c>
    </row>
    <row customHeight="1" ht="17.25" r="1954" spans="1:105">
      <c r="A1954" s="161" t="n"/>
      <c r="B1954" s="141" t="n"/>
      <c r="C1954" s="15" t="n"/>
      <c r="D1954" s="15" t="n"/>
      <c r="E1954" s="142" t="n"/>
      <c r="F1954" s="16" t="n"/>
      <c r="G1954" s="132" t="n"/>
      <c r="H1954" s="142" t="n"/>
      <c r="I1954" s="142" t="n"/>
      <c r="J1954" s="144" t="n"/>
      <c r="K1954" s="124" t="n"/>
      <c r="L1954" s="12" t="n"/>
      <c r="M1954" s="158">
        <f>IF(J1954="", "", K1954)</f>
        <v/>
      </c>
      <c r="N1954" s="17" t="n"/>
      <c r="O1954" s="18" t="n"/>
      <c r="AC1954" s="14" t="n"/>
      <c r="AD1954" s="14">
        <f>IF(M1954="", "", IF(C1954="Long", IF(M1954&gt;0, M1954/F1954, ((G1954*(I1954-E1954))/F1954)), IF(M1954&gt;0, M1954/F1954, ((G1954*(E1954-I1954))/F1954))))</f>
        <v/>
      </c>
    </row>
    <row customHeight="1" ht="17.25" r="1955" spans="1:105">
      <c r="A1955" s="161" t="n"/>
      <c r="B1955" s="141" t="n"/>
      <c r="C1955" s="15" t="n"/>
      <c r="D1955" s="15" t="n"/>
      <c r="E1955" s="142" t="n"/>
      <c r="F1955" s="16" t="n"/>
      <c r="G1955" s="132" t="n"/>
      <c r="H1955" s="142" t="n"/>
      <c r="I1955" s="142" t="n"/>
      <c r="J1955" s="144" t="n"/>
      <c r="K1955" s="124" t="n"/>
      <c r="L1955" s="12" t="n"/>
      <c r="M1955" s="158">
        <f>IF(J1955="", "", K1955)</f>
        <v/>
      </c>
      <c r="N1955" s="17" t="n"/>
      <c r="O1955" s="18" t="n"/>
      <c r="AC1955" s="14" t="n"/>
      <c r="AD1955" s="14">
        <f>IF(M1955="", "", IF(C1955="Long", IF(M1955&gt;0, M1955/F1955, ((G1955*(I1955-E1955))/F1955)), IF(M1955&gt;0, M1955/F1955, ((G1955*(E1955-I1955))/F1955))))</f>
        <v/>
      </c>
    </row>
    <row customHeight="1" ht="17.25" r="1956" spans="1:105">
      <c r="A1956" s="161" t="n"/>
      <c r="B1956" s="141" t="n"/>
      <c r="C1956" s="15" t="n"/>
      <c r="D1956" s="15" t="n"/>
      <c r="E1956" s="142" t="n"/>
      <c r="F1956" s="16" t="n"/>
      <c r="G1956" s="132" t="n"/>
      <c r="H1956" s="142" t="n"/>
      <c r="I1956" s="142" t="n"/>
      <c r="J1956" s="144" t="n"/>
      <c r="K1956" s="124" t="n"/>
      <c r="L1956" s="12" t="n"/>
      <c r="M1956" s="158">
        <f>IF(J1956="", "", K1956)</f>
        <v/>
      </c>
      <c r="N1956" s="17" t="n"/>
      <c r="O1956" s="18" t="n"/>
      <c r="AC1956" s="14" t="n"/>
      <c r="AD1956" s="14">
        <f>IF(M1956="", "", IF(C1956="Long", IF(M1956&gt;0, M1956/F1956, ((G1956*(I1956-E1956))/F1956)), IF(M1956&gt;0, M1956/F1956, ((G1956*(E1956-I1956))/F1956))))</f>
        <v/>
      </c>
    </row>
    <row customHeight="1" ht="17.25" r="1957" spans="1:105">
      <c r="A1957" s="161" t="n"/>
      <c r="B1957" s="141" t="n"/>
      <c r="C1957" s="15" t="n"/>
      <c r="D1957" s="15" t="n"/>
      <c r="E1957" s="142" t="n"/>
      <c r="F1957" s="16" t="n"/>
      <c r="G1957" s="132" t="n"/>
      <c r="H1957" s="142" t="n"/>
      <c r="I1957" s="142" t="n"/>
      <c r="J1957" s="144" t="n"/>
      <c r="K1957" s="124" t="n"/>
      <c r="L1957" s="12" t="n"/>
      <c r="M1957" s="158">
        <f>IF(J1957="", "", K1957)</f>
        <v/>
      </c>
      <c r="N1957" s="17" t="n"/>
      <c r="O1957" s="18" t="n"/>
      <c r="AC1957" s="14" t="n"/>
      <c r="AD1957" s="14">
        <f>IF(M1957="", "", IF(C1957="Long", IF(M1957&gt;0, M1957/F1957, ((G1957*(I1957-E1957))/F1957)), IF(M1957&gt;0, M1957/F1957, ((G1957*(E1957-I1957))/F1957))))</f>
        <v/>
      </c>
    </row>
    <row customHeight="1" ht="17.25" r="1958" spans="1:105">
      <c r="A1958" s="161" t="n"/>
      <c r="B1958" s="141" t="n"/>
      <c r="C1958" s="15" t="n"/>
      <c r="D1958" s="15" t="n"/>
      <c r="E1958" s="142" t="n"/>
      <c r="F1958" s="16" t="n"/>
      <c r="G1958" s="132" t="n"/>
      <c r="H1958" s="142" t="n"/>
      <c r="I1958" s="142" t="n"/>
      <c r="J1958" s="144" t="n"/>
      <c r="K1958" s="124" t="n"/>
      <c r="L1958" s="12" t="n"/>
      <c r="M1958" s="158">
        <f>IF(J1958="", "", K1958)</f>
        <v/>
      </c>
      <c r="N1958" s="17" t="n"/>
      <c r="O1958" s="18" t="n"/>
      <c r="AC1958" s="14" t="n"/>
      <c r="AD1958" s="14">
        <f>IF(M1958="", "", IF(C1958="Long", IF(M1958&gt;0, M1958/F1958, ((G1958*(I1958-E1958))/F1958)), IF(M1958&gt;0, M1958/F1958, ((G1958*(E1958-I1958))/F1958))))</f>
        <v/>
      </c>
    </row>
    <row customHeight="1" ht="17.25" r="1959" spans="1:105">
      <c r="A1959" s="161" t="n"/>
      <c r="B1959" s="141" t="n"/>
      <c r="C1959" s="15" t="n"/>
      <c r="D1959" s="15" t="n"/>
      <c r="E1959" s="142" t="n"/>
      <c r="F1959" s="16" t="n"/>
      <c r="G1959" s="132" t="n"/>
      <c r="H1959" s="142" t="n"/>
      <c r="I1959" s="142" t="n"/>
      <c r="J1959" s="144" t="n"/>
      <c r="K1959" s="124" t="n"/>
      <c r="L1959" s="12" t="n"/>
      <c r="M1959" s="158">
        <f>IF(J1959="", "", K1959)</f>
        <v/>
      </c>
      <c r="N1959" s="17" t="n"/>
      <c r="O1959" s="18" t="n"/>
      <c r="AC1959" s="14" t="n"/>
      <c r="AD1959" s="14">
        <f>IF(M1959="", "", IF(C1959="Long", IF(M1959&gt;0, M1959/F1959, ((G1959*(I1959-E1959))/F1959)), IF(M1959&gt;0, M1959/F1959, ((G1959*(E1959-I1959))/F1959))))</f>
        <v/>
      </c>
    </row>
    <row customHeight="1" ht="17.25" r="1960" spans="1:105">
      <c r="A1960" s="161" t="n"/>
      <c r="B1960" s="141" t="n"/>
      <c r="C1960" s="15" t="n"/>
      <c r="D1960" s="15" t="n"/>
      <c r="E1960" s="142" t="n"/>
      <c r="F1960" s="16" t="n"/>
      <c r="G1960" s="132" t="n"/>
      <c r="H1960" s="142" t="n"/>
      <c r="I1960" s="142" t="n"/>
      <c r="J1960" s="144" t="n"/>
      <c r="K1960" s="124" t="n"/>
      <c r="L1960" s="12" t="n"/>
      <c r="M1960" s="158">
        <f>IF(J1960="", "", K1960)</f>
        <v/>
      </c>
      <c r="N1960" s="17" t="n"/>
      <c r="O1960" s="18" t="n"/>
      <c r="AC1960" s="14" t="n"/>
      <c r="AD1960" s="14">
        <f>IF(M1960="", "", IF(C1960="Long", IF(M1960&gt;0, M1960/F1960, ((G1960*(I1960-E1960))/F1960)), IF(M1960&gt;0, M1960/F1960, ((G1960*(E1960-I1960))/F1960))))</f>
        <v/>
      </c>
    </row>
    <row customHeight="1" ht="17.25" r="1961" spans="1:105">
      <c r="A1961" s="161" t="n"/>
      <c r="B1961" s="141" t="n"/>
      <c r="C1961" s="15" t="n"/>
      <c r="D1961" s="15" t="n"/>
      <c r="E1961" s="142" t="n"/>
      <c r="F1961" s="16" t="n"/>
      <c r="G1961" s="132" t="n"/>
      <c r="H1961" s="142" t="n"/>
      <c r="I1961" s="142" t="n"/>
      <c r="J1961" s="144" t="n"/>
      <c r="K1961" s="124" t="n"/>
      <c r="L1961" s="12" t="n"/>
      <c r="M1961" s="158">
        <f>IF(J1961="", "", K1961)</f>
        <v/>
      </c>
      <c r="N1961" s="17" t="n"/>
      <c r="O1961" s="18" t="n"/>
      <c r="AC1961" s="14" t="n"/>
      <c r="AD1961" s="14">
        <f>IF(M1961="", "", IF(C1961="Long", IF(M1961&gt;0, M1961/F1961, ((G1961*(I1961-E1961))/F1961)), IF(M1961&gt;0, M1961/F1961, ((G1961*(E1961-I1961))/F1961))))</f>
        <v/>
      </c>
    </row>
    <row customHeight="1" ht="17.25" r="1962" spans="1:105">
      <c r="A1962" s="161" t="n"/>
      <c r="B1962" s="141" t="n"/>
      <c r="C1962" s="15" t="n"/>
      <c r="D1962" s="15" t="n"/>
      <c r="E1962" s="142" t="n"/>
      <c r="F1962" s="16" t="n"/>
      <c r="G1962" s="132" t="n"/>
      <c r="H1962" s="142" t="n"/>
      <c r="I1962" s="142" t="n"/>
      <c r="J1962" s="144" t="n"/>
      <c r="K1962" s="124" t="n"/>
      <c r="L1962" s="12" t="n"/>
      <c r="M1962" s="158">
        <f>IF(J1962="", "", K1962)</f>
        <v/>
      </c>
      <c r="N1962" s="17" t="n"/>
      <c r="O1962" s="18" t="n"/>
      <c r="AC1962" s="14" t="n"/>
      <c r="AD1962" s="14">
        <f>IF(M1962="", "", IF(C1962="Long", IF(M1962&gt;0, M1962/F1962, ((G1962*(I1962-E1962))/F1962)), IF(M1962&gt;0, M1962/F1962, ((G1962*(E1962-I1962))/F1962))))</f>
        <v/>
      </c>
    </row>
    <row customHeight="1" ht="17.25" r="1963" spans="1:105">
      <c r="A1963" s="161" t="n"/>
      <c r="B1963" s="141" t="n"/>
      <c r="C1963" s="15" t="n"/>
      <c r="D1963" s="15" t="n"/>
      <c r="E1963" s="142" t="n"/>
      <c r="F1963" s="16" t="n"/>
      <c r="G1963" s="132" t="n"/>
      <c r="H1963" s="142" t="n"/>
      <c r="I1963" s="142" t="n"/>
      <c r="J1963" s="144" t="n"/>
      <c r="K1963" s="124" t="n"/>
      <c r="L1963" s="12" t="n"/>
      <c r="M1963" s="158">
        <f>IF(J1963="", "", K1963)</f>
        <v/>
      </c>
      <c r="N1963" s="17" t="n"/>
      <c r="O1963" s="18" t="n"/>
      <c r="AC1963" s="14" t="n"/>
      <c r="AD1963" s="14">
        <f>IF(M1963="", "", IF(C1963="Long", IF(M1963&gt;0, M1963/F1963, ((G1963*(I1963-E1963))/F1963)), IF(M1963&gt;0, M1963/F1963, ((G1963*(E1963-I1963))/F1963))))</f>
        <v/>
      </c>
    </row>
    <row customHeight="1" ht="17.25" r="1964" spans="1:105">
      <c r="A1964" s="161" t="n"/>
      <c r="B1964" s="141" t="n"/>
      <c r="C1964" s="15" t="n"/>
      <c r="D1964" s="15" t="n"/>
      <c r="E1964" s="142" t="n"/>
      <c r="F1964" s="16" t="n"/>
      <c r="G1964" s="132" t="n"/>
      <c r="H1964" s="142" t="n"/>
      <c r="I1964" s="142" t="n"/>
      <c r="J1964" s="144" t="n"/>
      <c r="K1964" s="124" t="n"/>
      <c r="L1964" s="12" t="n"/>
      <c r="M1964" s="158">
        <f>IF(J1964="", "", K1964)</f>
        <v/>
      </c>
      <c r="N1964" s="17" t="n"/>
      <c r="O1964" s="18" t="n"/>
      <c r="AC1964" s="14" t="n"/>
      <c r="AD1964" s="14">
        <f>IF(M1964="", "", IF(C1964="Long", IF(M1964&gt;0, M1964/F1964, ((G1964*(I1964-E1964))/F1964)), IF(M1964&gt;0, M1964/F1964, ((G1964*(E1964-I1964))/F1964))))</f>
        <v/>
      </c>
    </row>
    <row customHeight="1" ht="17.25" r="1965" spans="1:105">
      <c r="A1965" s="161" t="n"/>
      <c r="B1965" s="141" t="n"/>
      <c r="C1965" s="15" t="n"/>
      <c r="D1965" s="15" t="n"/>
      <c r="E1965" s="142" t="n"/>
      <c r="F1965" s="16" t="n"/>
      <c r="G1965" s="132" t="n"/>
      <c r="H1965" s="142" t="n"/>
      <c r="I1965" s="142" t="n"/>
      <c r="J1965" s="144" t="n"/>
      <c r="K1965" s="124" t="n"/>
      <c r="L1965" s="12" t="n"/>
      <c r="M1965" s="158">
        <f>IF(J1965="", "", K1965)</f>
        <v/>
      </c>
      <c r="N1965" s="17" t="n"/>
      <c r="O1965" s="18" t="n"/>
      <c r="AC1965" s="14" t="n"/>
      <c r="AD1965" s="14">
        <f>IF(M1965="", "", IF(C1965="Long", IF(M1965&gt;0, M1965/F1965, ((G1965*(I1965-E1965))/F1965)), IF(M1965&gt;0, M1965/F1965, ((G1965*(E1965-I1965))/F1965))))</f>
        <v/>
      </c>
    </row>
    <row customHeight="1" ht="17.25" r="1966" spans="1:105">
      <c r="A1966" s="161" t="n"/>
      <c r="B1966" s="141" t="n"/>
      <c r="C1966" s="15" t="n"/>
      <c r="D1966" s="15" t="n"/>
      <c r="E1966" s="142" t="n"/>
      <c r="F1966" s="16" t="n"/>
      <c r="G1966" s="132" t="n"/>
      <c r="H1966" s="142" t="n"/>
      <c r="I1966" s="142" t="n"/>
      <c r="J1966" s="144" t="n"/>
      <c r="K1966" s="124" t="n"/>
      <c r="L1966" s="12" t="n"/>
      <c r="M1966" s="158">
        <f>IF(J1966="", "", K1966)</f>
        <v/>
      </c>
      <c r="N1966" s="17" t="n"/>
      <c r="O1966" s="18" t="n"/>
      <c r="AC1966" s="14" t="n"/>
      <c r="AD1966" s="14">
        <f>IF(M1966="", "", IF(C1966="Long", IF(M1966&gt;0, M1966/F1966, ((G1966*(I1966-E1966))/F1966)), IF(M1966&gt;0, M1966/F1966, ((G1966*(E1966-I1966))/F1966))))</f>
        <v/>
      </c>
    </row>
    <row customHeight="1" ht="17.25" r="1967" spans="1:105">
      <c r="A1967" s="161" t="n"/>
      <c r="B1967" s="141" t="n"/>
      <c r="C1967" s="15" t="n"/>
      <c r="D1967" s="15" t="n"/>
      <c r="E1967" s="142" t="n"/>
      <c r="F1967" s="16" t="n"/>
      <c r="G1967" s="132" t="n"/>
      <c r="H1967" s="142" t="n"/>
      <c r="I1967" s="142" t="n"/>
      <c r="J1967" s="144" t="n"/>
      <c r="K1967" s="124" t="n"/>
      <c r="L1967" s="12" t="n"/>
      <c r="M1967" s="158">
        <f>IF(J1967="", "", K1967)</f>
        <v/>
      </c>
      <c r="N1967" s="17" t="n"/>
      <c r="O1967" s="18" t="n"/>
      <c r="AC1967" s="14" t="n"/>
      <c r="AD1967" s="14">
        <f>IF(M1967="", "", IF(C1967="Long", IF(M1967&gt;0, M1967/F1967, ((G1967*(I1967-E1967))/F1967)), IF(M1967&gt;0, M1967/F1967, ((G1967*(E1967-I1967))/F1967))))</f>
        <v/>
      </c>
    </row>
    <row customHeight="1" ht="17.25" r="1968" spans="1:105">
      <c r="A1968" s="161" t="n"/>
      <c r="B1968" s="141" t="n"/>
      <c r="C1968" s="15" t="n"/>
      <c r="D1968" s="15" t="n"/>
      <c r="E1968" s="142" t="n"/>
      <c r="F1968" s="16" t="n"/>
      <c r="G1968" s="132" t="n"/>
      <c r="H1968" s="142" t="n"/>
      <c r="I1968" s="142" t="n"/>
      <c r="J1968" s="144" t="n"/>
      <c r="K1968" s="124" t="n"/>
      <c r="L1968" s="12" t="n"/>
      <c r="M1968" s="158">
        <f>IF(J1968="", "", K1968)</f>
        <v/>
      </c>
      <c r="N1968" s="17" t="n"/>
      <c r="O1968" s="18" t="n"/>
      <c r="AC1968" s="14" t="n"/>
      <c r="AD1968" s="14">
        <f>IF(M1968="", "", IF(C1968="Long", IF(M1968&gt;0, M1968/F1968, ((G1968*(I1968-E1968))/F1968)), IF(M1968&gt;0, M1968/F1968, ((G1968*(E1968-I1968))/F1968))))</f>
        <v/>
      </c>
    </row>
    <row customHeight="1" ht="17.25" r="1969" spans="1:105">
      <c r="A1969" s="161" t="n"/>
      <c r="B1969" s="141" t="n"/>
      <c r="C1969" s="15" t="n"/>
      <c r="D1969" s="15" t="n"/>
      <c r="E1969" s="142" t="n"/>
      <c r="F1969" s="16" t="n"/>
      <c r="G1969" s="132" t="n"/>
      <c r="H1969" s="142" t="n"/>
      <c r="I1969" s="142" t="n"/>
      <c r="J1969" s="144" t="n"/>
      <c r="K1969" s="124" t="n"/>
      <c r="L1969" s="12" t="n"/>
      <c r="M1969" s="158">
        <f>IF(J1969="", "", K1969)</f>
        <v/>
      </c>
      <c r="N1969" s="17" t="n"/>
      <c r="O1969" s="18" t="n"/>
      <c r="AC1969" s="14" t="n"/>
      <c r="AD1969" s="14">
        <f>IF(M1969="", "", IF(C1969="Long", IF(M1969&gt;0, M1969/F1969, ((G1969*(I1969-E1969))/F1969)), IF(M1969&gt;0, M1969/F1969, ((G1969*(E1969-I1969))/F1969))))</f>
        <v/>
      </c>
    </row>
    <row customHeight="1" ht="17.25" r="1970" spans="1:105">
      <c r="A1970" s="161" t="n"/>
      <c r="B1970" s="141" t="n"/>
      <c r="C1970" s="15" t="n"/>
      <c r="D1970" s="15" t="n"/>
      <c r="E1970" s="142" t="n"/>
      <c r="F1970" s="16" t="n"/>
      <c r="G1970" s="132" t="n"/>
      <c r="H1970" s="142" t="n"/>
      <c r="I1970" s="142" t="n"/>
      <c r="J1970" s="144" t="n"/>
      <c r="K1970" s="124" t="n"/>
      <c r="L1970" s="12" t="n"/>
      <c r="M1970" s="158">
        <f>IF(J1970="", "", K1970)</f>
        <v/>
      </c>
      <c r="N1970" s="17" t="n"/>
      <c r="O1970" s="18" t="n"/>
      <c r="AC1970" s="14" t="n"/>
      <c r="AD1970" s="14">
        <f>IF(M1970="", "", IF(C1970="Long", IF(M1970&gt;0, M1970/F1970, ((G1970*(I1970-E1970))/F1970)), IF(M1970&gt;0, M1970/F1970, ((G1970*(E1970-I1970))/F1970))))</f>
        <v/>
      </c>
    </row>
    <row customHeight="1" ht="17.25" r="1971" spans="1:105">
      <c r="A1971" s="161" t="n"/>
      <c r="B1971" s="141" t="n"/>
      <c r="C1971" s="15" t="n"/>
      <c r="D1971" s="15" t="n"/>
      <c r="E1971" s="142" t="n"/>
      <c r="F1971" s="16" t="n"/>
      <c r="G1971" s="132" t="n"/>
      <c r="H1971" s="142" t="n"/>
      <c r="I1971" s="142" t="n"/>
      <c r="J1971" s="144" t="n"/>
      <c r="K1971" s="124" t="n"/>
      <c r="L1971" s="12" t="n"/>
      <c r="M1971" s="158">
        <f>IF(J1971="", "", K1971)</f>
        <v/>
      </c>
      <c r="N1971" s="17" t="n"/>
      <c r="O1971" s="18" t="n"/>
      <c r="AC1971" s="14" t="n"/>
      <c r="AD1971" s="14">
        <f>IF(M1971="", "", IF(C1971="Long", IF(M1971&gt;0, M1971/F1971, ((G1971*(I1971-E1971))/F1971)), IF(M1971&gt;0, M1971/F1971, ((G1971*(E1971-I1971))/F1971))))</f>
        <v/>
      </c>
    </row>
    <row customHeight="1" ht="17.25" r="1972" spans="1:105">
      <c r="A1972" s="161" t="n"/>
      <c r="B1972" s="141" t="n"/>
      <c r="C1972" s="15" t="n"/>
      <c r="D1972" s="15" t="n"/>
      <c r="E1972" s="142" t="n"/>
      <c r="F1972" s="16" t="n"/>
      <c r="G1972" s="132" t="n"/>
      <c r="H1972" s="142" t="n"/>
      <c r="I1972" s="142" t="n"/>
      <c r="J1972" s="144" t="n"/>
      <c r="K1972" s="124" t="n"/>
      <c r="L1972" s="12" t="n"/>
      <c r="M1972" s="158">
        <f>IF(J1972="", "", K1972)</f>
        <v/>
      </c>
      <c r="N1972" s="17" t="n"/>
      <c r="O1972" s="18" t="n"/>
      <c r="AC1972" s="14" t="n"/>
      <c r="AD1972" s="14">
        <f>IF(M1972="", "", IF(C1972="Long", IF(M1972&gt;0, M1972/F1972, ((G1972*(I1972-E1972))/F1972)), IF(M1972&gt;0, M1972/F1972, ((G1972*(E1972-I1972))/F1972))))</f>
        <v/>
      </c>
    </row>
    <row customHeight="1" ht="17.25" r="1973" spans="1:105">
      <c r="A1973" s="161" t="n"/>
      <c r="B1973" s="141" t="n"/>
      <c r="C1973" s="15" t="n"/>
      <c r="D1973" s="15" t="n"/>
      <c r="E1973" s="142" t="n"/>
      <c r="F1973" s="16" t="n"/>
      <c r="G1973" s="132" t="n"/>
      <c r="H1973" s="142" t="n"/>
      <c r="I1973" s="142" t="n"/>
      <c r="J1973" s="144" t="n"/>
      <c r="K1973" s="124" t="n"/>
      <c r="L1973" s="12" t="n"/>
      <c r="M1973" s="158">
        <f>IF(J1973="", "", K1973)</f>
        <v/>
      </c>
      <c r="N1973" s="17" t="n"/>
      <c r="O1973" s="18" t="n"/>
      <c r="AC1973" s="14" t="n"/>
      <c r="AD1973" s="14">
        <f>IF(M1973="", "", IF(C1973="Long", IF(M1973&gt;0, M1973/F1973, ((G1973*(I1973-E1973))/F1973)), IF(M1973&gt;0, M1973/F1973, ((G1973*(E1973-I1973))/F1973))))</f>
        <v/>
      </c>
    </row>
    <row customHeight="1" ht="17.25" r="1974" spans="1:105">
      <c r="A1974" s="161" t="n"/>
      <c r="B1974" s="141" t="n"/>
      <c r="C1974" s="15" t="n"/>
      <c r="D1974" s="15" t="n"/>
      <c r="E1974" s="142" t="n"/>
      <c r="F1974" s="16" t="n"/>
      <c r="G1974" s="132" t="n"/>
      <c r="H1974" s="142" t="n"/>
      <c r="I1974" s="142" t="n"/>
      <c r="J1974" s="144" t="n"/>
      <c r="K1974" s="124" t="n"/>
      <c r="L1974" s="12" t="n"/>
      <c r="M1974" s="158">
        <f>IF(J1974="", "", K1974)</f>
        <v/>
      </c>
      <c r="N1974" s="17" t="n"/>
      <c r="O1974" s="18" t="n"/>
      <c r="AC1974" s="14" t="n"/>
      <c r="AD1974" s="14">
        <f>IF(M1974="", "", IF(C1974="Long", IF(M1974&gt;0, M1974/F1974, ((G1974*(I1974-E1974))/F1974)), IF(M1974&gt;0, M1974/F1974, ((G1974*(E1974-I1974))/F1974))))</f>
        <v/>
      </c>
    </row>
    <row customHeight="1" ht="17.25" r="1975" spans="1:105">
      <c r="A1975" s="161" t="n"/>
      <c r="B1975" s="141" t="n"/>
      <c r="C1975" s="15" t="n"/>
      <c r="D1975" s="15" t="n"/>
      <c r="E1975" s="142" t="n"/>
      <c r="F1975" s="16" t="n"/>
      <c r="G1975" s="132" t="n"/>
      <c r="H1975" s="142" t="n"/>
      <c r="I1975" s="142" t="n"/>
      <c r="J1975" s="144" t="n"/>
      <c r="K1975" s="124" t="n"/>
      <c r="L1975" s="12" t="n"/>
      <c r="M1975" s="158">
        <f>IF(J1975="", "", K1975)</f>
        <v/>
      </c>
      <c r="N1975" s="17" t="n"/>
      <c r="O1975" s="18" t="n"/>
      <c r="AC1975" s="14" t="n"/>
      <c r="AD1975" s="14">
        <f>IF(M1975="", "", IF(C1975="Long", IF(M1975&gt;0, M1975/F1975, ((G1975*(I1975-E1975))/F1975)), IF(M1975&gt;0, M1975/F1975, ((G1975*(E1975-I1975))/F1975))))</f>
        <v/>
      </c>
    </row>
    <row customHeight="1" ht="17.25" r="1976" spans="1:105">
      <c r="A1976" s="161" t="n"/>
      <c r="B1976" s="141" t="n"/>
      <c r="C1976" s="15" t="n"/>
      <c r="D1976" s="15" t="n"/>
      <c r="E1976" s="142" t="n"/>
      <c r="F1976" s="16" t="n"/>
      <c r="G1976" s="132" t="n"/>
      <c r="H1976" s="142" t="n"/>
      <c r="I1976" s="142" t="n"/>
      <c r="J1976" s="144" t="n"/>
      <c r="K1976" s="124" t="n"/>
      <c r="L1976" s="12" t="n"/>
      <c r="M1976" s="158">
        <f>IF(J1976="", "", K1976)</f>
        <v/>
      </c>
      <c r="N1976" s="17" t="n"/>
      <c r="O1976" s="18" t="n"/>
      <c r="AC1976" s="14" t="n"/>
      <c r="AD1976" s="14">
        <f>IF(M1976="", "", IF(C1976="Long", IF(M1976&gt;0, M1976/F1976, ((G1976*(I1976-E1976))/F1976)), IF(M1976&gt;0, M1976/F1976, ((G1976*(E1976-I1976))/F1976))))</f>
        <v/>
      </c>
    </row>
    <row customHeight="1" ht="17.25" r="1977" spans="1:105">
      <c r="A1977" s="161" t="n"/>
      <c r="B1977" s="141" t="n"/>
      <c r="C1977" s="15" t="n"/>
      <c r="D1977" s="15" t="n"/>
      <c r="E1977" s="142" t="n"/>
      <c r="F1977" s="16" t="n"/>
      <c r="G1977" s="132" t="n"/>
      <c r="H1977" s="142" t="n"/>
      <c r="I1977" s="142" t="n"/>
      <c r="J1977" s="144" t="n"/>
      <c r="K1977" s="124" t="n"/>
      <c r="L1977" s="12" t="n"/>
      <c r="M1977" s="158">
        <f>IF(J1977="", "", K1977)</f>
        <v/>
      </c>
      <c r="N1977" s="17" t="n"/>
      <c r="O1977" s="18" t="n"/>
      <c r="AC1977" s="14" t="n"/>
      <c r="AD1977" s="14">
        <f>IF(M1977="", "", IF(C1977="Long", IF(M1977&gt;0, M1977/F1977, ((G1977*(I1977-E1977))/F1977)), IF(M1977&gt;0, M1977/F1977, ((G1977*(E1977-I1977))/F1977))))</f>
        <v/>
      </c>
    </row>
    <row customHeight="1" ht="17.25" r="1978" spans="1:105">
      <c r="A1978" s="161" t="n"/>
      <c r="B1978" s="141" t="n"/>
      <c r="C1978" s="15" t="n"/>
      <c r="D1978" s="15" t="n"/>
      <c r="E1978" s="142" t="n"/>
      <c r="F1978" s="16" t="n"/>
      <c r="G1978" s="132" t="n"/>
      <c r="H1978" s="142" t="n"/>
      <c r="I1978" s="142" t="n"/>
      <c r="J1978" s="144" t="n"/>
      <c r="K1978" s="124" t="n"/>
      <c r="L1978" s="12" t="n"/>
      <c r="M1978" s="158">
        <f>IF(J1978="", "", K1978)</f>
        <v/>
      </c>
      <c r="N1978" s="17" t="n"/>
      <c r="O1978" s="18" t="n"/>
      <c r="AC1978" s="14" t="n"/>
      <c r="AD1978" s="14">
        <f>IF(M1978="", "", IF(C1978="Long", IF(M1978&gt;0, M1978/F1978, ((G1978*(I1978-E1978))/F1978)), IF(M1978&gt;0, M1978/F1978, ((G1978*(E1978-I1978))/F1978))))</f>
        <v/>
      </c>
    </row>
    <row customHeight="1" ht="17.25" r="1979" spans="1:105">
      <c r="A1979" s="161" t="n"/>
      <c r="B1979" s="141" t="n"/>
      <c r="C1979" s="15" t="n"/>
      <c r="D1979" s="15" t="n"/>
      <c r="E1979" s="142" t="n"/>
      <c r="F1979" s="16" t="n"/>
      <c r="G1979" s="132" t="n"/>
      <c r="H1979" s="142" t="n"/>
      <c r="I1979" s="142" t="n"/>
      <c r="J1979" s="144" t="n"/>
      <c r="K1979" s="124" t="n"/>
      <c r="L1979" s="12" t="n"/>
      <c r="M1979" s="158">
        <f>IF(J1979="", "", K1979)</f>
        <v/>
      </c>
      <c r="N1979" s="17" t="n"/>
      <c r="O1979" s="18" t="n"/>
      <c r="AC1979" s="14" t="n"/>
      <c r="AD1979" s="14">
        <f>IF(M1979="", "", IF(C1979="Long", IF(M1979&gt;0, M1979/F1979, ((G1979*(I1979-E1979))/F1979)), IF(M1979&gt;0, M1979/F1979, ((G1979*(E1979-I1979))/F1979))))</f>
        <v/>
      </c>
    </row>
    <row customHeight="1" ht="17.25" r="1980" spans="1:105">
      <c r="A1980" s="161" t="n"/>
      <c r="B1980" s="141" t="n"/>
      <c r="C1980" s="15" t="n"/>
      <c r="D1980" s="15" t="n"/>
      <c r="E1980" s="142" t="n"/>
      <c r="F1980" s="16" t="n"/>
      <c r="G1980" s="132" t="n"/>
      <c r="H1980" s="142" t="n"/>
      <c r="I1980" s="142" t="n"/>
      <c r="J1980" s="144" t="n"/>
      <c r="K1980" s="124" t="n"/>
      <c r="L1980" s="12" t="n"/>
      <c r="M1980" s="158">
        <f>IF(J1980="", "", K1980)</f>
        <v/>
      </c>
      <c r="N1980" s="17" t="n"/>
      <c r="O1980" s="18" t="n"/>
      <c r="AC1980" s="14" t="n"/>
      <c r="AD1980" s="14">
        <f>IF(M1980="", "", IF(C1980="Long", IF(M1980&gt;0, M1980/F1980, ((G1980*(I1980-E1980))/F1980)), IF(M1980&gt;0, M1980/F1980, ((G1980*(E1980-I1980))/F1980))))</f>
        <v/>
      </c>
    </row>
    <row customHeight="1" ht="17.25" r="1981" spans="1:105">
      <c r="A1981" s="161" t="n"/>
      <c r="B1981" s="141" t="n"/>
      <c r="C1981" s="15" t="n"/>
      <c r="D1981" s="15" t="n"/>
      <c r="E1981" s="142" t="n"/>
      <c r="F1981" s="16" t="n"/>
      <c r="G1981" s="132" t="n"/>
      <c r="H1981" s="142" t="n"/>
      <c r="I1981" s="142" t="n"/>
      <c r="J1981" s="144" t="n"/>
      <c r="K1981" s="124" t="n"/>
      <c r="L1981" s="12" t="n"/>
      <c r="M1981" s="158">
        <f>IF(J1981="", "", K1981)</f>
        <v/>
      </c>
      <c r="N1981" s="17" t="n"/>
      <c r="O1981" s="18" t="n"/>
      <c r="AC1981" s="14" t="n"/>
      <c r="AD1981" s="14">
        <f>IF(M1981="", "", IF(C1981="Long", IF(M1981&gt;0, M1981/F1981, ((G1981*(I1981-E1981))/F1981)), IF(M1981&gt;0, M1981/F1981, ((G1981*(E1981-I1981))/F1981))))</f>
        <v/>
      </c>
    </row>
    <row customHeight="1" ht="17.25" r="1982" spans="1:105">
      <c r="A1982" s="161" t="n"/>
      <c r="B1982" s="141" t="n"/>
      <c r="C1982" s="15" t="n"/>
      <c r="D1982" s="15" t="n"/>
      <c r="E1982" s="142" t="n"/>
      <c r="F1982" s="16" t="n"/>
      <c r="G1982" s="132" t="n"/>
      <c r="H1982" s="142" t="n"/>
      <c r="I1982" s="142" t="n"/>
      <c r="J1982" s="144" t="n"/>
      <c r="K1982" s="124" t="n"/>
      <c r="L1982" s="12" t="n"/>
      <c r="M1982" s="158">
        <f>IF(J1982="", "", K1982)</f>
        <v/>
      </c>
      <c r="N1982" s="17" t="n"/>
      <c r="O1982" s="18" t="n"/>
      <c r="AC1982" s="14" t="n"/>
      <c r="AD1982" s="14">
        <f>IF(M1982="", "", IF(C1982="Long", IF(M1982&gt;0, M1982/F1982, ((G1982*(I1982-E1982))/F1982)), IF(M1982&gt;0, M1982/F1982, ((G1982*(E1982-I1982))/F1982))))</f>
        <v/>
      </c>
    </row>
    <row customHeight="1" ht="17.25" r="1983" spans="1:105">
      <c r="A1983" s="161" t="n"/>
      <c r="B1983" s="141" t="n"/>
      <c r="C1983" s="15" t="n"/>
      <c r="D1983" s="15" t="n"/>
      <c r="E1983" s="142" t="n"/>
      <c r="F1983" s="16" t="n"/>
      <c r="G1983" s="132" t="n"/>
      <c r="H1983" s="142" t="n"/>
      <c r="I1983" s="142" t="n"/>
      <c r="J1983" s="144" t="n"/>
      <c r="K1983" s="124" t="n"/>
      <c r="L1983" s="12" t="n"/>
      <c r="M1983" s="158">
        <f>IF(J1983="", "", K1983)</f>
        <v/>
      </c>
      <c r="N1983" s="17" t="n"/>
      <c r="O1983" s="18" t="n"/>
      <c r="AC1983" s="14" t="n"/>
      <c r="AD1983" s="14">
        <f>IF(M1983="", "", IF(C1983="Long", IF(M1983&gt;0, M1983/F1983, ((G1983*(I1983-E1983))/F1983)), IF(M1983&gt;0, M1983/F1983, ((G1983*(E1983-I1983))/F1983))))</f>
        <v/>
      </c>
    </row>
    <row customHeight="1" ht="17.25" r="1984" spans="1:105">
      <c r="A1984" s="161" t="n"/>
      <c r="B1984" s="141" t="n"/>
      <c r="C1984" s="15" t="n"/>
      <c r="D1984" s="15" t="n"/>
      <c r="E1984" s="142" t="n"/>
      <c r="F1984" s="16" t="n"/>
      <c r="G1984" s="132" t="n"/>
      <c r="H1984" s="142" t="n"/>
      <c r="I1984" s="142" t="n"/>
      <c r="J1984" s="144" t="n"/>
      <c r="K1984" s="124" t="n"/>
      <c r="L1984" s="12" t="n"/>
      <c r="M1984" s="158">
        <f>IF(J1984="", "", K1984)</f>
        <v/>
      </c>
      <c r="N1984" s="17" t="n"/>
      <c r="O1984" s="18" t="n"/>
      <c r="AC1984" s="14" t="n"/>
      <c r="AD1984" s="14">
        <f>IF(M1984="", "", IF(C1984="Long", IF(M1984&gt;0, M1984/F1984, ((G1984*(I1984-E1984))/F1984)), IF(M1984&gt;0, M1984/F1984, ((G1984*(E1984-I1984))/F1984))))</f>
        <v/>
      </c>
    </row>
    <row customHeight="1" ht="17.25" r="1985" spans="1:105">
      <c r="A1985" s="161" t="n"/>
      <c r="B1985" s="141" t="n"/>
      <c r="C1985" s="15" t="n"/>
      <c r="D1985" s="15" t="n"/>
      <c r="E1985" s="142" t="n"/>
      <c r="F1985" s="16" t="n"/>
      <c r="G1985" s="132" t="n"/>
      <c r="H1985" s="142" t="n"/>
      <c r="I1985" s="142" t="n"/>
      <c r="J1985" s="144" t="n"/>
      <c r="K1985" s="124" t="n"/>
      <c r="L1985" s="12" t="n"/>
      <c r="M1985" s="158">
        <f>IF(J1985="", "", K1985)</f>
        <v/>
      </c>
      <c r="N1985" s="17" t="n"/>
      <c r="O1985" s="18" t="n"/>
      <c r="AC1985" s="14" t="n"/>
      <c r="AD1985" s="14">
        <f>IF(M1985="", "", IF(C1985="Long", IF(M1985&gt;0, M1985/F1985, ((G1985*(I1985-E1985))/F1985)), IF(M1985&gt;0, M1985/F1985, ((G1985*(E1985-I1985))/F1985))))</f>
        <v/>
      </c>
    </row>
    <row customHeight="1" ht="17.25" r="1986" spans="1:105">
      <c r="A1986" s="161" t="n"/>
      <c r="B1986" s="141" t="n"/>
      <c r="C1986" s="15" t="n"/>
      <c r="D1986" s="15" t="n"/>
      <c r="E1986" s="142" t="n"/>
      <c r="F1986" s="16" t="n"/>
      <c r="G1986" s="132" t="n"/>
      <c r="H1986" s="142" t="n"/>
      <c r="I1986" s="142" t="n"/>
      <c r="J1986" s="144" t="n"/>
      <c r="K1986" s="124" t="n"/>
      <c r="L1986" s="12" t="n"/>
      <c r="M1986" s="158">
        <f>IF(J1986="", "", K1986)</f>
        <v/>
      </c>
      <c r="N1986" s="17" t="n"/>
      <c r="O1986" s="18" t="n"/>
      <c r="AC1986" s="14" t="n"/>
      <c r="AD1986" s="14">
        <f>IF(M1986="", "", IF(C1986="Long", IF(M1986&gt;0, M1986/F1986, ((G1986*(I1986-E1986))/F1986)), IF(M1986&gt;0, M1986/F1986, ((G1986*(E1986-I1986))/F1986))))</f>
        <v/>
      </c>
    </row>
    <row customHeight="1" ht="17.25" r="1987" spans="1:105">
      <c r="A1987" s="161" t="n"/>
      <c r="B1987" s="141" t="n"/>
      <c r="C1987" s="15" t="n"/>
      <c r="D1987" s="15" t="n"/>
      <c r="E1987" s="142" t="n"/>
      <c r="F1987" s="16" t="n"/>
      <c r="G1987" s="132" t="n"/>
      <c r="H1987" s="142" t="n"/>
      <c r="I1987" s="142" t="n"/>
      <c r="J1987" s="144" t="n"/>
      <c r="K1987" s="124" t="n"/>
      <c r="L1987" s="12" t="n"/>
      <c r="M1987" s="158">
        <f>IF(J1987="", "", K1987)</f>
        <v/>
      </c>
      <c r="N1987" s="17" t="n"/>
      <c r="O1987" s="18" t="n"/>
      <c r="AC1987" s="14" t="n"/>
      <c r="AD1987" s="14">
        <f>IF(M1987="", "", IF(C1987="Long", IF(M1987&gt;0, M1987/F1987, ((G1987*(I1987-E1987))/F1987)), IF(M1987&gt;0, M1987/F1987, ((G1987*(E1987-I1987))/F1987))))</f>
        <v/>
      </c>
    </row>
    <row customHeight="1" ht="17.25" r="1988" spans="1:105">
      <c r="A1988" s="161" t="n"/>
      <c r="B1988" s="141" t="n"/>
      <c r="C1988" s="15" t="n"/>
      <c r="D1988" s="15" t="n"/>
      <c r="E1988" s="142" t="n"/>
      <c r="F1988" s="16" t="n"/>
      <c r="G1988" s="132" t="n"/>
      <c r="H1988" s="142" t="n"/>
      <c r="I1988" s="142" t="n"/>
      <c r="J1988" s="144" t="n"/>
      <c r="K1988" s="124" t="n"/>
      <c r="L1988" s="12" t="n"/>
      <c r="M1988" s="158">
        <f>IF(J1988="", "", K1988)</f>
        <v/>
      </c>
      <c r="N1988" s="17" t="n"/>
      <c r="O1988" s="18" t="n"/>
      <c r="AC1988" s="14" t="n"/>
      <c r="AD1988" s="14">
        <f>IF(M1988="", "", IF(C1988="Long", IF(M1988&gt;0, M1988/F1988, ((G1988*(I1988-E1988))/F1988)), IF(M1988&gt;0, M1988/F1988, ((G1988*(E1988-I1988))/F1988))))</f>
        <v/>
      </c>
    </row>
    <row customHeight="1" ht="17.25" r="1989" spans="1:105">
      <c r="A1989" s="161" t="n"/>
      <c r="B1989" s="141" t="n"/>
      <c r="C1989" s="15" t="n"/>
      <c r="D1989" s="15" t="n"/>
      <c r="E1989" s="142" t="n"/>
      <c r="F1989" s="16" t="n"/>
      <c r="G1989" s="132" t="n"/>
      <c r="H1989" s="142" t="n"/>
      <c r="I1989" s="142" t="n"/>
      <c r="J1989" s="144" t="n"/>
      <c r="K1989" s="124" t="n"/>
      <c r="L1989" s="12" t="n"/>
      <c r="M1989" s="158">
        <f>IF(J1989="", "", K1989)</f>
        <v/>
      </c>
      <c r="N1989" s="17" t="n"/>
      <c r="O1989" s="18" t="n"/>
      <c r="AC1989" s="14" t="n"/>
      <c r="AD1989" s="14">
        <f>IF(M1989="", "", IF(C1989="Long", IF(M1989&gt;0, M1989/F1989, ((G1989*(I1989-E1989))/F1989)), IF(M1989&gt;0, M1989/F1989, ((G1989*(E1989-I1989))/F1989))))</f>
        <v/>
      </c>
    </row>
    <row customHeight="1" ht="17.25" r="1990" spans="1:105">
      <c r="A1990" s="161" t="n"/>
      <c r="B1990" s="141" t="n"/>
      <c r="C1990" s="15" t="n"/>
      <c r="D1990" s="15" t="n"/>
      <c r="E1990" s="142" t="n"/>
      <c r="F1990" s="16" t="n"/>
      <c r="G1990" s="132" t="n"/>
      <c r="H1990" s="142" t="n"/>
      <c r="I1990" s="142" t="n"/>
      <c r="J1990" s="144" t="n"/>
      <c r="K1990" s="124" t="n"/>
      <c r="L1990" s="12" t="n"/>
      <c r="M1990" s="158">
        <f>IF(J1990="", "", K1990)</f>
        <v/>
      </c>
      <c r="N1990" s="17" t="n"/>
      <c r="O1990" s="18" t="n"/>
      <c r="AC1990" s="14" t="n"/>
      <c r="AD1990" s="14">
        <f>IF(M1990="", "", IF(C1990="Long", IF(M1990&gt;0, M1990/F1990, ((G1990*(I1990-E1990))/F1990)), IF(M1990&gt;0, M1990/F1990, ((G1990*(E1990-I1990))/F1990))))</f>
        <v/>
      </c>
    </row>
    <row customHeight="1" ht="17.25" r="1991" spans="1:105">
      <c r="A1991" s="161" t="n"/>
      <c r="B1991" s="141" t="n"/>
      <c r="C1991" s="15" t="n"/>
      <c r="D1991" s="15" t="n"/>
      <c r="E1991" s="142" t="n"/>
      <c r="F1991" s="16" t="n"/>
      <c r="G1991" s="132" t="n"/>
      <c r="H1991" s="142" t="n"/>
      <c r="I1991" s="142" t="n"/>
      <c r="J1991" s="144" t="n"/>
      <c r="K1991" s="124" t="n"/>
      <c r="L1991" s="12" t="n"/>
      <c r="M1991" s="158">
        <f>IF(J1991="", "", K1991)</f>
        <v/>
      </c>
      <c r="N1991" s="17" t="n"/>
      <c r="O1991" s="18" t="n"/>
      <c r="AC1991" s="14" t="n"/>
      <c r="AD1991" s="14">
        <f>IF(M1991="", "", IF(C1991="Long", IF(M1991&gt;0, M1991/F1991, ((G1991*(I1991-E1991))/F1991)), IF(M1991&gt;0, M1991/F1991, ((G1991*(E1991-I1991))/F1991))))</f>
        <v/>
      </c>
    </row>
    <row customHeight="1" ht="17.25" r="1992" spans="1:105">
      <c r="A1992" s="161" t="n"/>
      <c r="B1992" s="141" t="n"/>
      <c r="C1992" s="15" t="n"/>
      <c r="D1992" s="15" t="n"/>
      <c r="E1992" s="142" t="n"/>
      <c r="F1992" s="16" t="n"/>
      <c r="G1992" s="132" t="n"/>
      <c r="H1992" s="142" t="n"/>
      <c r="I1992" s="142" t="n"/>
      <c r="J1992" s="144" t="n"/>
      <c r="K1992" s="124" t="n"/>
      <c r="L1992" s="12" t="n"/>
      <c r="M1992" s="158">
        <f>IF(J1992="", "", K1992)</f>
        <v/>
      </c>
      <c r="N1992" s="17" t="n"/>
      <c r="O1992" s="18" t="n"/>
      <c r="AC1992" s="14" t="n"/>
      <c r="AD1992" s="14">
        <f>IF(M1992="", "", IF(C1992="Long", IF(M1992&gt;0, M1992/F1992, ((G1992*(I1992-E1992))/F1992)), IF(M1992&gt;0, M1992/F1992, ((G1992*(E1992-I1992))/F1992))))</f>
        <v/>
      </c>
    </row>
    <row customHeight="1" ht="17.25" r="1993" spans="1:105">
      <c r="A1993" s="161" t="n"/>
      <c r="B1993" s="141" t="n"/>
      <c r="C1993" s="15" t="n"/>
      <c r="D1993" s="15" t="n"/>
      <c r="E1993" s="142" t="n"/>
      <c r="F1993" s="16" t="n"/>
      <c r="G1993" s="132" t="n"/>
      <c r="H1993" s="142" t="n"/>
      <c r="I1993" s="142" t="n"/>
      <c r="J1993" s="144" t="n"/>
      <c r="K1993" s="124" t="n"/>
      <c r="L1993" s="12" t="n"/>
      <c r="M1993" s="158">
        <f>IF(J1993="", "", K1993)</f>
        <v/>
      </c>
      <c r="N1993" s="17" t="n"/>
      <c r="O1993" s="18" t="n"/>
      <c r="AC1993" s="14" t="n"/>
      <c r="AD1993" s="14">
        <f>IF(M1993="", "", IF(C1993="Long", IF(M1993&gt;0, M1993/F1993, ((G1993*(I1993-E1993))/F1993)), IF(M1993&gt;0, M1993/F1993, ((G1993*(E1993-I1993))/F1993))))</f>
        <v/>
      </c>
    </row>
    <row customHeight="1" ht="17.25" r="1994" spans="1:105">
      <c r="A1994" s="161" t="n"/>
      <c r="B1994" s="141" t="n"/>
      <c r="C1994" s="15" t="n"/>
      <c r="D1994" s="15" t="n"/>
      <c r="E1994" s="142" t="n"/>
      <c r="F1994" s="16" t="n"/>
      <c r="G1994" s="132" t="n"/>
      <c r="H1994" s="142" t="n"/>
      <c r="I1994" s="142" t="n"/>
      <c r="J1994" s="144" t="n"/>
      <c r="K1994" s="124" t="n"/>
      <c r="L1994" s="12" t="n"/>
      <c r="M1994" s="158">
        <f>IF(J1994="", "", K1994)</f>
        <v/>
      </c>
      <c r="N1994" s="17" t="n"/>
      <c r="O1994" s="18" t="n"/>
      <c r="AC1994" s="14" t="n"/>
      <c r="AD1994" s="14">
        <f>IF(M1994="", "", IF(C1994="Long", IF(M1994&gt;0, M1994/F1994, ((G1994*(I1994-E1994))/F1994)), IF(M1994&gt;0, M1994/F1994, ((G1994*(E1994-I1994))/F1994))))</f>
        <v/>
      </c>
    </row>
    <row customHeight="1" ht="17.25" r="1995" spans="1:105">
      <c r="A1995" s="161" t="n"/>
      <c r="B1995" s="141" t="n"/>
      <c r="C1995" s="15" t="n"/>
      <c r="D1995" s="15" t="n"/>
      <c r="E1995" s="142" t="n"/>
      <c r="F1995" s="16" t="n"/>
      <c r="G1995" s="132" t="n"/>
      <c r="H1995" s="142" t="n"/>
      <c r="I1995" s="142" t="n"/>
      <c r="J1995" s="144" t="n"/>
      <c r="K1995" s="124" t="n"/>
      <c r="L1995" s="12" t="n"/>
      <c r="M1995" s="158">
        <f>IF(J1995="", "", K1995)</f>
        <v/>
      </c>
      <c r="N1995" s="17" t="n"/>
      <c r="O1995" s="18" t="n"/>
      <c r="AC1995" s="14" t="n"/>
      <c r="AD1995" s="14">
        <f>IF(M1995="", "", IF(C1995="Long", IF(M1995&gt;0, M1995/F1995, ((G1995*(I1995-E1995))/F1995)), IF(M1995&gt;0, M1995/F1995, ((G1995*(E1995-I1995))/F1995))))</f>
        <v/>
      </c>
    </row>
    <row customHeight="1" ht="17.25" r="1996" spans="1:105">
      <c r="A1996" s="161" t="n"/>
      <c r="B1996" s="141" t="n"/>
      <c r="C1996" s="15" t="n"/>
      <c r="D1996" s="15" t="n"/>
      <c r="E1996" s="142" t="n"/>
      <c r="F1996" s="16" t="n"/>
      <c r="G1996" s="132" t="n"/>
      <c r="H1996" s="142" t="n"/>
      <c r="I1996" s="142" t="n"/>
      <c r="J1996" s="144" t="n"/>
      <c r="K1996" s="124" t="n"/>
      <c r="L1996" s="12" t="n"/>
      <c r="M1996" s="158">
        <f>IF(J1996="", "", K1996)</f>
        <v/>
      </c>
      <c r="N1996" s="17" t="n"/>
      <c r="O1996" s="18" t="n"/>
      <c r="AC1996" s="14" t="n"/>
      <c r="AD1996" s="14">
        <f>IF(M1996="", "", IF(C1996="Long", IF(M1996&gt;0, M1996/F1996, ((G1996*(I1996-E1996))/F1996)), IF(M1996&gt;0, M1996/F1996, ((G1996*(E1996-I1996))/F1996))))</f>
        <v/>
      </c>
    </row>
    <row customHeight="1" ht="17.25" r="1997" spans="1:105">
      <c r="A1997" s="161" t="n"/>
      <c r="B1997" s="141" t="n"/>
      <c r="C1997" s="15" t="n"/>
      <c r="D1997" s="15" t="n"/>
      <c r="E1997" s="142" t="n"/>
      <c r="F1997" s="16" t="n"/>
      <c r="G1997" s="132" t="n"/>
      <c r="H1997" s="142" t="n"/>
      <c r="I1997" s="142" t="n"/>
      <c r="J1997" s="144" t="n"/>
      <c r="K1997" s="124" t="n"/>
      <c r="L1997" s="12" t="n"/>
      <c r="M1997" s="158">
        <f>IF(J1997="", "", K1997)</f>
        <v/>
      </c>
      <c r="N1997" s="17" t="n"/>
      <c r="O1997" s="18" t="n"/>
      <c r="AC1997" s="14" t="n"/>
      <c r="AD1997" s="14">
        <f>IF(M1997="", "", IF(C1997="Long", IF(M1997&gt;0, M1997/F1997, ((G1997*(I1997-E1997))/F1997)), IF(M1997&gt;0, M1997/F1997, ((G1997*(E1997-I1997))/F1997))))</f>
        <v/>
      </c>
    </row>
    <row customHeight="1" ht="17.25" r="1998" spans="1:105">
      <c r="A1998" s="161" t="n"/>
      <c r="B1998" s="141" t="n"/>
      <c r="C1998" s="15" t="n"/>
      <c r="D1998" s="15" t="n"/>
      <c r="E1998" s="142" t="n"/>
      <c r="F1998" s="16" t="n"/>
      <c r="G1998" s="132" t="n"/>
      <c r="H1998" s="142" t="n"/>
      <c r="I1998" s="142" t="n"/>
      <c r="J1998" s="144" t="n"/>
      <c r="K1998" s="124" t="n"/>
      <c r="L1998" s="12" t="n"/>
      <c r="M1998" s="158">
        <f>IF(J1998="", "", K1998)</f>
        <v/>
      </c>
      <c r="N1998" s="17" t="n"/>
      <c r="O1998" s="18" t="n"/>
      <c r="AC1998" s="14" t="n"/>
      <c r="AD1998" s="14">
        <f>IF(M1998="", "", IF(C1998="Long", IF(M1998&gt;0, M1998/F1998, ((G1998*(I1998-E1998))/F1998)), IF(M1998&gt;0, M1998/F1998, ((G1998*(E1998-I1998))/F1998))))</f>
        <v/>
      </c>
    </row>
    <row customHeight="1" ht="17.25" r="1999" spans="1:105">
      <c r="A1999" s="161" t="n"/>
      <c r="B1999" s="141" t="n"/>
      <c r="C1999" s="15" t="n"/>
      <c r="D1999" s="15" t="n"/>
      <c r="E1999" s="142" t="n"/>
      <c r="F1999" s="16" t="n"/>
      <c r="G1999" s="132" t="n"/>
      <c r="H1999" s="142" t="n"/>
      <c r="I1999" s="142" t="n"/>
      <c r="J1999" s="144" t="n"/>
      <c r="K1999" s="124" t="n"/>
      <c r="L1999" s="12" t="n"/>
      <c r="M1999" s="158">
        <f>IF(J1999="", "", K1999)</f>
        <v/>
      </c>
      <c r="N1999" s="17" t="n"/>
      <c r="O1999" s="18" t="n"/>
      <c r="AC1999" s="14" t="n"/>
      <c r="AD1999" s="14">
        <f>IF(M1999="", "", IF(C1999="Long", IF(M1999&gt;0, M1999/F1999, ((G1999*(I1999-E1999))/F1999)), IF(M1999&gt;0, M1999/F1999, ((G1999*(E1999-I1999))/F1999))))</f>
        <v/>
      </c>
    </row>
    <row customHeight="1" ht="17.25" r="2000" spans="1:105">
      <c r="A2000" s="161" t="n"/>
      <c r="B2000" s="141" t="n"/>
      <c r="C2000" s="15" t="n"/>
      <c r="D2000" s="15" t="n"/>
      <c r="E2000" s="142" t="n"/>
      <c r="F2000" s="16" t="n"/>
      <c r="G2000" s="132" t="n"/>
      <c r="H2000" s="142" t="n"/>
      <c r="I2000" s="142" t="n"/>
      <c r="J2000" s="144" t="n"/>
      <c r="K2000" s="124" t="n"/>
      <c r="L2000" s="12" t="n"/>
      <c r="M2000" s="158">
        <f>IF(J2000="", "", K2000)</f>
        <v/>
      </c>
      <c r="N2000" s="17" t="n"/>
      <c r="O2000" s="18" t="n"/>
      <c r="AC2000" s="14" t="n"/>
      <c r="AD2000" s="14">
        <f>IF(M2000="", "", IF(C2000="Long", IF(M2000&gt;0, M2000/F2000, ((G2000*(I2000-E2000))/F2000)), IF(M2000&gt;0, M2000/F2000, ((G2000*(E2000-I2000))/F2000))))</f>
        <v/>
      </c>
    </row>
    <row customHeight="1" ht="17.25" r="2001" spans="1:105">
      <c r="A2001" s="161" t="n"/>
      <c r="B2001" s="141" t="n"/>
      <c r="C2001" s="15" t="n"/>
      <c r="D2001" s="15" t="n"/>
      <c r="E2001" s="142" t="n"/>
      <c r="F2001" s="16" t="n"/>
      <c r="G2001" s="132" t="n"/>
      <c r="H2001" s="142" t="n"/>
      <c r="I2001" s="142" t="n"/>
      <c r="J2001" s="144" t="n"/>
      <c r="K2001" s="124" t="n"/>
      <c r="L2001" s="12" t="n"/>
      <c r="M2001" s="158">
        <f>IF(J2001="", "", K2001)</f>
        <v/>
      </c>
      <c r="N2001" s="17" t="n"/>
      <c r="O2001" s="18" t="n"/>
      <c r="AC2001" s="14" t="n"/>
      <c r="AD2001" s="14">
        <f>IF(M2001="", "", IF(C2001="Long", IF(M2001&gt;0, M2001/F2001, ((G2001*(I2001-E2001))/F2001)), IF(M2001&gt;0, M2001/F2001, ((G2001*(E2001-I2001))/F2001))))</f>
        <v/>
      </c>
    </row>
    <row customHeight="1" ht="17.25" r="2002" spans="1:105">
      <c r="A2002" s="161" t="n"/>
      <c r="B2002" s="141" t="n"/>
      <c r="C2002" s="15" t="n"/>
      <c r="D2002" s="15" t="n"/>
      <c r="E2002" s="142" t="n"/>
      <c r="F2002" s="16" t="n"/>
      <c r="G2002" s="132" t="n"/>
      <c r="H2002" s="142" t="n"/>
      <c r="I2002" s="142" t="n"/>
      <c r="J2002" s="144" t="n"/>
      <c r="K2002" s="124" t="n"/>
      <c r="L2002" s="12" t="n"/>
      <c r="M2002" s="158">
        <f>IF(J2002="", "", K2002)</f>
        <v/>
      </c>
      <c r="N2002" s="17" t="n"/>
      <c r="O2002" s="18" t="n"/>
      <c r="AC2002" s="14" t="n"/>
      <c r="AD2002" s="14">
        <f>IF(M2002="", "", IF(C2002="Long", IF(M2002&gt;0, M2002/F2002, ((G2002*(I2002-E2002))/F2002)), IF(M2002&gt;0, M2002/F2002, ((G2002*(E2002-I2002))/F2002))))</f>
        <v/>
      </c>
    </row>
    <row customHeight="1" ht="17.25" r="2003" spans="1:105">
      <c r="A2003" s="161" t="n"/>
      <c r="B2003" s="141" t="n"/>
      <c r="C2003" s="15" t="n"/>
      <c r="D2003" s="15" t="n"/>
      <c r="E2003" s="142" t="n"/>
      <c r="F2003" s="16" t="n"/>
      <c r="G2003" s="132" t="n"/>
      <c r="H2003" s="142" t="n"/>
      <c r="I2003" s="142" t="n"/>
      <c r="J2003" s="144" t="n"/>
      <c r="K2003" s="124" t="n"/>
      <c r="L2003" s="12" t="n"/>
      <c r="M2003" s="158">
        <f>IF(J2003="", "", K2003)</f>
        <v/>
      </c>
      <c r="N2003" s="17" t="n"/>
      <c r="O2003" s="18" t="n"/>
      <c r="AC2003" s="14" t="n"/>
      <c r="AD2003" s="14">
        <f>IF(M2003="", "", IF(C2003="Long", IF(M2003&gt;0, M2003/F2003, ((G2003*(I2003-E2003))/F2003)), IF(M2003&gt;0, M2003/F2003, ((G2003*(E2003-I2003))/F2003))))</f>
        <v/>
      </c>
    </row>
    <row customHeight="1" ht="17.25" r="2004" spans="1:105">
      <c r="A2004" s="161" t="n"/>
      <c r="B2004" s="141" t="n"/>
      <c r="C2004" s="15" t="n"/>
      <c r="D2004" s="15" t="n"/>
      <c r="E2004" s="142" t="n"/>
      <c r="F2004" s="16" t="n"/>
      <c r="G2004" s="132" t="n"/>
      <c r="H2004" s="142" t="n"/>
      <c r="I2004" s="142" t="n"/>
      <c r="J2004" s="144" t="n"/>
      <c r="K2004" s="124" t="n"/>
      <c r="L2004" s="12" t="n"/>
      <c r="M2004" s="158">
        <f>IF(J2004="", "", K2004)</f>
        <v/>
      </c>
      <c r="N2004" s="17" t="n"/>
      <c r="O2004" s="18" t="n"/>
      <c r="AC2004" s="14" t="n"/>
      <c r="AD2004" s="14">
        <f>IF(M2004="", "", IF(C2004="Long", IF(M2004&gt;0, M2004/F2004, ((G2004*(I2004-E2004))/F2004)), IF(M2004&gt;0, M2004/F2004, ((G2004*(E2004-I2004))/F2004))))</f>
        <v/>
      </c>
    </row>
    <row customHeight="1" ht="17.25" r="2005" spans="1:105">
      <c r="A2005" s="161" t="n"/>
      <c r="B2005" s="141" t="n"/>
      <c r="C2005" s="15" t="n"/>
      <c r="D2005" s="15" t="n"/>
      <c r="E2005" s="142" t="n"/>
      <c r="F2005" s="16" t="n"/>
      <c r="G2005" s="132" t="n"/>
      <c r="H2005" s="142" t="n"/>
      <c r="I2005" s="142" t="n"/>
      <c r="J2005" s="144" t="n"/>
      <c r="K2005" s="124" t="n"/>
      <c r="L2005" s="12" t="n"/>
      <c r="M2005" s="158">
        <f>IF(J2005="", "", K2005)</f>
        <v/>
      </c>
      <c r="N2005" s="17" t="n"/>
      <c r="O2005" s="18" t="n"/>
      <c r="AC2005" s="14" t="n"/>
      <c r="AD2005" s="14">
        <f>IF(M2005="", "", IF(C2005="Long", IF(M2005&gt;0, M2005/F2005, ((G2005*(I2005-E2005))/F2005)), IF(M2005&gt;0, M2005/F2005, ((G2005*(E2005-I2005))/F2005))))</f>
        <v/>
      </c>
    </row>
    <row customHeight="1" ht="17.25" r="2006" spans="1:105">
      <c r="A2006" s="161" t="n"/>
      <c r="B2006" s="141" t="n"/>
      <c r="C2006" s="15" t="n"/>
      <c r="D2006" s="15" t="n"/>
      <c r="E2006" s="142" t="n"/>
      <c r="F2006" s="16" t="n"/>
      <c r="G2006" s="132" t="n"/>
      <c r="H2006" s="142" t="n"/>
      <c r="I2006" s="142" t="n"/>
      <c r="J2006" s="144" t="n"/>
      <c r="K2006" s="124" t="n"/>
      <c r="L2006" s="12" t="n"/>
      <c r="M2006" s="158">
        <f>IF(J2006="", "", K2006)</f>
        <v/>
      </c>
      <c r="N2006" s="17" t="n"/>
      <c r="O2006" s="18" t="n"/>
      <c r="AC2006" s="14" t="n"/>
      <c r="AD2006" s="14">
        <f>IF(M2006="", "", IF(C2006="Long", IF(M2006&gt;0, M2006/F2006, ((G2006*(I2006-E2006))/F2006)), IF(M2006&gt;0, M2006/F2006, ((G2006*(E2006-I2006))/F2006))))</f>
        <v/>
      </c>
    </row>
    <row customHeight="1" ht="17.25" r="2007" spans="1:105">
      <c r="A2007" s="161" t="n"/>
      <c r="B2007" s="141" t="n"/>
      <c r="C2007" s="15" t="n"/>
      <c r="D2007" s="15" t="n"/>
      <c r="E2007" s="142" t="n"/>
      <c r="F2007" s="16" t="n"/>
      <c r="G2007" s="132" t="n"/>
      <c r="H2007" s="142" t="n"/>
      <c r="I2007" s="142" t="n"/>
      <c r="J2007" s="144" t="n"/>
      <c r="K2007" s="124" t="n"/>
      <c r="L2007" s="12" t="n"/>
      <c r="M2007" s="158">
        <f>IF(J2007="", "", K2007)</f>
        <v/>
      </c>
      <c r="N2007" s="17" t="n"/>
      <c r="O2007" s="18" t="n"/>
      <c r="AC2007" s="14" t="n"/>
      <c r="AD2007" s="14">
        <f>IF(M2007="", "", IF(C2007="Long", IF(M2007&gt;0, M2007/F2007, ((G2007*(I2007-E2007))/F2007)), IF(M2007&gt;0, M2007/F2007, ((G2007*(E2007-I2007))/F2007))))</f>
        <v/>
      </c>
    </row>
    <row customHeight="1" ht="17.25" r="2008" spans="1:105">
      <c r="A2008" s="161" t="n"/>
      <c r="B2008" s="141" t="n"/>
      <c r="C2008" s="15" t="n"/>
      <c r="D2008" s="15" t="n"/>
      <c r="E2008" s="142" t="n"/>
      <c r="F2008" s="16" t="n"/>
      <c r="G2008" s="132" t="n"/>
      <c r="H2008" s="142" t="n"/>
      <c r="I2008" s="142" t="n"/>
      <c r="J2008" s="144" t="n"/>
      <c r="K2008" s="124" t="n"/>
      <c r="L2008" s="12" t="n"/>
      <c r="M2008" s="158">
        <f>IF(J2008="", "", K2008)</f>
        <v/>
      </c>
      <c r="N2008" s="17" t="n"/>
      <c r="O2008" s="18" t="n"/>
      <c r="AC2008" s="14" t="n"/>
      <c r="AD2008" s="14">
        <f>IF(M2008="", "", IF(C2008="Long", IF(M2008&gt;0, M2008/F2008, ((G2008*(I2008-E2008))/F2008)), IF(M2008&gt;0, M2008/F2008, ((G2008*(E2008-I2008))/F2008))))</f>
        <v/>
      </c>
    </row>
    <row customHeight="1" ht="17.25" r="2009" spans="1:105">
      <c r="A2009" s="161" t="n"/>
      <c r="B2009" s="141" t="n"/>
      <c r="C2009" s="15" t="n"/>
      <c r="D2009" s="15" t="n"/>
      <c r="E2009" s="142" t="n"/>
      <c r="F2009" s="16" t="n"/>
      <c r="G2009" s="132" t="n"/>
      <c r="H2009" s="142" t="n"/>
      <c r="I2009" s="142" t="n"/>
      <c r="J2009" s="144" t="n"/>
      <c r="K2009" s="124" t="n"/>
      <c r="L2009" s="12" t="n"/>
      <c r="M2009" s="158">
        <f>IF(J2009="", "", K2009)</f>
        <v/>
      </c>
      <c r="N2009" s="17" t="n"/>
      <c r="O2009" s="18" t="n"/>
      <c r="AC2009" s="14" t="n"/>
      <c r="AD2009" s="14">
        <f>IF(M2009="", "", IF(C2009="Long", IF(M2009&gt;0, M2009/F2009, ((G2009*(I2009-E2009))/F2009)), IF(M2009&gt;0, M2009/F2009, ((G2009*(E2009-I2009))/F2009))))</f>
        <v/>
      </c>
    </row>
    <row customHeight="1" ht="17.25" r="2010" spans="1:105">
      <c r="A2010" s="161" t="n"/>
      <c r="B2010" s="141" t="n"/>
      <c r="C2010" s="15" t="n"/>
      <c r="D2010" s="15" t="n"/>
      <c r="E2010" s="142" t="n"/>
      <c r="F2010" s="16" t="n"/>
      <c r="G2010" s="132" t="n"/>
      <c r="H2010" s="142" t="n"/>
      <c r="I2010" s="142" t="n"/>
      <c r="J2010" s="144" t="n"/>
      <c r="K2010" s="124" t="n"/>
      <c r="L2010" s="12" t="n"/>
      <c r="M2010" s="158">
        <f>IF(J2010="", "", K2010)</f>
        <v/>
      </c>
      <c r="N2010" s="17" t="n"/>
      <c r="O2010" s="18" t="n"/>
      <c r="AC2010" s="14" t="n"/>
      <c r="AD2010" s="14">
        <f>IF(M2010="", "", IF(C2010="Long", IF(M2010&gt;0, M2010/F2010, ((G2010*(I2010-E2010))/F2010)), IF(M2010&gt;0, M2010/F2010, ((G2010*(E2010-I2010))/F2010))))</f>
        <v/>
      </c>
    </row>
    <row customHeight="1" ht="17.25" r="2011" spans="1:105">
      <c r="A2011" s="161" t="n"/>
      <c r="B2011" s="141" t="n"/>
      <c r="C2011" s="15" t="n"/>
      <c r="D2011" s="15" t="n"/>
      <c r="E2011" s="142" t="n"/>
      <c r="F2011" s="16" t="n"/>
      <c r="G2011" s="132" t="n"/>
      <c r="H2011" s="142" t="n"/>
      <c r="I2011" s="142" t="n"/>
      <c r="J2011" s="144" t="n"/>
      <c r="K2011" s="124" t="n"/>
      <c r="L2011" s="12" t="n"/>
      <c r="M2011" s="158">
        <f>IF(J2011="", "", K2011)</f>
        <v/>
      </c>
      <c r="N2011" s="17" t="n"/>
      <c r="O2011" s="18" t="n"/>
      <c r="AC2011" s="14" t="n"/>
      <c r="AD2011" s="14">
        <f>IF(M2011="", "", IF(C2011="Long", IF(M2011&gt;0, M2011/F2011, ((G2011*(I2011-E2011))/F2011)), IF(M2011&gt;0, M2011/F2011, ((G2011*(E2011-I2011))/F2011))))</f>
        <v/>
      </c>
    </row>
    <row customHeight="1" ht="17.25" r="2012" spans="1:105">
      <c r="A2012" s="161" t="n"/>
      <c r="B2012" s="141" t="n"/>
      <c r="C2012" s="15" t="n"/>
      <c r="D2012" s="15" t="n"/>
      <c r="E2012" s="142" t="n"/>
      <c r="F2012" s="16" t="n"/>
      <c r="G2012" s="132" t="n"/>
      <c r="H2012" s="142" t="n"/>
      <c r="I2012" s="142" t="n"/>
      <c r="J2012" s="144" t="n"/>
      <c r="K2012" s="124" t="n"/>
      <c r="L2012" s="12" t="n"/>
      <c r="M2012" s="158">
        <f>IF(J2012="", "", K2012)</f>
        <v/>
      </c>
      <c r="N2012" s="17" t="n"/>
      <c r="O2012" s="18" t="n"/>
      <c r="AC2012" s="14" t="n"/>
      <c r="AD2012" s="14">
        <f>IF(M2012="", "", IF(C2012="Long", IF(M2012&gt;0, M2012/F2012, ((G2012*(I2012-E2012))/F2012)), IF(M2012&gt;0, M2012/F2012, ((G2012*(E2012-I2012))/F2012))))</f>
        <v/>
      </c>
    </row>
    <row customHeight="1" ht="17.25" r="2013" spans="1:105">
      <c r="A2013" s="161" t="n"/>
      <c r="B2013" s="141" t="n"/>
      <c r="C2013" s="15" t="n"/>
      <c r="D2013" s="15" t="n"/>
      <c r="E2013" s="142" t="n"/>
      <c r="F2013" s="16" t="n"/>
      <c r="G2013" s="132" t="n"/>
      <c r="H2013" s="142" t="n"/>
      <c r="I2013" s="142" t="n"/>
      <c r="J2013" s="144" t="n"/>
      <c r="K2013" s="124" t="n"/>
      <c r="L2013" s="12" t="n"/>
      <c r="M2013" s="158">
        <f>IF(J2013="", "", K2013)</f>
        <v/>
      </c>
      <c r="N2013" s="17" t="n"/>
      <c r="O2013" s="18" t="n"/>
      <c r="AC2013" s="14" t="n"/>
      <c r="AD2013" s="14">
        <f>IF(M2013="", "", IF(C2013="Long", IF(M2013&gt;0, M2013/F2013, ((G2013*(I2013-E2013))/F2013)), IF(M2013&gt;0, M2013/F2013, ((G2013*(E2013-I2013))/F2013))))</f>
        <v/>
      </c>
    </row>
    <row customHeight="1" ht="17.25" r="2014" spans="1:105">
      <c r="A2014" s="161" t="n"/>
      <c r="B2014" s="141" t="n"/>
      <c r="C2014" s="15" t="n"/>
      <c r="D2014" s="15" t="n"/>
      <c r="E2014" s="142" t="n"/>
      <c r="F2014" s="16" t="n"/>
      <c r="G2014" s="132" t="n"/>
      <c r="H2014" s="142" t="n"/>
      <c r="I2014" s="142" t="n"/>
      <c r="J2014" s="144" t="n"/>
      <c r="K2014" s="124" t="n"/>
      <c r="L2014" s="12" t="n"/>
      <c r="M2014" s="158">
        <f>IF(J2014="", "", K2014)</f>
        <v/>
      </c>
      <c r="N2014" s="17" t="n"/>
      <c r="O2014" s="18" t="n"/>
      <c r="AC2014" s="14" t="n"/>
      <c r="AD2014" s="14">
        <f>IF(M2014="", "", IF(C2014="Long", IF(M2014&gt;0, M2014/F2014, ((G2014*(I2014-E2014))/F2014)), IF(M2014&gt;0, M2014/F2014, ((G2014*(E2014-I2014))/F2014))))</f>
        <v/>
      </c>
    </row>
    <row customHeight="1" ht="17.25" r="2015" spans="1:105">
      <c r="A2015" s="161" t="n"/>
      <c r="B2015" s="141" t="n"/>
      <c r="C2015" s="15" t="n"/>
      <c r="D2015" s="15" t="n"/>
      <c r="E2015" s="142" t="n"/>
      <c r="F2015" s="16" t="n"/>
      <c r="G2015" s="132" t="n"/>
      <c r="H2015" s="142" t="n"/>
      <c r="I2015" s="142" t="n"/>
      <c r="J2015" s="144" t="n"/>
      <c r="K2015" s="124" t="n"/>
      <c r="L2015" s="12" t="n"/>
      <c r="M2015" s="158">
        <f>IF(J2015="", "", K2015)</f>
        <v/>
      </c>
      <c r="N2015" s="17" t="n"/>
      <c r="O2015" s="18" t="n"/>
      <c r="AC2015" s="14" t="n"/>
      <c r="AD2015" s="14">
        <f>IF(M2015="", "", IF(C2015="Long", IF(M2015&gt;0, M2015/F2015, ((G2015*(I2015-E2015))/F2015)), IF(M2015&gt;0, M2015/F2015, ((G2015*(E2015-I2015))/F2015))))</f>
        <v/>
      </c>
    </row>
    <row customHeight="1" ht="17.25" r="2016" spans="1:105">
      <c r="A2016" s="161" t="n"/>
      <c r="B2016" s="141" t="n"/>
      <c r="C2016" s="15" t="n"/>
      <c r="D2016" s="15" t="n"/>
      <c r="E2016" s="142" t="n"/>
      <c r="F2016" s="16" t="n"/>
      <c r="G2016" s="132" t="n"/>
      <c r="H2016" s="142" t="n"/>
      <c r="I2016" s="142" t="n"/>
      <c r="J2016" s="144" t="n"/>
      <c r="K2016" s="124" t="n"/>
      <c r="L2016" s="12" t="n"/>
      <c r="M2016" s="158">
        <f>IF(J2016="", "", K2016)</f>
        <v/>
      </c>
      <c r="N2016" s="17" t="n"/>
      <c r="O2016" s="18" t="n"/>
      <c r="AC2016" s="14" t="n"/>
      <c r="AD2016" s="14">
        <f>IF(M2016="", "", IF(C2016="Long", IF(M2016&gt;0, M2016/F2016, ((G2016*(I2016-E2016))/F2016)), IF(M2016&gt;0, M2016/F2016, ((G2016*(E2016-I2016))/F2016))))</f>
        <v/>
      </c>
    </row>
    <row customHeight="1" ht="17.25" r="2017" spans="1:105">
      <c r="A2017" s="161" t="n"/>
      <c r="B2017" s="141" t="n"/>
      <c r="C2017" s="15" t="n"/>
      <c r="D2017" s="15" t="n"/>
      <c r="E2017" s="142" t="n"/>
      <c r="F2017" s="16" t="n"/>
      <c r="G2017" s="132" t="n"/>
      <c r="H2017" s="142" t="n"/>
      <c r="I2017" s="142" t="n"/>
      <c r="J2017" s="144" t="n"/>
      <c r="K2017" s="124" t="n"/>
      <c r="L2017" s="12" t="n"/>
      <c r="M2017" s="158">
        <f>IF(J2017="", "", K2017)</f>
        <v/>
      </c>
      <c r="N2017" s="17" t="n"/>
      <c r="O2017" s="18" t="n"/>
      <c r="AC2017" s="14" t="n"/>
      <c r="AD2017" s="14">
        <f>IF(M2017="", "", IF(C2017="Long", IF(M2017&gt;0, M2017/F2017, ((G2017*(I2017-E2017))/F2017)), IF(M2017&gt;0, M2017/F2017, ((G2017*(E2017-I2017))/F2017))))</f>
        <v/>
      </c>
    </row>
    <row customHeight="1" ht="17.25" r="2018" spans="1:105">
      <c r="A2018" s="161" t="n"/>
      <c r="B2018" s="141" t="n"/>
      <c r="C2018" s="15" t="n"/>
      <c r="D2018" s="15" t="n"/>
      <c r="E2018" s="142" t="n"/>
      <c r="F2018" s="16" t="n"/>
      <c r="G2018" s="132" t="n"/>
      <c r="H2018" s="142" t="n"/>
      <c r="I2018" s="142" t="n"/>
      <c r="J2018" s="144" t="n"/>
      <c r="K2018" s="124" t="n"/>
      <c r="L2018" s="12" t="n"/>
      <c r="M2018" s="158">
        <f>IF(J2018="", "", K2018)</f>
        <v/>
      </c>
      <c r="N2018" s="17" t="n"/>
      <c r="O2018" s="18" t="n"/>
      <c r="AC2018" s="14" t="n"/>
      <c r="AD2018" s="14">
        <f>IF(M2018="", "", IF(C2018="Long", IF(M2018&gt;0, M2018/F2018, ((G2018*(I2018-E2018))/F2018)), IF(M2018&gt;0, M2018/F2018, ((G2018*(E2018-I2018))/F2018))))</f>
        <v/>
      </c>
    </row>
    <row customHeight="1" ht="17.25" r="2019" spans="1:105">
      <c r="A2019" s="161" t="n"/>
      <c r="B2019" s="141" t="n"/>
      <c r="C2019" s="15" t="n"/>
      <c r="D2019" s="15" t="n"/>
      <c r="E2019" s="142" t="n"/>
      <c r="F2019" s="16" t="n"/>
      <c r="G2019" s="132" t="n"/>
      <c r="H2019" s="142" t="n"/>
      <c r="I2019" s="142" t="n"/>
      <c r="J2019" s="144" t="n"/>
      <c r="K2019" s="124" t="n"/>
      <c r="L2019" s="12" t="n"/>
      <c r="M2019" s="158">
        <f>IF(J2019="", "", K2019)</f>
        <v/>
      </c>
      <c r="N2019" s="17" t="n"/>
      <c r="O2019" s="18" t="n"/>
      <c r="AC2019" s="14" t="n"/>
      <c r="AD2019" s="14">
        <f>IF(M2019="", "", IF(C2019="Long", IF(M2019&gt;0, M2019/F2019, ((G2019*(I2019-E2019))/F2019)), IF(M2019&gt;0, M2019/F2019, ((G2019*(E2019-I2019))/F2019))))</f>
        <v/>
      </c>
    </row>
    <row customHeight="1" ht="17.25" r="2020" spans="1:105">
      <c r="A2020" s="161" t="n"/>
      <c r="B2020" s="141" t="n"/>
      <c r="C2020" s="15" t="n"/>
      <c r="D2020" s="15" t="n"/>
      <c r="E2020" s="142" t="n"/>
      <c r="F2020" s="16" t="n"/>
      <c r="G2020" s="132" t="n"/>
      <c r="H2020" s="142" t="n"/>
      <c r="I2020" s="142" t="n"/>
      <c r="J2020" s="144" t="n"/>
      <c r="K2020" s="124" t="n"/>
      <c r="L2020" s="12" t="n"/>
      <c r="M2020" s="158">
        <f>IF(J2020="", "", K2020)</f>
        <v/>
      </c>
      <c r="N2020" s="17" t="n"/>
      <c r="O2020" s="18" t="n"/>
      <c r="AC2020" s="14" t="n"/>
      <c r="AD2020" s="14">
        <f>IF(M2020="", "", IF(C2020="Long", IF(M2020&gt;0, M2020/F2020, ((G2020*(I2020-E2020))/F2020)), IF(M2020&gt;0, M2020/F2020, ((G2020*(E2020-I2020))/F2020))))</f>
        <v/>
      </c>
    </row>
    <row customHeight="1" ht="17.25" r="2021" spans="1:105">
      <c r="A2021" s="161" t="n"/>
      <c r="B2021" s="141" t="n"/>
      <c r="C2021" s="15" t="n"/>
      <c r="D2021" s="15" t="n"/>
      <c r="E2021" s="142" t="n"/>
      <c r="F2021" s="16" t="n"/>
      <c r="G2021" s="132" t="n"/>
      <c r="H2021" s="142" t="n"/>
      <c r="I2021" s="142" t="n"/>
      <c r="J2021" s="144" t="n"/>
      <c r="K2021" s="124" t="n"/>
      <c r="L2021" s="12" t="n"/>
      <c r="M2021" s="158">
        <f>IF(J2021="", "", K2021)</f>
        <v/>
      </c>
      <c r="N2021" s="17" t="n"/>
      <c r="O2021" s="18" t="n"/>
      <c r="AC2021" s="14" t="n"/>
      <c r="AD2021" s="14">
        <f>IF(M2021="", "", IF(C2021="Long", IF(M2021&gt;0, M2021/F2021, ((G2021*(I2021-E2021))/F2021)), IF(M2021&gt;0, M2021/F2021, ((G2021*(E2021-I2021))/F2021))))</f>
        <v/>
      </c>
    </row>
    <row customHeight="1" ht="17.25" r="2022" spans="1:105">
      <c r="A2022" s="161" t="n"/>
      <c r="B2022" s="141" t="n"/>
      <c r="C2022" s="15" t="n"/>
      <c r="D2022" s="15" t="n"/>
      <c r="E2022" s="142" t="n"/>
      <c r="F2022" s="16" t="n"/>
      <c r="G2022" s="132" t="n"/>
      <c r="H2022" s="142" t="n"/>
      <c r="I2022" s="142" t="n"/>
      <c r="J2022" s="144" t="n"/>
      <c r="K2022" s="124" t="n"/>
      <c r="L2022" s="12" t="n"/>
      <c r="M2022" s="158">
        <f>IF(J2022="", "", K2022)</f>
        <v/>
      </c>
      <c r="N2022" s="17" t="n"/>
      <c r="O2022" s="18" t="n"/>
      <c r="AC2022" s="14" t="n"/>
      <c r="AD2022" s="14">
        <f>IF(M2022="", "", IF(C2022="Long", IF(M2022&gt;0, M2022/F2022, ((G2022*(I2022-E2022))/F2022)), IF(M2022&gt;0, M2022/F2022, ((G2022*(E2022-I2022))/F2022))))</f>
        <v/>
      </c>
    </row>
    <row customHeight="1" ht="17.25" r="2023" spans="1:105">
      <c r="A2023" s="161" t="n"/>
      <c r="B2023" s="141" t="n"/>
      <c r="C2023" s="15" t="n"/>
      <c r="D2023" s="15" t="n"/>
      <c r="E2023" s="142" t="n"/>
      <c r="F2023" s="16" t="n"/>
      <c r="G2023" s="132" t="n"/>
      <c r="H2023" s="142" t="n"/>
      <c r="I2023" s="142" t="n"/>
      <c r="J2023" s="144" t="n"/>
      <c r="K2023" s="124" t="n"/>
      <c r="L2023" s="12" t="n"/>
      <c r="M2023" s="158">
        <f>IF(J2023="", "", K2023)</f>
        <v/>
      </c>
      <c r="N2023" s="17" t="n"/>
      <c r="O2023" s="18" t="n"/>
      <c r="AC2023" s="14" t="n"/>
      <c r="AD2023" s="14">
        <f>IF(M2023="", "", IF(C2023="Long", IF(M2023&gt;0, M2023/F2023, ((G2023*(I2023-E2023))/F2023)), IF(M2023&gt;0, M2023/F2023, ((G2023*(E2023-I2023))/F2023))))</f>
        <v/>
      </c>
    </row>
    <row customHeight="1" ht="17.25" r="2024" spans="1:105">
      <c r="A2024" s="161" t="n"/>
      <c r="B2024" s="141" t="n"/>
      <c r="C2024" s="15" t="n"/>
      <c r="D2024" s="15" t="n"/>
      <c r="E2024" s="142" t="n"/>
      <c r="F2024" s="16" t="n"/>
      <c r="G2024" s="132" t="n"/>
      <c r="H2024" s="142" t="n"/>
      <c r="I2024" s="142" t="n"/>
      <c r="J2024" s="144" t="n"/>
      <c r="K2024" s="124" t="n"/>
      <c r="L2024" s="12" t="n"/>
      <c r="M2024" s="158">
        <f>IF(J2024="", "", K2024)</f>
        <v/>
      </c>
      <c r="N2024" s="17" t="n"/>
      <c r="O2024" s="18" t="n"/>
      <c r="AC2024" s="14" t="n"/>
      <c r="AD2024" s="14">
        <f>IF(M2024="", "", IF(C2024="Long", IF(M2024&gt;0, M2024/F2024, ((G2024*(I2024-E2024))/F2024)), IF(M2024&gt;0, M2024/F2024, ((G2024*(E2024-I2024))/F2024))))</f>
        <v/>
      </c>
    </row>
    <row customHeight="1" ht="17.25" r="2025" spans="1:105">
      <c r="A2025" s="161" t="n"/>
      <c r="B2025" s="141" t="n"/>
      <c r="C2025" s="15" t="n"/>
      <c r="D2025" s="15" t="n"/>
      <c r="E2025" s="142" t="n"/>
      <c r="F2025" s="16" t="n"/>
      <c r="G2025" s="132" t="n"/>
      <c r="H2025" s="142" t="n"/>
      <c r="I2025" s="142" t="n"/>
      <c r="J2025" s="144" t="n"/>
      <c r="K2025" s="124" t="n"/>
      <c r="L2025" s="12" t="n"/>
      <c r="M2025" s="158">
        <f>IF(J2025="", "", K2025)</f>
        <v/>
      </c>
      <c r="N2025" s="17" t="n"/>
      <c r="O2025" s="18" t="n"/>
      <c r="AC2025" s="14" t="n"/>
      <c r="AD2025" s="14">
        <f>IF(M2025="", "", IF(C2025="Long", IF(M2025&gt;0, M2025/F2025, ((G2025*(I2025-E2025))/F2025)), IF(M2025&gt;0, M2025/F2025, ((G2025*(E2025-I2025))/F2025))))</f>
        <v/>
      </c>
    </row>
    <row customHeight="1" ht="17.25" r="2026" spans="1:105">
      <c r="A2026" s="161" t="n"/>
      <c r="B2026" s="141" t="n"/>
      <c r="C2026" s="15" t="n"/>
      <c r="D2026" s="15" t="n"/>
      <c r="E2026" s="142" t="n"/>
      <c r="F2026" s="16" t="n"/>
      <c r="G2026" s="132" t="n"/>
      <c r="H2026" s="142" t="n"/>
      <c r="I2026" s="142" t="n"/>
      <c r="J2026" s="144" t="n"/>
      <c r="K2026" s="124" t="n"/>
      <c r="L2026" s="12" t="n"/>
      <c r="M2026" s="158">
        <f>IF(J2026="", "", K2026)</f>
        <v/>
      </c>
      <c r="N2026" s="17" t="n"/>
      <c r="O2026" s="18" t="n"/>
      <c r="AC2026" s="14" t="n"/>
      <c r="AD2026" s="14">
        <f>IF(M2026="", "", IF(C2026="Long", IF(M2026&gt;0, M2026/F2026, ((G2026*(I2026-E2026))/F2026)), IF(M2026&gt;0, M2026/F2026, ((G2026*(E2026-I2026))/F2026))))</f>
        <v/>
      </c>
    </row>
    <row customHeight="1" ht="17.25" r="2027" spans="1:105">
      <c r="A2027" s="161" t="n"/>
      <c r="B2027" s="141" t="n"/>
      <c r="C2027" s="15" t="n"/>
      <c r="D2027" s="15" t="n"/>
      <c r="E2027" s="142" t="n"/>
      <c r="F2027" s="16" t="n"/>
      <c r="G2027" s="132" t="n"/>
      <c r="H2027" s="142" t="n"/>
      <c r="I2027" s="142" t="n"/>
      <c r="J2027" s="144" t="n"/>
      <c r="K2027" s="124" t="n"/>
      <c r="L2027" s="12" t="n"/>
      <c r="M2027" s="158">
        <f>IF(J2027="", "", K2027)</f>
        <v/>
      </c>
      <c r="N2027" s="17" t="n"/>
      <c r="O2027" s="18" t="n"/>
      <c r="AC2027" s="14" t="n"/>
      <c r="AD2027" s="14">
        <f>IF(M2027="", "", IF(C2027="Long", IF(M2027&gt;0, M2027/F2027, ((G2027*(I2027-E2027))/F2027)), IF(M2027&gt;0, M2027/F2027, ((G2027*(E2027-I2027))/F2027))))</f>
        <v/>
      </c>
    </row>
    <row customHeight="1" ht="17.25" r="2028" spans="1:105">
      <c r="A2028" s="161" t="n"/>
      <c r="B2028" s="141" t="n"/>
      <c r="C2028" s="15" t="n"/>
      <c r="D2028" s="15" t="n"/>
      <c r="E2028" s="142" t="n"/>
      <c r="F2028" s="16" t="n"/>
      <c r="G2028" s="132" t="n"/>
      <c r="H2028" s="142" t="n"/>
      <c r="I2028" s="142" t="n"/>
      <c r="J2028" s="144" t="n"/>
      <c r="K2028" s="124" t="n"/>
      <c r="L2028" s="12" t="n"/>
      <c r="M2028" s="158">
        <f>IF(J2028="", "", K2028)</f>
        <v/>
      </c>
      <c r="N2028" s="17" t="n"/>
      <c r="O2028" s="18" t="n"/>
      <c r="AC2028" s="14" t="n"/>
      <c r="AD2028" s="14">
        <f>IF(M2028="", "", IF(C2028="Long", IF(M2028&gt;0, M2028/F2028, ((G2028*(I2028-E2028))/F2028)), IF(M2028&gt;0, M2028/F2028, ((G2028*(E2028-I2028))/F2028))))</f>
        <v/>
      </c>
    </row>
    <row customHeight="1" ht="17.25" r="2029" spans="1:105">
      <c r="A2029" s="161" t="n"/>
      <c r="B2029" s="141" t="n"/>
      <c r="C2029" s="15" t="n"/>
      <c r="D2029" s="15" t="n"/>
      <c r="E2029" s="142" t="n"/>
      <c r="F2029" s="16" t="n"/>
      <c r="G2029" s="132" t="n"/>
      <c r="H2029" s="142" t="n"/>
      <c r="I2029" s="142" t="n"/>
      <c r="J2029" s="144" t="n"/>
      <c r="K2029" s="124" t="n"/>
      <c r="L2029" s="12" t="n"/>
      <c r="M2029" s="158">
        <f>IF(J2029="", "", K2029)</f>
        <v/>
      </c>
      <c r="N2029" s="17" t="n"/>
      <c r="O2029" s="18" t="n"/>
      <c r="AC2029" s="14" t="n"/>
      <c r="AD2029" s="14">
        <f>IF(M2029="", "", IF(C2029="Long", IF(M2029&gt;0, M2029/F2029, ((G2029*(I2029-E2029))/F2029)), IF(M2029&gt;0, M2029/F2029, ((G2029*(E2029-I2029))/F2029))))</f>
        <v/>
      </c>
    </row>
    <row customHeight="1" ht="17.25" r="2030" spans="1:105">
      <c r="A2030" s="161" t="n"/>
      <c r="B2030" s="141" t="n"/>
      <c r="C2030" s="15" t="n"/>
      <c r="D2030" s="15" t="n"/>
      <c r="E2030" s="142" t="n"/>
      <c r="F2030" s="16" t="n"/>
      <c r="G2030" s="132" t="n"/>
      <c r="H2030" s="142" t="n"/>
      <c r="I2030" s="142" t="n"/>
      <c r="J2030" s="144" t="n"/>
      <c r="K2030" s="124" t="n"/>
      <c r="L2030" s="12" t="n"/>
      <c r="M2030" s="158">
        <f>IF(J2030="", "", K2030)</f>
        <v/>
      </c>
      <c r="N2030" s="17" t="n"/>
      <c r="O2030" s="18" t="n"/>
      <c r="AC2030" s="14" t="n"/>
      <c r="AD2030" s="14">
        <f>IF(M2030="", "", IF(C2030="Long", IF(M2030&gt;0, M2030/F2030, ((G2030*(I2030-E2030))/F2030)), IF(M2030&gt;0, M2030/F2030, ((G2030*(E2030-I2030))/F2030))))</f>
        <v/>
      </c>
    </row>
    <row customHeight="1" ht="17.25" r="2031" spans="1:105">
      <c r="A2031" s="161" t="n"/>
      <c r="B2031" s="141" t="n"/>
      <c r="C2031" s="15" t="n"/>
      <c r="D2031" s="15" t="n"/>
      <c r="E2031" s="142" t="n"/>
      <c r="F2031" s="16" t="n"/>
      <c r="G2031" s="132" t="n"/>
      <c r="H2031" s="142" t="n"/>
      <c r="I2031" s="142" t="n"/>
      <c r="J2031" s="144" t="n"/>
      <c r="K2031" s="124" t="n"/>
      <c r="L2031" s="12" t="n"/>
      <c r="M2031" s="158">
        <f>IF(J2031="", "", K2031)</f>
        <v/>
      </c>
      <c r="N2031" s="17" t="n"/>
      <c r="O2031" s="18" t="n"/>
      <c r="AC2031" s="14" t="n"/>
      <c r="AD2031" s="14">
        <f>IF(M2031="", "", IF(C2031="Long", IF(M2031&gt;0, M2031/F2031, ((G2031*(I2031-E2031))/F2031)), IF(M2031&gt;0, M2031/F2031, ((G2031*(E2031-I2031))/F2031))))</f>
        <v/>
      </c>
    </row>
    <row customHeight="1" ht="17.25" r="2032" spans="1:105">
      <c r="A2032" s="161" t="n"/>
      <c r="B2032" s="141" t="n"/>
      <c r="C2032" s="15" t="n"/>
      <c r="D2032" s="15" t="n"/>
      <c r="E2032" s="142" t="n"/>
      <c r="F2032" s="16" t="n"/>
      <c r="G2032" s="132" t="n"/>
      <c r="H2032" s="142" t="n"/>
      <c r="I2032" s="142" t="n"/>
      <c r="J2032" s="144" t="n"/>
      <c r="K2032" s="124" t="n"/>
      <c r="L2032" s="12" t="n"/>
      <c r="M2032" s="158">
        <f>IF(J2032="", "", K2032)</f>
        <v/>
      </c>
      <c r="N2032" s="17" t="n"/>
      <c r="O2032" s="18" t="n"/>
      <c r="AC2032" s="14" t="n"/>
      <c r="AD2032" s="14">
        <f>IF(M2032="", "", IF(C2032="Long", IF(M2032&gt;0, M2032/F2032, ((G2032*(I2032-E2032))/F2032)), IF(M2032&gt;0, M2032/F2032, ((G2032*(E2032-I2032))/F2032))))</f>
        <v/>
      </c>
    </row>
    <row customHeight="1" ht="17.25" r="2033" spans="1:105">
      <c r="A2033" s="161" t="n"/>
      <c r="B2033" s="141" t="n"/>
      <c r="C2033" s="15" t="n"/>
      <c r="D2033" s="15" t="n"/>
      <c r="E2033" s="142" t="n"/>
      <c r="F2033" s="16" t="n"/>
      <c r="G2033" s="132" t="n"/>
      <c r="H2033" s="142" t="n"/>
      <c r="I2033" s="142" t="n"/>
      <c r="J2033" s="144" t="n"/>
      <c r="K2033" s="124" t="n"/>
      <c r="L2033" s="12" t="n"/>
      <c r="M2033" s="158">
        <f>IF(J2033="", "", K2033)</f>
        <v/>
      </c>
      <c r="N2033" s="17" t="n"/>
      <c r="O2033" s="18" t="n"/>
      <c r="AC2033" s="14" t="n"/>
      <c r="AD2033" s="14">
        <f>IF(M2033="", "", IF(C2033="Long", IF(M2033&gt;0, M2033/F2033, ((G2033*(I2033-E2033))/F2033)), IF(M2033&gt;0, M2033/F2033, ((G2033*(E2033-I2033))/F2033))))</f>
        <v/>
      </c>
    </row>
    <row customHeight="1" ht="17.25" r="2034" spans="1:105">
      <c r="A2034" s="161" t="n"/>
      <c r="B2034" s="141" t="n"/>
      <c r="C2034" s="15" t="n"/>
      <c r="D2034" s="15" t="n"/>
      <c r="E2034" s="142" t="n"/>
      <c r="F2034" s="16" t="n"/>
      <c r="G2034" s="132" t="n"/>
      <c r="H2034" s="142" t="n"/>
      <c r="I2034" s="142" t="n"/>
      <c r="J2034" s="144" t="n"/>
      <c r="K2034" s="124" t="n"/>
      <c r="L2034" s="12" t="n"/>
      <c r="M2034" s="158">
        <f>IF(J2034="", "", K2034)</f>
        <v/>
      </c>
      <c r="N2034" s="17" t="n"/>
      <c r="O2034" s="18" t="n"/>
      <c r="AC2034" s="14" t="n"/>
      <c r="AD2034" s="14">
        <f>IF(M2034="", "", IF(C2034="Long", IF(M2034&gt;0, M2034/F2034, ((G2034*(I2034-E2034))/F2034)), IF(M2034&gt;0, M2034/F2034, ((G2034*(E2034-I2034))/F2034))))</f>
        <v/>
      </c>
    </row>
    <row customHeight="1" ht="17.25" r="2035" spans="1:105">
      <c r="A2035" s="161" t="n"/>
      <c r="B2035" s="141" t="n"/>
      <c r="C2035" s="15" t="n"/>
      <c r="D2035" s="15" t="n"/>
      <c r="E2035" s="142" t="n"/>
      <c r="F2035" s="16" t="n"/>
      <c r="G2035" s="132" t="n"/>
      <c r="H2035" s="142" t="n"/>
      <c r="I2035" s="142" t="n"/>
      <c r="J2035" s="144" t="n"/>
      <c r="K2035" s="124" t="n"/>
      <c r="L2035" s="12" t="n"/>
      <c r="M2035" s="158">
        <f>IF(J2035="", "", K2035)</f>
        <v/>
      </c>
      <c r="N2035" s="17" t="n"/>
      <c r="O2035" s="18" t="n"/>
      <c r="AC2035" s="14" t="n"/>
      <c r="AD2035" s="14">
        <f>IF(M2035="", "", IF(C2035="Long", IF(M2035&gt;0, M2035/F2035, ((G2035*(I2035-E2035))/F2035)), IF(M2035&gt;0, M2035/F2035, ((G2035*(E2035-I2035))/F2035))))</f>
        <v/>
      </c>
    </row>
    <row customHeight="1" ht="17.25" r="2036" spans="1:105">
      <c r="A2036" s="161" t="n"/>
      <c r="B2036" s="141" t="n"/>
      <c r="C2036" s="15" t="n"/>
      <c r="D2036" s="15" t="n"/>
      <c r="E2036" s="142" t="n"/>
      <c r="F2036" s="16" t="n"/>
      <c r="G2036" s="132" t="n"/>
      <c r="H2036" s="142" t="n"/>
      <c r="I2036" s="142" t="n"/>
      <c r="J2036" s="144" t="n"/>
      <c r="K2036" s="124" t="n"/>
      <c r="L2036" s="12" t="n"/>
      <c r="M2036" s="158">
        <f>IF(J2036="", "", K2036)</f>
        <v/>
      </c>
      <c r="N2036" s="17" t="n"/>
      <c r="O2036" s="18" t="n"/>
      <c r="AC2036" s="14" t="n"/>
      <c r="AD2036" s="14">
        <f>IF(M2036="", "", IF(C2036="Long", IF(M2036&gt;0, M2036/F2036, ((G2036*(I2036-E2036))/F2036)), IF(M2036&gt;0, M2036/F2036, ((G2036*(E2036-I2036))/F2036))))</f>
        <v/>
      </c>
    </row>
    <row customHeight="1" ht="17.25" r="2037" spans="1:105">
      <c r="A2037" s="161" t="n"/>
      <c r="B2037" s="141" t="n"/>
      <c r="C2037" s="15" t="n"/>
      <c r="D2037" s="15" t="n"/>
      <c r="E2037" s="142" t="n"/>
      <c r="F2037" s="16" t="n"/>
      <c r="G2037" s="132" t="n"/>
      <c r="H2037" s="142" t="n"/>
      <c r="I2037" s="142" t="n"/>
      <c r="J2037" s="144" t="n"/>
      <c r="K2037" s="124" t="n"/>
      <c r="L2037" s="12" t="n"/>
      <c r="M2037" s="158">
        <f>IF(J2037="", "", K2037)</f>
        <v/>
      </c>
      <c r="N2037" s="17" t="n"/>
      <c r="O2037" s="18" t="n"/>
      <c r="AC2037" s="14" t="n"/>
      <c r="AD2037" s="14">
        <f>IF(M2037="", "", IF(C2037="Long", IF(M2037&gt;0, M2037/F2037, ((G2037*(I2037-E2037))/F2037)), IF(M2037&gt;0, M2037/F2037, ((G2037*(E2037-I2037))/F2037))))</f>
        <v/>
      </c>
    </row>
    <row customHeight="1" ht="17.25" r="2038" spans="1:105">
      <c r="A2038" s="161" t="n"/>
      <c r="B2038" s="141" t="n"/>
      <c r="C2038" s="15" t="n"/>
      <c r="D2038" s="15" t="n"/>
      <c r="E2038" s="142" t="n"/>
      <c r="F2038" s="16" t="n"/>
      <c r="G2038" s="132" t="n"/>
      <c r="H2038" s="142" t="n"/>
      <c r="I2038" s="142" t="n"/>
      <c r="J2038" s="144" t="n"/>
      <c r="K2038" s="124" t="n"/>
      <c r="L2038" s="12" t="n"/>
      <c r="M2038" s="158">
        <f>IF(J2038="", "", K2038)</f>
        <v/>
      </c>
      <c r="N2038" s="17" t="n"/>
      <c r="O2038" s="18" t="n"/>
      <c r="AC2038" s="14" t="n"/>
      <c r="AD2038" s="14">
        <f>IF(M2038="", "", IF(C2038="Long", IF(M2038&gt;0, M2038/F2038, ((G2038*(I2038-E2038))/F2038)), IF(M2038&gt;0, M2038/F2038, ((G2038*(E2038-I2038))/F2038))))</f>
        <v/>
      </c>
    </row>
    <row customHeight="1" ht="17.25" r="2039" spans="1:105">
      <c r="A2039" s="161" t="n"/>
      <c r="B2039" s="141" t="n"/>
      <c r="C2039" s="15" t="n"/>
      <c r="D2039" s="15" t="n"/>
      <c r="E2039" s="142" t="n"/>
      <c r="F2039" s="16" t="n"/>
      <c r="G2039" s="132" t="n"/>
      <c r="H2039" s="142" t="n"/>
      <c r="I2039" s="142" t="n"/>
      <c r="J2039" s="144" t="n"/>
      <c r="K2039" s="124" t="n"/>
      <c r="L2039" s="12" t="n"/>
      <c r="M2039" s="158">
        <f>IF(J2039="", "", K2039)</f>
        <v/>
      </c>
      <c r="N2039" s="17" t="n"/>
      <c r="O2039" s="18" t="n"/>
      <c r="AC2039" s="14" t="n"/>
      <c r="AD2039" s="14">
        <f>IF(M2039="", "", IF(C2039="Long", IF(M2039&gt;0, M2039/F2039, ((G2039*(I2039-E2039))/F2039)), IF(M2039&gt;0, M2039/F2039, ((G2039*(E2039-I2039))/F2039))))</f>
        <v/>
      </c>
    </row>
    <row customHeight="1" ht="17.25" r="2040" spans="1:105">
      <c r="A2040" s="161" t="n"/>
      <c r="B2040" s="141" t="n"/>
      <c r="C2040" s="15" t="n"/>
      <c r="D2040" s="15" t="n"/>
      <c r="E2040" s="142" t="n"/>
      <c r="F2040" s="16" t="n"/>
      <c r="G2040" s="132" t="n"/>
      <c r="H2040" s="142" t="n"/>
      <c r="I2040" s="142" t="n"/>
      <c r="J2040" s="144" t="n"/>
      <c r="K2040" s="124" t="n"/>
      <c r="L2040" s="12" t="n"/>
      <c r="M2040" s="158">
        <f>IF(J2040="", "", K2040)</f>
        <v/>
      </c>
      <c r="N2040" s="17" t="n"/>
      <c r="O2040" s="18" t="n"/>
      <c r="AC2040" s="14" t="n"/>
      <c r="AD2040" s="14">
        <f>IF(M2040="", "", IF(C2040="Long", IF(M2040&gt;0, M2040/F2040, ((G2040*(I2040-E2040))/F2040)), IF(M2040&gt;0, M2040/F2040, ((G2040*(E2040-I2040))/F2040))))</f>
        <v/>
      </c>
    </row>
    <row customHeight="1" ht="17.25" r="2041" spans="1:105">
      <c r="A2041" s="161" t="n"/>
      <c r="B2041" s="141" t="n"/>
      <c r="C2041" s="15" t="n"/>
      <c r="D2041" s="15" t="n"/>
      <c r="E2041" s="142" t="n"/>
      <c r="F2041" s="16" t="n"/>
      <c r="G2041" s="132" t="n"/>
      <c r="H2041" s="142" t="n"/>
      <c r="I2041" s="142" t="n"/>
      <c r="J2041" s="144" t="n"/>
      <c r="K2041" s="124" t="n"/>
      <c r="L2041" s="12" t="n"/>
      <c r="M2041" s="158">
        <f>IF(J2041="", "", K2041)</f>
        <v/>
      </c>
      <c r="N2041" s="17" t="n"/>
      <c r="O2041" s="18" t="n"/>
      <c r="AC2041" s="14" t="n"/>
      <c r="AD2041" s="14">
        <f>IF(M2041="", "", IF(C2041="Long", IF(M2041&gt;0, M2041/F2041, ((G2041*(I2041-E2041))/F2041)), IF(M2041&gt;0, M2041/F2041, ((G2041*(E2041-I2041))/F2041))))</f>
        <v/>
      </c>
    </row>
    <row customHeight="1" ht="17.25" r="2042" spans="1:105">
      <c r="A2042" s="161" t="n"/>
      <c r="B2042" s="141" t="n"/>
      <c r="C2042" s="15" t="n"/>
      <c r="D2042" s="15" t="n"/>
      <c r="E2042" s="142" t="n"/>
      <c r="F2042" s="16" t="n"/>
      <c r="G2042" s="132" t="n"/>
      <c r="H2042" s="142" t="n"/>
      <c r="I2042" s="142" t="n"/>
      <c r="J2042" s="144" t="n"/>
      <c r="K2042" s="124" t="n"/>
      <c r="L2042" s="12" t="n"/>
      <c r="M2042" s="158">
        <f>IF(J2042="", "", K2042)</f>
        <v/>
      </c>
      <c r="N2042" s="17" t="n"/>
      <c r="O2042" s="18" t="n"/>
      <c r="AC2042" s="14" t="n"/>
      <c r="AD2042" s="14">
        <f>IF(M2042="", "", IF(C2042="Long", IF(M2042&gt;0, M2042/F2042, ((G2042*(I2042-E2042))/F2042)), IF(M2042&gt;0, M2042/F2042, ((G2042*(E2042-I2042))/F2042))))</f>
        <v/>
      </c>
    </row>
    <row customHeight="1" ht="17.25" r="2043" spans="1:105">
      <c r="A2043" s="161" t="n"/>
      <c r="B2043" s="141" t="n"/>
      <c r="C2043" s="15" t="n"/>
      <c r="D2043" s="15" t="n"/>
      <c r="E2043" s="142" t="n"/>
      <c r="F2043" s="16" t="n"/>
      <c r="G2043" s="132" t="n"/>
      <c r="H2043" s="142" t="n"/>
      <c r="I2043" s="142" t="n"/>
      <c r="J2043" s="144" t="n"/>
      <c r="K2043" s="124" t="n"/>
      <c r="L2043" s="12" t="n"/>
      <c r="M2043" s="158">
        <f>IF(J2043="", "", K2043)</f>
        <v/>
      </c>
      <c r="N2043" s="17" t="n"/>
      <c r="O2043" s="18" t="n"/>
      <c r="AC2043" s="14" t="n"/>
      <c r="AD2043" s="14">
        <f>IF(M2043="", "", IF(C2043="Long", IF(M2043&gt;0, M2043/F2043, ((G2043*(I2043-E2043))/F2043)), IF(M2043&gt;0, M2043/F2043, ((G2043*(E2043-I2043))/F2043))))</f>
        <v/>
      </c>
    </row>
    <row customHeight="1" ht="17.25" r="2044" spans="1:105">
      <c r="A2044" s="161" t="n"/>
      <c r="B2044" s="141" t="n"/>
      <c r="C2044" s="15" t="n"/>
      <c r="D2044" s="15" t="n"/>
      <c r="E2044" s="142" t="n"/>
      <c r="F2044" s="16" t="n"/>
      <c r="G2044" s="132" t="n"/>
      <c r="H2044" s="142" t="n"/>
      <c r="I2044" s="142" t="n"/>
      <c r="J2044" s="144" t="n"/>
      <c r="K2044" s="124" t="n"/>
      <c r="L2044" s="12" t="n"/>
      <c r="M2044" s="158">
        <f>IF(J2044="", "", K2044)</f>
        <v/>
      </c>
      <c r="N2044" s="17" t="n"/>
      <c r="O2044" s="18" t="n"/>
      <c r="AC2044" s="14" t="n"/>
      <c r="AD2044" s="14">
        <f>IF(M2044="", "", IF(C2044="Long", IF(M2044&gt;0, M2044/F2044, ((G2044*(I2044-E2044))/F2044)), IF(M2044&gt;0, M2044/F2044, ((G2044*(E2044-I2044))/F2044))))</f>
        <v/>
      </c>
    </row>
    <row customHeight="1" ht="17.25" r="2045" spans="1:105">
      <c r="A2045" s="161" t="n"/>
      <c r="B2045" s="141" t="n"/>
      <c r="C2045" s="15" t="n"/>
      <c r="D2045" s="15" t="n"/>
      <c r="E2045" s="142" t="n"/>
      <c r="F2045" s="16" t="n"/>
      <c r="G2045" s="132" t="n"/>
      <c r="H2045" s="142" t="n"/>
      <c r="I2045" s="142" t="n"/>
      <c r="J2045" s="144" t="n"/>
      <c r="K2045" s="124" t="n"/>
      <c r="L2045" s="12" t="n"/>
      <c r="M2045" s="158">
        <f>IF(J2045="", "", K2045)</f>
        <v/>
      </c>
      <c r="N2045" s="17" t="n"/>
      <c r="O2045" s="18" t="n"/>
      <c r="AC2045" s="14" t="n"/>
      <c r="AD2045" s="14">
        <f>IF(M2045="", "", IF(C2045="Long", IF(M2045&gt;0, M2045/F2045, ((G2045*(I2045-E2045))/F2045)), IF(M2045&gt;0, M2045/F2045, ((G2045*(E2045-I2045))/F2045))))</f>
        <v/>
      </c>
    </row>
    <row customHeight="1" ht="17.25" r="2046" spans="1:105">
      <c r="A2046" s="161" t="n"/>
      <c r="B2046" s="141" t="n"/>
      <c r="C2046" s="15" t="n"/>
      <c r="D2046" s="15" t="n"/>
      <c r="E2046" s="142" t="n"/>
      <c r="F2046" s="16" t="n"/>
      <c r="G2046" s="132" t="n"/>
      <c r="H2046" s="142" t="n"/>
      <c r="I2046" s="142" t="n"/>
      <c r="J2046" s="144" t="n"/>
      <c r="K2046" s="124" t="n"/>
      <c r="L2046" s="12" t="n"/>
      <c r="M2046" s="158">
        <f>IF(J2046="", "", K2046)</f>
        <v/>
      </c>
      <c r="N2046" s="17" t="n"/>
      <c r="O2046" s="18" t="n"/>
      <c r="AC2046" s="14" t="n"/>
      <c r="AD2046" s="14">
        <f>IF(M2046="", "", IF(C2046="Long", IF(M2046&gt;0, M2046/F2046, ((G2046*(I2046-E2046))/F2046)), IF(M2046&gt;0, M2046/F2046, ((G2046*(E2046-I2046))/F2046))))</f>
        <v/>
      </c>
    </row>
    <row customHeight="1" ht="17.25" r="2047" spans="1:105">
      <c r="A2047" s="161" t="n"/>
      <c r="B2047" s="141" t="n"/>
      <c r="C2047" s="15" t="n"/>
      <c r="D2047" s="15" t="n"/>
      <c r="E2047" s="142" t="n"/>
      <c r="F2047" s="16" t="n"/>
      <c r="G2047" s="132" t="n"/>
      <c r="H2047" s="142" t="n"/>
      <c r="I2047" s="142" t="n"/>
      <c r="J2047" s="144" t="n"/>
      <c r="K2047" s="124" t="n"/>
      <c r="L2047" s="12" t="n"/>
      <c r="M2047" s="158">
        <f>IF(J2047="", "", K2047)</f>
        <v/>
      </c>
      <c r="N2047" s="17" t="n"/>
      <c r="O2047" s="18" t="n"/>
      <c r="AC2047" s="14" t="n"/>
      <c r="AD2047" s="14">
        <f>IF(M2047="", "", IF(C2047="Long", IF(M2047&gt;0, M2047/F2047, ((G2047*(I2047-E2047))/F2047)), IF(M2047&gt;0, M2047/F2047, ((G2047*(E2047-I2047))/F2047))))</f>
        <v/>
      </c>
    </row>
    <row customHeight="1" ht="17.25" r="2048" spans="1:105">
      <c r="A2048" s="161" t="n"/>
      <c r="B2048" s="141" t="n"/>
      <c r="C2048" s="15" t="n"/>
      <c r="D2048" s="15" t="n"/>
      <c r="E2048" s="142" t="n"/>
      <c r="F2048" s="16" t="n"/>
      <c r="G2048" s="132" t="n"/>
      <c r="H2048" s="142" t="n"/>
      <c r="I2048" s="142" t="n"/>
      <c r="J2048" s="144" t="n"/>
      <c r="K2048" s="124" t="n"/>
      <c r="L2048" s="12" t="n"/>
      <c r="M2048" s="158">
        <f>IF(J2048="", "", K2048)</f>
        <v/>
      </c>
      <c r="N2048" s="17" t="n"/>
      <c r="O2048" s="18" t="n"/>
      <c r="AC2048" s="14" t="n"/>
      <c r="AD2048" s="14">
        <f>IF(M2048="", "", IF(C2048="Long", IF(M2048&gt;0, M2048/F2048, ((G2048*(I2048-E2048))/F2048)), IF(M2048&gt;0, M2048/F2048, ((G2048*(E2048-I2048))/F2048))))</f>
        <v/>
      </c>
    </row>
    <row customHeight="1" ht="17.25" r="2049" spans="1:105">
      <c r="A2049" s="161" t="n"/>
      <c r="B2049" s="141" t="n"/>
      <c r="C2049" s="15" t="n"/>
      <c r="D2049" s="15" t="n"/>
      <c r="E2049" s="142" t="n"/>
      <c r="F2049" s="16" t="n"/>
      <c r="G2049" s="132" t="n"/>
      <c r="H2049" s="142" t="n"/>
      <c r="I2049" s="142" t="n"/>
      <c r="J2049" s="144" t="n"/>
      <c r="K2049" s="124" t="n"/>
      <c r="L2049" s="12" t="n"/>
      <c r="M2049" s="158">
        <f>IF(J2049="", "", K2049)</f>
        <v/>
      </c>
      <c r="N2049" s="17" t="n"/>
      <c r="O2049" s="18" t="n"/>
      <c r="AC2049" s="14" t="n"/>
      <c r="AD2049" s="14">
        <f>IF(M2049="", "", IF(C2049="Long", IF(M2049&gt;0, M2049/F2049, ((G2049*(I2049-E2049))/F2049)), IF(M2049&gt;0, M2049/F2049, ((G2049*(E2049-I2049))/F2049))))</f>
        <v/>
      </c>
    </row>
    <row customHeight="1" ht="17.25" r="2050" spans="1:105">
      <c r="A2050" s="161" t="n"/>
      <c r="B2050" s="141" t="n"/>
      <c r="C2050" s="15" t="n"/>
      <c r="D2050" s="15" t="n"/>
      <c r="E2050" s="142" t="n"/>
      <c r="F2050" s="16" t="n"/>
      <c r="G2050" s="132" t="n"/>
      <c r="H2050" s="142" t="n"/>
      <c r="I2050" s="142" t="n"/>
      <c r="J2050" s="144" t="n"/>
      <c r="K2050" s="124" t="n"/>
      <c r="L2050" s="12" t="n"/>
      <c r="M2050" s="158">
        <f>IF(J2050="", "", K2050)</f>
        <v/>
      </c>
      <c r="N2050" s="17" t="n"/>
      <c r="O2050" s="18" t="n"/>
      <c r="AC2050" s="14" t="n"/>
      <c r="AD2050" s="14">
        <f>IF(M2050="", "", IF(C2050="Long", IF(M2050&gt;0, M2050/F2050, ((G2050*(I2050-E2050))/F2050)), IF(M2050&gt;0, M2050/F2050, ((G2050*(E2050-I2050))/F2050))))</f>
        <v/>
      </c>
    </row>
    <row customHeight="1" ht="17.25" r="2051" spans="1:105">
      <c r="A2051" s="161" t="n"/>
      <c r="B2051" s="141" t="n"/>
      <c r="C2051" s="15" t="n"/>
      <c r="D2051" s="15" t="n"/>
      <c r="E2051" s="142" t="n"/>
      <c r="F2051" s="16" t="n"/>
      <c r="G2051" s="132" t="n"/>
      <c r="H2051" s="142" t="n"/>
      <c r="I2051" s="142" t="n"/>
      <c r="J2051" s="144" t="n"/>
      <c r="K2051" s="124" t="n"/>
      <c r="L2051" s="12" t="n"/>
      <c r="M2051" s="158">
        <f>IF(J2051="", "", K2051)</f>
        <v/>
      </c>
      <c r="N2051" s="17" t="n"/>
      <c r="O2051" s="18" t="n"/>
      <c r="AC2051" s="14" t="n"/>
      <c r="AD2051" s="14">
        <f>IF(M2051="", "", IF(C2051="Long", IF(M2051&gt;0, M2051/F2051, ((G2051*(I2051-E2051))/F2051)), IF(M2051&gt;0, M2051/F2051, ((G2051*(E2051-I2051))/F2051))))</f>
        <v/>
      </c>
    </row>
    <row customHeight="1" ht="17.25" r="2052" spans="1:105">
      <c r="A2052" s="161" t="n"/>
      <c r="B2052" s="141" t="n"/>
      <c r="C2052" s="15" t="n"/>
      <c r="D2052" s="15" t="n"/>
      <c r="E2052" s="142" t="n"/>
      <c r="F2052" s="16" t="n"/>
      <c r="G2052" s="132" t="n"/>
      <c r="H2052" s="142" t="n"/>
      <c r="I2052" s="142" t="n"/>
      <c r="J2052" s="144" t="n"/>
      <c r="K2052" s="124" t="n"/>
      <c r="L2052" s="12" t="n"/>
      <c r="M2052" s="158">
        <f>IF(J2052="", "", K2052)</f>
        <v/>
      </c>
      <c r="N2052" s="17" t="n"/>
      <c r="O2052" s="18" t="n"/>
      <c r="AC2052" s="14" t="n"/>
      <c r="AD2052" s="14">
        <f>IF(M2052="", "", IF(C2052="Long", IF(M2052&gt;0, M2052/F2052, ((G2052*(I2052-E2052))/F2052)), IF(M2052&gt;0, M2052/F2052, ((G2052*(E2052-I2052))/F2052))))</f>
        <v/>
      </c>
    </row>
    <row customHeight="1" ht="17.25" r="2053" spans="1:105">
      <c r="A2053" s="161" t="n"/>
      <c r="B2053" s="141" t="n"/>
      <c r="C2053" s="15" t="n"/>
      <c r="D2053" s="15" t="n"/>
      <c r="E2053" s="142" t="n"/>
      <c r="F2053" s="16" t="n"/>
      <c r="G2053" s="132" t="n"/>
      <c r="H2053" s="142" t="n"/>
      <c r="I2053" s="142" t="n"/>
      <c r="J2053" s="144" t="n"/>
      <c r="K2053" s="124" t="n"/>
      <c r="L2053" s="12" t="n"/>
      <c r="M2053" s="158">
        <f>IF(J2053="", "", K2053)</f>
        <v/>
      </c>
      <c r="N2053" s="17" t="n"/>
      <c r="O2053" s="18" t="n"/>
      <c r="AC2053" s="14" t="n"/>
      <c r="AD2053" s="14">
        <f>IF(M2053="", "", IF(C2053="Long", IF(M2053&gt;0, M2053/F2053, ((G2053*(I2053-E2053))/F2053)), IF(M2053&gt;0, M2053/F2053, ((G2053*(E2053-I2053))/F2053))))</f>
        <v/>
      </c>
    </row>
    <row customHeight="1" ht="17.25" r="2054" spans="1:105">
      <c r="A2054" s="161" t="n"/>
      <c r="B2054" s="141" t="n"/>
      <c r="C2054" s="15" t="n"/>
      <c r="D2054" s="15" t="n"/>
      <c r="E2054" s="142" t="n"/>
      <c r="F2054" s="16" t="n"/>
      <c r="G2054" s="132" t="n"/>
      <c r="H2054" s="142" t="n"/>
      <c r="I2054" s="142" t="n"/>
      <c r="J2054" s="144" t="n"/>
      <c r="K2054" s="124" t="n"/>
      <c r="L2054" s="12" t="n"/>
      <c r="M2054" s="158">
        <f>IF(J2054="", "", K2054)</f>
        <v/>
      </c>
      <c r="N2054" s="17" t="n"/>
      <c r="O2054" s="18" t="n"/>
      <c r="AC2054" s="14" t="n"/>
      <c r="AD2054" s="14">
        <f>IF(M2054="", "", IF(C2054="Long", IF(M2054&gt;0, M2054/F2054, ((G2054*(I2054-E2054))/F2054)), IF(M2054&gt;0, M2054/F2054, ((G2054*(E2054-I2054))/F2054))))</f>
        <v/>
      </c>
    </row>
    <row customHeight="1" ht="17.25" r="2055" spans="1:105">
      <c r="A2055" s="161" t="n"/>
      <c r="B2055" s="141" t="n"/>
      <c r="C2055" s="15" t="n"/>
      <c r="D2055" s="15" t="n"/>
      <c r="E2055" s="142" t="n"/>
      <c r="F2055" s="16" t="n"/>
      <c r="G2055" s="132" t="n"/>
      <c r="H2055" s="142" t="n"/>
      <c r="I2055" s="142" t="n"/>
      <c r="J2055" s="144" t="n"/>
      <c r="K2055" s="124" t="n"/>
      <c r="L2055" s="12" t="n"/>
      <c r="M2055" s="158">
        <f>IF(J2055="", "", K2055)</f>
        <v/>
      </c>
      <c r="N2055" s="17" t="n"/>
      <c r="O2055" s="18" t="n"/>
      <c r="AC2055" s="14" t="n"/>
      <c r="AD2055" s="14">
        <f>IF(M2055="", "", IF(C2055="Long", IF(M2055&gt;0, M2055/F2055, ((G2055*(I2055-E2055))/F2055)), IF(M2055&gt;0, M2055/F2055, ((G2055*(E2055-I2055))/F2055))))</f>
        <v/>
      </c>
    </row>
    <row customHeight="1" ht="17.25" r="2056" spans="1:105">
      <c r="A2056" s="161" t="n"/>
      <c r="B2056" s="141" t="n"/>
      <c r="C2056" s="15" t="n"/>
      <c r="D2056" s="15" t="n"/>
      <c r="E2056" s="142" t="n"/>
      <c r="F2056" s="16" t="n"/>
      <c r="G2056" s="132" t="n"/>
      <c r="H2056" s="142" t="n"/>
      <c r="I2056" s="142" t="n"/>
      <c r="J2056" s="144" t="n"/>
      <c r="K2056" s="124" t="n"/>
      <c r="L2056" s="12" t="n"/>
      <c r="M2056" s="158">
        <f>IF(J2056="", "", K2056)</f>
        <v/>
      </c>
      <c r="N2056" s="17" t="n"/>
      <c r="O2056" s="18" t="n"/>
      <c r="AC2056" s="14" t="n"/>
      <c r="AD2056" s="14">
        <f>IF(M2056="", "", IF(C2056="Long", IF(M2056&gt;0, M2056/F2056, ((G2056*(I2056-E2056))/F2056)), IF(M2056&gt;0, M2056/F2056, ((G2056*(E2056-I2056))/F2056))))</f>
        <v/>
      </c>
    </row>
    <row customHeight="1" ht="17.25" r="2057" spans="1:105">
      <c r="A2057" s="161" t="n"/>
      <c r="B2057" s="141" t="n"/>
      <c r="C2057" s="15" t="n"/>
      <c r="D2057" s="15" t="n"/>
      <c r="E2057" s="142" t="n"/>
      <c r="F2057" s="16" t="n"/>
      <c r="G2057" s="132" t="n"/>
      <c r="H2057" s="142" t="n"/>
      <c r="I2057" s="142" t="n"/>
      <c r="J2057" s="144" t="n"/>
      <c r="K2057" s="124" t="n"/>
      <c r="L2057" s="12" t="n"/>
      <c r="M2057" s="158">
        <f>IF(J2057="", "", K2057)</f>
        <v/>
      </c>
      <c r="N2057" s="17" t="n"/>
      <c r="O2057" s="18" t="n"/>
      <c r="AC2057" s="14" t="n"/>
      <c r="AD2057" s="14">
        <f>IF(M2057="", "", IF(C2057="Long", IF(M2057&gt;0, M2057/F2057, ((G2057*(I2057-E2057))/F2057)), IF(M2057&gt;0, M2057/F2057, ((G2057*(E2057-I2057))/F2057))))</f>
        <v/>
      </c>
    </row>
    <row customHeight="1" ht="17.25" r="2058" spans="1:105">
      <c r="A2058" s="161" t="n"/>
      <c r="B2058" s="141" t="n"/>
      <c r="C2058" s="15" t="n"/>
      <c r="D2058" s="15" t="n"/>
      <c r="E2058" s="142" t="n"/>
      <c r="F2058" s="16" t="n"/>
      <c r="G2058" s="132" t="n"/>
      <c r="H2058" s="142" t="n"/>
      <c r="I2058" s="142" t="n"/>
      <c r="J2058" s="144" t="n"/>
      <c r="K2058" s="124" t="n"/>
      <c r="L2058" s="12" t="n"/>
      <c r="M2058" s="158">
        <f>IF(J2058="", "", K2058)</f>
        <v/>
      </c>
      <c r="N2058" s="17" t="n"/>
      <c r="O2058" s="18" t="n"/>
      <c r="AC2058" s="14" t="n"/>
      <c r="AD2058" s="14">
        <f>IF(M2058="", "", IF(C2058="Long", IF(M2058&gt;0, M2058/F2058, ((G2058*(I2058-E2058))/F2058)), IF(M2058&gt;0, M2058/F2058, ((G2058*(E2058-I2058))/F2058))))</f>
        <v/>
      </c>
    </row>
    <row customHeight="1" ht="17.25" r="2059" spans="1:105">
      <c r="A2059" s="161" t="n"/>
      <c r="B2059" s="141" t="n"/>
      <c r="C2059" s="15" t="n"/>
      <c r="D2059" s="15" t="n"/>
      <c r="E2059" s="142" t="n"/>
      <c r="F2059" s="16" t="n"/>
      <c r="G2059" s="132" t="n"/>
      <c r="H2059" s="142" t="n"/>
      <c r="I2059" s="142" t="n"/>
      <c r="J2059" s="144" t="n"/>
      <c r="K2059" s="124" t="n"/>
      <c r="L2059" s="12" t="n"/>
      <c r="M2059" s="158">
        <f>IF(J2059="", "", K2059)</f>
        <v/>
      </c>
      <c r="N2059" s="17" t="n"/>
      <c r="O2059" s="18" t="n"/>
      <c r="AC2059" s="14" t="n"/>
      <c r="AD2059" s="14">
        <f>IF(M2059="", "", IF(C2059="Long", IF(M2059&gt;0, M2059/F2059, ((G2059*(I2059-E2059))/F2059)), IF(M2059&gt;0, M2059/F2059, ((G2059*(E2059-I2059))/F2059))))</f>
        <v/>
      </c>
    </row>
    <row customHeight="1" ht="17.25" r="2060" spans="1:105">
      <c r="A2060" s="161" t="n"/>
      <c r="B2060" s="141" t="n"/>
      <c r="C2060" s="15" t="n"/>
      <c r="D2060" s="15" t="n"/>
      <c r="E2060" s="142" t="n"/>
      <c r="F2060" s="16" t="n"/>
      <c r="G2060" s="132" t="n"/>
      <c r="H2060" s="142" t="n"/>
      <c r="I2060" s="142" t="n"/>
      <c r="J2060" s="144" t="n"/>
      <c r="K2060" s="124" t="n"/>
      <c r="L2060" s="12" t="n"/>
      <c r="M2060" s="158">
        <f>IF(J2060="", "", K2060)</f>
        <v/>
      </c>
      <c r="N2060" s="17" t="n"/>
      <c r="O2060" s="18" t="n"/>
      <c r="AC2060" s="14" t="n"/>
      <c r="AD2060" s="14">
        <f>IF(M2060="", "", IF(C2060="Long", IF(M2060&gt;0, M2060/F2060, ((G2060*(I2060-E2060))/F2060)), IF(M2060&gt;0, M2060/F2060, ((G2060*(E2060-I2060))/F2060))))</f>
        <v/>
      </c>
    </row>
    <row customHeight="1" ht="17.25" r="2061" spans="1:105">
      <c r="A2061" s="161" t="n"/>
      <c r="B2061" s="141" t="n"/>
      <c r="C2061" s="15" t="n"/>
      <c r="D2061" s="15" t="n"/>
      <c r="E2061" s="142" t="n"/>
      <c r="F2061" s="16" t="n"/>
      <c r="G2061" s="132" t="n"/>
      <c r="H2061" s="142" t="n"/>
      <c r="I2061" s="142" t="n"/>
      <c r="J2061" s="144" t="n"/>
      <c r="K2061" s="124" t="n"/>
      <c r="L2061" s="12" t="n"/>
      <c r="M2061" s="158">
        <f>IF(J2061="", "", K2061)</f>
        <v/>
      </c>
      <c r="N2061" s="17" t="n"/>
      <c r="O2061" s="18" t="n"/>
      <c r="AC2061" s="14" t="n"/>
      <c r="AD2061" s="14">
        <f>IF(M2061="", "", IF(C2061="Long", IF(M2061&gt;0, M2061/F2061, ((G2061*(I2061-E2061))/F2061)), IF(M2061&gt;0, M2061/F2061, ((G2061*(E2061-I2061))/F2061))))</f>
        <v/>
      </c>
    </row>
    <row customHeight="1" ht="17.25" r="2062" spans="1:105">
      <c r="A2062" s="161" t="n"/>
      <c r="B2062" s="141" t="n"/>
      <c r="C2062" s="15" t="n"/>
      <c r="D2062" s="15" t="n"/>
      <c r="E2062" s="142" t="n"/>
      <c r="F2062" s="16" t="n"/>
      <c r="G2062" s="132" t="n"/>
      <c r="H2062" s="142" t="n"/>
      <c r="I2062" s="142" t="n"/>
      <c r="J2062" s="144" t="n"/>
      <c r="K2062" s="124" t="n"/>
      <c r="L2062" s="12" t="n"/>
      <c r="M2062" s="158">
        <f>IF(J2062="", "", K2062)</f>
        <v/>
      </c>
      <c r="N2062" s="17" t="n"/>
      <c r="O2062" s="18" t="n"/>
      <c r="AC2062" s="14" t="n"/>
      <c r="AD2062" s="14">
        <f>IF(M2062="", "", IF(C2062="Long", IF(M2062&gt;0, M2062/F2062, ((G2062*(I2062-E2062))/F2062)), IF(M2062&gt;0, M2062/F2062, ((G2062*(E2062-I2062))/F2062))))</f>
        <v/>
      </c>
    </row>
    <row customHeight="1" ht="17.25" r="2063" spans="1:105">
      <c r="A2063" s="161" t="n"/>
      <c r="B2063" s="141" t="n"/>
      <c r="C2063" s="15" t="n"/>
      <c r="D2063" s="15" t="n"/>
      <c r="E2063" s="142" t="n"/>
      <c r="F2063" s="16" t="n"/>
      <c r="G2063" s="132" t="n"/>
      <c r="H2063" s="142" t="n"/>
      <c r="I2063" s="142" t="n"/>
      <c r="J2063" s="144" t="n"/>
      <c r="K2063" s="124" t="n"/>
      <c r="L2063" s="12" t="n"/>
      <c r="M2063" s="158">
        <f>IF(J2063="", "", K2063)</f>
        <v/>
      </c>
      <c r="N2063" s="17" t="n"/>
      <c r="O2063" s="18" t="n"/>
      <c r="AC2063" s="14" t="n"/>
      <c r="AD2063" s="14">
        <f>IF(M2063="", "", IF(C2063="Long", IF(M2063&gt;0, M2063/F2063, ((G2063*(I2063-E2063))/F2063)), IF(M2063&gt;0, M2063/F2063, ((G2063*(E2063-I2063))/F2063))))</f>
        <v/>
      </c>
    </row>
    <row customHeight="1" ht="17.25" r="2064" spans="1:105">
      <c r="A2064" s="161" t="n"/>
      <c r="B2064" s="141" t="n"/>
      <c r="C2064" s="15" t="n"/>
      <c r="D2064" s="15" t="n"/>
      <c r="E2064" s="142" t="n"/>
      <c r="F2064" s="16" t="n"/>
      <c r="G2064" s="132" t="n"/>
      <c r="H2064" s="142" t="n"/>
      <c r="I2064" s="142" t="n"/>
      <c r="J2064" s="144" t="n"/>
      <c r="K2064" s="124" t="n"/>
      <c r="L2064" s="12" t="n"/>
      <c r="M2064" s="158">
        <f>IF(J2064="", "", K2064)</f>
        <v/>
      </c>
      <c r="N2064" s="17" t="n"/>
      <c r="O2064" s="18" t="n"/>
      <c r="AC2064" s="14" t="n"/>
      <c r="AD2064" s="14">
        <f>IF(M2064="", "", IF(C2064="Long", IF(M2064&gt;0, M2064/F2064, ((G2064*(I2064-E2064))/F2064)), IF(M2064&gt;0, M2064/F2064, ((G2064*(E2064-I2064))/F2064))))</f>
        <v/>
      </c>
    </row>
    <row customHeight="1" ht="17.25" r="2065" spans="1:105">
      <c r="A2065" s="161" t="n"/>
      <c r="B2065" s="141" t="n"/>
      <c r="C2065" s="15" t="n"/>
      <c r="D2065" s="15" t="n"/>
      <c r="E2065" s="142" t="n"/>
      <c r="F2065" s="16" t="n"/>
      <c r="G2065" s="132" t="n"/>
      <c r="H2065" s="142" t="n"/>
      <c r="I2065" s="142" t="n"/>
      <c r="J2065" s="144" t="n"/>
      <c r="K2065" s="124" t="n"/>
      <c r="L2065" s="12" t="n"/>
      <c r="M2065" s="158">
        <f>IF(J2065="", "", K2065)</f>
        <v/>
      </c>
      <c r="N2065" s="17" t="n"/>
      <c r="O2065" s="18" t="n"/>
      <c r="AC2065" s="14" t="n"/>
      <c r="AD2065" s="14">
        <f>IF(M2065="", "", IF(C2065="Long", IF(M2065&gt;0, M2065/F2065, ((G2065*(I2065-E2065))/F2065)), IF(M2065&gt;0, M2065/F2065, ((G2065*(E2065-I2065))/F2065))))</f>
        <v/>
      </c>
    </row>
    <row customHeight="1" ht="17.25" r="2066" spans="1:105">
      <c r="A2066" s="161" t="n"/>
      <c r="B2066" s="141" t="n"/>
      <c r="C2066" s="15" t="n"/>
      <c r="D2066" s="15" t="n"/>
      <c r="E2066" s="142" t="n"/>
      <c r="F2066" s="16" t="n"/>
      <c r="G2066" s="132" t="n"/>
      <c r="H2066" s="142" t="n"/>
      <c r="I2066" s="142" t="n"/>
      <c r="J2066" s="144" t="n"/>
      <c r="K2066" s="124" t="n"/>
      <c r="L2066" s="12" t="n"/>
      <c r="M2066" s="158">
        <f>IF(J2066="", "", K2066)</f>
        <v/>
      </c>
      <c r="N2066" s="17" t="n"/>
      <c r="O2066" s="18" t="n"/>
      <c r="AC2066" s="14" t="n"/>
      <c r="AD2066" s="14">
        <f>IF(M2066="", "", IF(C2066="Long", IF(M2066&gt;0, M2066/F2066, ((G2066*(I2066-E2066))/F2066)), IF(M2066&gt;0, M2066/F2066, ((G2066*(E2066-I2066))/F2066))))</f>
        <v/>
      </c>
    </row>
    <row customHeight="1" ht="17.25" r="2067" spans="1:105">
      <c r="A2067" s="161" t="n"/>
      <c r="B2067" s="141" t="n"/>
      <c r="C2067" s="15" t="n"/>
      <c r="D2067" s="15" t="n"/>
      <c r="E2067" s="142" t="n"/>
      <c r="F2067" s="16" t="n"/>
      <c r="G2067" s="132" t="n"/>
      <c r="H2067" s="142" t="n"/>
      <c r="I2067" s="142" t="n"/>
      <c r="J2067" s="144" t="n"/>
      <c r="K2067" s="124" t="n"/>
      <c r="L2067" s="12" t="n"/>
      <c r="M2067" s="158">
        <f>IF(J2067="", "", K2067)</f>
        <v/>
      </c>
      <c r="N2067" s="17" t="n"/>
      <c r="O2067" s="18" t="n"/>
      <c r="AC2067" s="14" t="n"/>
      <c r="AD2067" s="14">
        <f>IF(M2067="", "", IF(C2067="Long", IF(M2067&gt;0, M2067/F2067, ((G2067*(I2067-E2067))/F2067)), IF(M2067&gt;0, M2067/F2067, ((G2067*(E2067-I2067))/F2067))))</f>
        <v/>
      </c>
    </row>
    <row customHeight="1" ht="17.25" r="2068" spans="1:105">
      <c r="A2068" s="161" t="n"/>
      <c r="B2068" s="141" t="n"/>
      <c r="C2068" s="15" t="n"/>
      <c r="D2068" s="15" t="n"/>
      <c r="E2068" s="142" t="n"/>
      <c r="F2068" s="16" t="n"/>
      <c r="G2068" s="132" t="n"/>
      <c r="H2068" s="142" t="n"/>
      <c r="I2068" s="142" t="n"/>
      <c r="J2068" s="144" t="n"/>
      <c r="K2068" s="124" t="n"/>
      <c r="L2068" s="12" t="n"/>
      <c r="M2068" s="158">
        <f>IF(J2068="", "", K2068)</f>
        <v/>
      </c>
      <c r="N2068" s="17" t="n"/>
      <c r="O2068" s="18" t="n"/>
      <c r="AC2068" s="14" t="n"/>
      <c r="AD2068" s="14">
        <f>IF(M2068="", "", IF(C2068="Long", IF(M2068&gt;0, M2068/F2068, ((G2068*(I2068-E2068))/F2068)), IF(M2068&gt;0, M2068/F2068, ((G2068*(E2068-I2068))/F2068))))</f>
        <v/>
      </c>
    </row>
    <row customHeight="1" ht="17.25" r="2069" spans="1:105">
      <c r="A2069" s="161" t="n"/>
      <c r="B2069" s="141" t="n"/>
      <c r="C2069" s="15" t="n"/>
      <c r="D2069" s="15" t="n"/>
      <c r="E2069" s="142" t="n"/>
      <c r="F2069" s="16" t="n"/>
      <c r="G2069" s="132" t="n"/>
      <c r="H2069" s="142" t="n"/>
      <c r="I2069" s="142" t="n"/>
      <c r="J2069" s="144" t="n"/>
      <c r="K2069" s="124" t="n"/>
      <c r="L2069" s="12" t="n"/>
      <c r="M2069" s="158">
        <f>IF(J2069="", "", K2069)</f>
        <v/>
      </c>
      <c r="N2069" s="17" t="n"/>
      <c r="O2069" s="18" t="n"/>
      <c r="AC2069" s="14" t="n"/>
      <c r="AD2069" s="14">
        <f>IF(M2069="", "", IF(C2069="Long", IF(M2069&gt;0, M2069/F2069, ((G2069*(I2069-E2069))/F2069)), IF(M2069&gt;0, M2069/F2069, ((G2069*(E2069-I2069))/F2069))))</f>
        <v/>
      </c>
    </row>
    <row customHeight="1" ht="17.25" r="2070" spans="1:105">
      <c r="A2070" s="161" t="n"/>
      <c r="B2070" s="141" t="n"/>
      <c r="C2070" s="15" t="n"/>
      <c r="D2070" s="15" t="n"/>
      <c r="E2070" s="142" t="n"/>
      <c r="F2070" s="16" t="n"/>
      <c r="G2070" s="132" t="n"/>
      <c r="H2070" s="142" t="n"/>
      <c r="I2070" s="142" t="n"/>
      <c r="J2070" s="144" t="n"/>
      <c r="K2070" s="124" t="n"/>
      <c r="L2070" s="12" t="n"/>
      <c r="M2070" s="158">
        <f>IF(J2070="", "", K2070)</f>
        <v/>
      </c>
      <c r="N2070" s="17" t="n"/>
      <c r="O2070" s="18" t="n"/>
      <c r="AC2070" s="14" t="n"/>
      <c r="AD2070" s="14">
        <f>IF(M2070="", "", IF(C2070="Long", IF(M2070&gt;0, M2070/F2070, ((G2070*(I2070-E2070))/F2070)), IF(M2070&gt;0, M2070/F2070, ((G2070*(E2070-I2070))/F2070))))</f>
        <v/>
      </c>
    </row>
    <row customHeight="1" ht="17.25" r="2071" spans="1:105">
      <c r="A2071" s="161" t="n"/>
      <c r="B2071" s="141" t="n"/>
      <c r="C2071" s="15" t="n"/>
      <c r="D2071" s="15" t="n"/>
      <c r="E2071" s="142" t="n"/>
      <c r="F2071" s="16" t="n"/>
      <c r="G2071" s="132" t="n"/>
      <c r="H2071" s="142" t="n"/>
      <c r="I2071" s="142" t="n"/>
      <c r="J2071" s="144" t="n"/>
      <c r="K2071" s="124" t="n"/>
      <c r="L2071" s="12" t="n"/>
      <c r="M2071" s="158">
        <f>IF(J2071="", "", K2071)</f>
        <v/>
      </c>
      <c r="N2071" s="17" t="n"/>
      <c r="O2071" s="18" t="n"/>
      <c r="AC2071" s="14" t="n"/>
      <c r="AD2071" s="14">
        <f>IF(M2071="", "", IF(C2071="Long", IF(M2071&gt;0, M2071/F2071, ((G2071*(I2071-E2071))/F2071)), IF(M2071&gt;0, M2071/F2071, ((G2071*(E2071-I2071))/F2071))))</f>
        <v/>
      </c>
    </row>
    <row customHeight="1" ht="17.25" r="2072" spans="1:105">
      <c r="A2072" s="161" t="n"/>
      <c r="B2072" s="141" t="n"/>
      <c r="C2072" s="15" t="n"/>
      <c r="D2072" s="15" t="n"/>
      <c r="E2072" s="142" t="n"/>
      <c r="F2072" s="16" t="n"/>
      <c r="G2072" s="132" t="n"/>
      <c r="H2072" s="142" t="n"/>
      <c r="I2072" s="142" t="n"/>
      <c r="J2072" s="144" t="n"/>
      <c r="K2072" s="124" t="n"/>
      <c r="L2072" s="12" t="n"/>
      <c r="M2072" s="158">
        <f>IF(J2072="", "", K2072)</f>
        <v/>
      </c>
      <c r="N2072" s="17" t="n"/>
      <c r="O2072" s="18" t="n"/>
      <c r="AC2072" s="14" t="n"/>
      <c r="AD2072" s="14">
        <f>IF(M2072="", "", IF(C2072="Long", IF(M2072&gt;0, M2072/F2072, ((G2072*(I2072-E2072))/F2072)), IF(M2072&gt;0, M2072/F2072, ((G2072*(E2072-I2072))/F2072))))</f>
        <v/>
      </c>
    </row>
    <row customHeight="1" ht="17.25" r="2073" spans="1:105">
      <c r="A2073" s="161" t="n"/>
      <c r="B2073" s="141" t="n"/>
      <c r="C2073" s="15" t="n"/>
      <c r="D2073" s="15" t="n"/>
      <c r="E2073" s="142" t="n"/>
      <c r="F2073" s="16" t="n"/>
      <c r="G2073" s="132" t="n"/>
      <c r="H2073" s="142" t="n"/>
      <c r="I2073" s="142" t="n"/>
      <c r="J2073" s="144" t="n"/>
      <c r="K2073" s="124" t="n"/>
      <c r="L2073" s="12" t="n"/>
      <c r="M2073" s="158">
        <f>IF(J2073="", "", K2073)</f>
        <v/>
      </c>
      <c r="N2073" s="17" t="n"/>
      <c r="O2073" s="18" t="n"/>
      <c r="AC2073" s="14" t="n"/>
      <c r="AD2073" s="14">
        <f>IF(M2073="", "", IF(C2073="Long", IF(M2073&gt;0, M2073/F2073, ((G2073*(I2073-E2073))/F2073)), IF(M2073&gt;0, M2073/F2073, ((G2073*(E2073-I2073))/F2073))))</f>
        <v/>
      </c>
    </row>
    <row customHeight="1" ht="17.25" r="2074" spans="1:105">
      <c r="A2074" s="161" t="n"/>
      <c r="B2074" s="141" t="n"/>
      <c r="C2074" s="15" t="n"/>
      <c r="D2074" s="15" t="n"/>
      <c r="E2074" s="142" t="n"/>
      <c r="F2074" s="16" t="n"/>
      <c r="G2074" s="132" t="n"/>
      <c r="H2074" s="142" t="n"/>
      <c r="I2074" s="142" t="n"/>
      <c r="J2074" s="144" t="n"/>
      <c r="K2074" s="124" t="n"/>
      <c r="L2074" s="12" t="n"/>
      <c r="M2074" s="158">
        <f>IF(J2074="", "", K2074)</f>
        <v/>
      </c>
      <c r="N2074" s="17" t="n"/>
      <c r="O2074" s="18" t="n"/>
      <c r="AC2074" s="14" t="n"/>
      <c r="AD2074" s="14">
        <f>IF(M2074="", "", IF(C2074="Long", IF(M2074&gt;0, M2074/F2074, ((G2074*(I2074-E2074))/F2074)), IF(M2074&gt;0, M2074/F2074, ((G2074*(E2074-I2074))/F2074))))</f>
        <v/>
      </c>
    </row>
    <row customHeight="1" ht="17.25" r="2075" spans="1:105">
      <c r="A2075" s="161" t="n"/>
      <c r="B2075" s="141" t="n"/>
      <c r="C2075" s="15" t="n"/>
      <c r="D2075" s="15" t="n"/>
      <c r="E2075" s="142" t="n"/>
      <c r="F2075" s="16" t="n"/>
      <c r="G2075" s="132" t="n"/>
      <c r="H2075" s="142" t="n"/>
      <c r="I2075" s="142" t="n"/>
      <c r="J2075" s="144" t="n"/>
      <c r="K2075" s="124" t="n"/>
      <c r="L2075" s="12" t="n"/>
      <c r="M2075" s="158">
        <f>IF(J2075="", "", K2075)</f>
        <v/>
      </c>
      <c r="N2075" s="17" t="n"/>
      <c r="O2075" s="18" t="n"/>
      <c r="AC2075" s="14" t="n"/>
      <c r="AD2075" s="14">
        <f>IF(M2075="", "", IF(C2075="Long", IF(M2075&gt;0, M2075/F2075, ((G2075*(I2075-E2075))/F2075)), IF(M2075&gt;0, M2075/F2075, ((G2075*(E2075-I2075))/F2075))))</f>
        <v/>
      </c>
    </row>
    <row customHeight="1" ht="17.25" r="2076" spans="1:105">
      <c r="A2076" s="161" t="n"/>
      <c r="B2076" s="141" t="n"/>
      <c r="C2076" s="15" t="n"/>
      <c r="D2076" s="15" t="n"/>
      <c r="E2076" s="142" t="n"/>
      <c r="F2076" s="16" t="n"/>
      <c r="G2076" s="132" t="n"/>
      <c r="H2076" s="142" t="n"/>
      <c r="I2076" s="142" t="n"/>
      <c r="J2076" s="144" t="n"/>
      <c r="K2076" s="124" t="n"/>
      <c r="L2076" s="12" t="n"/>
      <c r="M2076" s="158">
        <f>IF(J2076="", "", K2076)</f>
        <v/>
      </c>
      <c r="N2076" s="17" t="n"/>
      <c r="O2076" s="18" t="n"/>
      <c r="AC2076" s="14" t="n"/>
      <c r="AD2076" s="14">
        <f>IF(M2076="", "", IF(C2076="Long", IF(M2076&gt;0, M2076/F2076, ((G2076*(I2076-E2076))/F2076)), IF(M2076&gt;0, M2076/F2076, ((G2076*(E2076-I2076))/F2076))))</f>
        <v/>
      </c>
    </row>
    <row customHeight="1" ht="17.25" r="2077" spans="1:105">
      <c r="A2077" s="161" t="n"/>
      <c r="B2077" s="141" t="n"/>
      <c r="C2077" s="15" t="n"/>
      <c r="D2077" s="15" t="n"/>
      <c r="E2077" s="142" t="n"/>
      <c r="F2077" s="16" t="n"/>
      <c r="G2077" s="132" t="n"/>
      <c r="H2077" s="142" t="n"/>
      <c r="I2077" s="142" t="n"/>
      <c r="J2077" s="144" t="n"/>
      <c r="K2077" s="124" t="n"/>
      <c r="L2077" s="12" t="n"/>
      <c r="M2077" s="158">
        <f>IF(J2077="", "", K2077)</f>
        <v/>
      </c>
      <c r="N2077" s="17" t="n"/>
      <c r="O2077" s="18" t="n"/>
      <c r="AC2077" s="14" t="n"/>
      <c r="AD2077" s="14">
        <f>IF(M2077="", "", IF(C2077="Long", IF(M2077&gt;0, M2077/F2077, ((G2077*(I2077-E2077))/F2077)), IF(M2077&gt;0, M2077/F2077, ((G2077*(E2077-I2077))/F2077))))</f>
        <v/>
      </c>
    </row>
    <row customHeight="1" ht="17.25" r="2078" spans="1:105">
      <c r="A2078" s="161" t="n"/>
      <c r="B2078" s="141" t="n"/>
      <c r="C2078" s="15" t="n"/>
      <c r="D2078" s="15" t="n"/>
      <c r="E2078" s="142" t="n"/>
      <c r="F2078" s="16" t="n"/>
      <c r="G2078" s="132" t="n"/>
      <c r="H2078" s="142" t="n"/>
      <c r="I2078" s="142" t="n"/>
      <c r="J2078" s="144" t="n"/>
      <c r="K2078" s="124" t="n"/>
      <c r="L2078" s="12" t="n"/>
      <c r="M2078" s="158">
        <f>IF(J2078="", "", K2078)</f>
        <v/>
      </c>
      <c r="N2078" s="17" t="n"/>
      <c r="O2078" s="18" t="n"/>
      <c r="AC2078" s="14" t="n"/>
      <c r="AD2078" s="14">
        <f>IF(M2078="", "", IF(C2078="Long", IF(M2078&gt;0, M2078/F2078, ((G2078*(I2078-E2078))/F2078)), IF(M2078&gt;0, M2078/F2078, ((G2078*(E2078-I2078))/F2078))))</f>
        <v/>
      </c>
    </row>
    <row customHeight="1" ht="17.25" r="2079" spans="1:105">
      <c r="A2079" s="161" t="n"/>
      <c r="B2079" s="141" t="n"/>
      <c r="C2079" s="15" t="n"/>
      <c r="D2079" s="15" t="n"/>
      <c r="E2079" s="142" t="n"/>
      <c r="F2079" s="16" t="n"/>
      <c r="G2079" s="132" t="n"/>
      <c r="H2079" s="142" t="n"/>
      <c r="I2079" s="142" t="n"/>
      <c r="J2079" s="144" t="n"/>
      <c r="K2079" s="124" t="n"/>
      <c r="L2079" s="12" t="n"/>
      <c r="M2079" s="158">
        <f>IF(J2079="", "", K2079)</f>
        <v/>
      </c>
      <c r="N2079" s="17" t="n"/>
      <c r="O2079" s="18" t="n"/>
      <c r="AC2079" s="14" t="n"/>
      <c r="AD2079" s="14">
        <f>IF(M2079="", "", IF(C2079="Long", IF(M2079&gt;0, M2079/F2079, ((G2079*(I2079-E2079))/F2079)), IF(M2079&gt;0, M2079/F2079, ((G2079*(E2079-I2079))/F2079))))</f>
        <v/>
      </c>
    </row>
    <row customHeight="1" ht="17.25" r="2080" spans="1:105">
      <c r="A2080" s="161" t="n"/>
      <c r="B2080" s="141" t="n"/>
      <c r="C2080" s="15" t="n"/>
      <c r="D2080" s="15" t="n"/>
      <c r="E2080" s="142" t="n"/>
      <c r="F2080" s="16" t="n"/>
      <c r="G2080" s="132" t="n"/>
      <c r="H2080" s="142" t="n"/>
      <c r="I2080" s="142" t="n"/>
      <c r="J2080" s="144" t="n"/>
      <c r="K2080" s="124" t="n"/>
      <c r="L2080" s="12" t="n"/>
      <c r="M2080" s="158">
        <f>IF(J2080="", "", K2080)</f>
        <v/>
      </c>
      <c r="N2080" s="17" t="n"/>
      <c r="O2080" s="18" t="n"/>
      <c r="AC2080" s="14" t="n"/>
      <c r="AD2080" s="14">
        <f>IF(M2080="", "", IF(C2080="Long", IF(M2080&gt;0, M2080/F2080, ((G2080*(I2080-E2080))/F2080)), IF(M2080&gt;0, M2080/F2080, ((G2080*(E2080-I2080))/F2080))))</f>
        <v/>
      </c>
    </row>
    <row customHeight="1" ht="17.25" r="2081" spans="1:105">
      <c r="A2081" s="161" t="n"/>
      <c r="B2081" s="141" t="n"/>
      <c r="C2081" s="15" t="n"/>
      <c r="D2081" s="15" t="n"/>
      <c r="E2081" s="142" t="n"/>
      <c r="F2081" s="16" t="n"/>
      <c r="G2081" s="132" t="n"/>
      <c r="H2081" s="142" t="n"/>
      <c r="I2081" s="142" t="n"/>
      <c r="J2081" s="144" t="n"/>
      <c r="K2081" s="124" t="n"/>
      <c r="L2081" s="12" t="n"/>
      <c r="M2081" s="158">
        <f>IF(J2081="", "", K2081)</f>
        <v/>
      </c>
      <c r="N2081" s="17" t="n"/>
      <c r="O2081" s="18" t="n"/>
      <c r="AC2081" s="14" t="n"/>
      <c r="AD2081" s="14">
        <f>IF(M2081="", "", IF(C2081="Long", IF(M2081&gt;0, M2081/F2081, ((G2081*(I2081-E2081))/F2081)), IF(M2081&gt;0, M2081/F2081, ((G2081*(E2081-I2081))/F2081))))</f>
        <v/>
      </c>
    </row>
    <row customHeight="1" ht="17.25" r="2082" spans="1:105">
      <c r="A2082" s="161" t="n"/>
      <c r="B2082" s="141" t="n"/>
      <c r="C2082" s="15" t="n"/>
      <c r="D2082" s="15" t="n"/>
      <c r="E2082" s="142" t="n"/>
      <c r="F2082" s="16" t="n"/>
      <c r="G2082" s="132" t="n"/>
      <c r="H2082" s="142" t="n"/>
      <c r="I2082" s="142" t="n"/>
      <c r="J2082" s="144" t="n"/>
      <c r="K2082" s="124" t="n"/>
      <c r="L2082" s="12" t="n"/>
      <c r="M2082" s="158">
        <f>IF(J2082="", "", K2082)</f>
        <v/>
      </c>
      <c r="N2082" s="17" t="n"/>
      <c r="O2082" s="18" t="n"/>
      <c r="AC2082" s="14" t="n"/>
      <c r="AD2082" s="14">
        <f>IF(M2082="", "", IF(C2082="Long", IF(M2082&gt;0, M2082/F2082, ((G2082*(I2082-E2082))/F2082)), IF(M2082&gt;0, M2082/F2082, ((G2082*(E2082-I2082))/F2082))))</f>
        <v/>
      </c>
    </row>
    <row customHeight="1" ht="17.25" r="2083" spans="1:105">
      <c r="A2083" s="161" t="n"/>
      <c r="B2083" s="141" t="n"/>
      <c r="C2083" s="15" t="n"/>
      <c r="D2083" s="15" t="n"/>
      <c r="E2083" s="142" t="n"/>
      <c r="F2083" s="16" t="n"/>
      <c r="G2083" s="132" t="n"/>
      <c r="H2083" s="142" t="n"/>
      <c r="I2083" s="142" t="n"/>
      <c r="J2083" s="144" t="n"/>
      <c r="K2083" s="124" t="n"/>
      <c r="L2083" s="12" t="n"/>
      <c r="M2083" s="158">
        <f>IF(J2083="", "", K2083)</f>
        <v/>
      </c>
      <c r="N2083" s="17" t="n"/>
      <c r="O2083" s="18" t="n"/>
      <c r="AC2083" s="14" t="n"/>
      <c r="AD2083" s="14">
        <f>IF(M2083="", "", IF(C2083="Long", IF(M2083&gt;0, M2083/F2083, ((G2083*(I2083-E2083))/F2083)), IF(M2083&gt;0, M2083/F2083, ((G2083*(E2083-I2083))/F2083))))</f>
        <v/>
      </c>
    </row>
    <row customHeight="1" ht="17.25" r="2084" spans="1:105">
      <c r="A2084" s="161" t="n"/>
      <c r="B2084" s="141" t="n"/>
      <c r="C2084" s="15" t="n"/>
      <c r="D2084" s="15" t="n"/>
      <c r="E2084" s="142" t="n"/>
      <c r="F2084" s="16" t="n"/>
      <c r="G2084" s="132" t="n"/>
      <c r="H2084" s="142" t="n"/>
      <c r="I2084" s="142" t="n"/>
      <c r="J2084" s="144" t="n"/>
      <c r="K2084" s="124" t="n"/>
      <c r="L2084" s="12" t="n"/>
      <c r="M2084" s="158">
        <f>IF(J2084="", "", K2084)</f>
        <v/>
      </c>
      <c r="N2084" s="17" t="n"/>
      <c r="O2084" s="18" t="n"/>
      <c r="AC2084" s="14" t="n"/>
      <c r="AD2084" s="14">
        <f>IF(M2084="", "", IF(C2084="Long", IF(M2084&gt;0, M2084/F2084, ((G2084*(I2084-E2084))/F2084)), IF(M2084&gt;0, M2084/F2084, ((G2084*(E2084-I2084))/F2084))))</f>
        <v/>
      </c>
    </row>
    <row customHeight="1" ht="17.25" r="2085" spans="1:105">
      <c r="A2085" s="161" t="n"/>
      <c r="B2085" s="141" t="n"/>
      <c r="C2085" s="15" t="n"/>
      <c r="D2085" s="15" t="n"/>
      <c r="E2085" s="142" t="n"/>
      <c r="F2085" s="16" t="n"/>
      <c r="G2085" s="132" t="n"/>
      <c r="H2085" s="142" t="n"/>
      <c r="I2085" s="142" t="n"/>
      <c r="J2085" s="144" t="n"/>
      <c r="K2085" s="124" t="n"/>
      <c r="L2085" s="12" t="n"/>
      <c r="M2085" s="158">
        <f>IF(J2085="", "", K2085)</f>
        <v/>
      </c>
      <c r="N2085" s="17" t="n"/>
      <c r="O2085" s="18" t="n"/>
      <c r="AC2085" s="14" t="n"/>
      <c r="AD2085" s="14">
        <f>IF(M2085="", "", IF(C2085="Long", IF(M2085&gt;0, M2085/F2085, ((G2085*(I2085-E2085))/F2085)), IF(M2085&gt;0, M2085/F2085, ((G2085*(E2085-I2085))/F2085))))</f>
        <v/>
      </c>
    </row>
    <row customHeight="1" ht="17.25" r="2086" spans="1:105">
      <c r="A2086" s="161" t="n"/>
      <c r="B2086" s="141" t="n"/>
      <c r="C2086" s="15" t="n"/>
      <c r="D2086" s="15" t="n"/>
      <c r="E2086" s="142" t="n"/>
      <c r="F2086" s="16" t="n"/>
      <c r="G2086" s="132" t="n"/>
      <c r="H2086" s="142" t="n"/>
      <c r="I2086" s="142" t="n"/>
      <c r="J2086" s="144" t="n"/>
      <c r="K2086" s="124" t="n"/>
      <c r="L2086" s="12" t="n"/>
      <c r="M2086" s="158">
        <f>IF(J2086="", "", K2086)</f>
        <v/>
      </c>
      <c r="N2086" s="17" t="n"/>
      <c r="O2086" s="18" t="n"/>
      <c r="AC2086" s="14" t="n"/>
      <c r="AD2086" s="14">
        <f>IF(M2086="", "", IF(C2086="Long", IF(M2086&gt;0, M2086/F2086, ((G2086*(I2086-E2086))/F2086)), IF(M2086&gt;0, M2086/F2086, ((G2086*(E2086-I2086))/F2086))))</f>
        <v/>
      </c>
    </row>
    <row customHeight="1" ht="17.25" r="2087" spans="1:105">
      <c r="A2087" s="161" t="n"/>
      <c r="B2087" s="141" t="n"/>
      <c r="C2087" s="15" t="n"/>
      <c r="D2087" s="15" t="n"/>
      <c r="E2087" s="142" t="n"/>
      <c r="F2087" s="16" t="n"/>
      <c r="G2087" s="132" t="n"/>
      <c r="H2087" s="142" t="n"/>
      <c r="I2087" s="142" t="n"/>
      <c r="J2087" s="144" t="n"/>
      <c r="K2087" s="124" t="n"/>
      <c r="L2087" s="12" t="n"/>
      <c r="M2087" s="158">
        <f>IF(J2087="", "", K2087)</f>
        <v/>
      </c>
      <c r="N2087" s="17" t="n"/>
      <c r="O2087" s="18" t="n"/>
      <c r="AC2087" s="14" t="n"/>
      <c r="AD2087" s="14">
        <f>IF(M2087="", "", IF(C2087="Long", IF(M2087&gt;0, M2087/F2087, ((G2087*(I2087-E2087))/F2087)), IF(M2087&gt;0, M2087/F2087, ((G2087*(E2087-I2087))/F2087))))</f>
        <v/>
      </c>
    </row>
    <row customHeight="1" ht="17.25" r="2088" spans="1:105">
      <c r="A2088" s="161" t="n"/>
      <c r="B2088" s="141" t="n"/>
      <c r="C2088" s="15" t="n"/>
      <c r="D2088" s="15" t="n"/>
      <c r="E2088" s="142" t="n"/>
      <c r="F2088" s="16" t="n"/>
      <c r="G2088" s="132" t="n"/>
      <c r="H2088" s="142" t="n"/>
      <c r="I2088" s="142" t="n"/>
      <c r="J2088" s="144" t="n"/>
      <c r="K2088" s="124" t="n"/>
      <c r="L2088" s="12" t="n"/>
      <c r="M2088" s="158">
        <f>IF(J2088="", "", K2088)</f>
        <v/>
      </c>
      <c r="N2088" s="17" t="n"/>
      <c r="O2088" s="18" t="n"/>
      <c r="AC2088" s="14" t="n"/>
      <c r="AD2088" s="14">
        <f>IF(M2088="", "", IF(C2088="Long", IF(M2088&gt;0, M2088/F2088, ((G2088*(I2088-E2088))/F2088)), IF(M2088&gt;0, M2088/F2088, ((G2088*(E2088-I2088))/F2088))))</f>
        <v/>
      </c>
    </row>
    <row customHeight="1" ht="17.25" r="2089" spans="1:105">
      <c r="A2089" s="161" t="n"/>
      <c r="B2089" s="141" t="n"/>
      <c r="C2089" s="15" t="n"/>
      <c r="D2089" s="15" t="n"/>
      <c r="E2089" s="142" t="n"/>
      <c r="F2089" s="16" t="n"/>
      <c r="G2089" s="132" t="n"/>
      <c r="H2089" s="142" t="n"/>
      <c r="I2089" s="142" t="n"/>
      <c r="J2089" s="144" t="n"/>
      <c r="K2089" s="124" t="n"/>
      <c r="L2089" s="12" t="n"/>
      <c r="M2089" s="158">
        <f>IF(J2089="", "", K2089)</f>
        <v/>
      </c>
      <c r="N2089" s="17" t="n"/>
      <c r="O2089" s="18" t="n"/>
      <c r="AC2089" s="14" t="n"/>
      <c r="AD2089" s="14">
        <f>IF(M2089="", "", IF(C2089="Long", IF(M2089&gt;0, M2089/F2089, ((G2089*(I2089-E2089))/F2089)), IF(M2089&gt;0, M2089/F2089, ((G2089*(E2089-I2089))/F2089))))</f>
        <v/>
      </c>
    </row>
    <row customHeight="1" ht="17.25" r="2090" spans="1:105">
      <c r="A2090" s="161" t="n"/>
      <c r="B2090" s="141" t="n"/>
      <c r="C2090" s="15" t="n"/>
      <c r="D2090" s="15" t="n"/>
      <c r="E2090" s="142" t="n"/>
      <c r="F2090" s="16" t="n"/>
      <c r="G2090" s="132" t="n"/>
      <c r="H2090" s="142" t="n"/>
      <c r="I2090" s="142" t="n"/>
      <c r="J2090" s="144" t="n"/>
      <c r="K2090" s="124" t="n"/>
      <c r="L2090" s="12" t="n"/>
      <c r="M2090" s="158">
        <f>IF(J2090="", "", K2090)</f>
        <v/>
      </c>
      <c r="N2090" s="17" t="n"/>
      <c r="O2090" s="18" t="n"/>
      <c r="AC2090" s="14" t="n"/>
      <c r="AD2090" s="14">
        <f>IF(M2090="", "", IF(C2090="Long", IF(M2090&gt;0, M2090/F2090, ((G2090*(I2090-E2090))/F2090)), IF(M2090&gt;0, M2090/F2090, ((G2090*(E2090-I2090))/F2090))))</f>
        <v/>
      </c>
    </row>
    <row customHeight="1" ht="17.25" r="2091" spans="1:105">
      <c r="A2091" s="161" t="n"/>
      <c r="B2091" s="141" t="n"/>
      <c r="C2091" s="15" t="n"/>
      <c r="D2091" s="15" t="n"/>
      <c r="E2091" s="142" t="n"/>
      <c r="F2091" s="16" t="n"/>
      <c r="G2091" s="132" t="n"/>
      <c r="H2091" s="142" t="n"/>
      <c r="I2091" s="142" t="n"/>
      <c r="J2091" s="144" t="n"/>
      <c r="K2091" s="124" t="n"/>
      <c r="L2091" s="12" t="n"/>
      <c r="M2091" s="158">
        <f>IF(J2091="", "", K2091)</f>
        <v/>
      </c>
      <c r="N2091" s="17" t="n"/>
      <c r="O2091" s="18" t="n"/>
      <c r="AC2091" s="14" t="n"/>
      <c r="AD2091" s="14">
        <f>IF(M2091="", "", IF(C2091="Long", IF(M2091&gt;0, M2091/F2091, ((G2091*(I2091-E2091))/F2091)), IF(M2091&gt;0, M2091/F2091, ((G2091*(E2091-I2091))/F2091))))</f>
        <v/>
      </c>
    </row>
    <row customHeight="1" ht="17.25" r="2092" spans="1:105">
      <c r="A2092" s="161" t="n"/>
      <c r="B2092" s="141" t="n"/>
      <c r="C2092" s="15" t="n"/>
      <c r="D2092" s="15" t="n"/>
      <c r="E2092" s="142" t="n"/>
      <c r="F2092" s="16" t="n"/>
      <c r="G2092" s="132" t="n"/>
      <c r="H2092" s="142" t="n"/>
      <c r="I2092" s="142" t="n"/>
      <c r="J2092" s="144" t="n"/>
      <c r="K2092" s="124" t="n"/>
      <c r="L2092" s="12" t="n"/>
      <c r="M2092" s="158">
        <f>IF(J2092="", "", K2092)</f>
        <v/>
      </c>
      <c r="N2092" s="17" t="n"/>
      <c r="O2092" s="18" t="n"/>
      <c r="AC2092" s="14" t="n"/>
      <c r="AD2092" s="14">
        <f>IF(M2092="", "", IF(C2092="Long", IF(M2092&gt;0, M2092/F2092, ((G2092*(I2092-E2092))/F2092)), IF(M2092&gt;0, M2092/F2092, ((G2092*(E2092-I2092))/F2092))))</f>
        <v/>
      </c>
    </row>
    <row customHeight="1" ht="17.25" r="2093" spans="1:105">
      <c r="A2093" s="161" t="n"/>
      <c r="B2093" s="141" t="n"/>
      <c r="C2093" s="15" t="n"/>
      <c r="D2093" s="15" t="n"/>
      <c r="E2093" s="142" t="n"/>
      <c r="F2093" s="16" t="n"/>
      <c r="G2093" s="132" t="n"/>
      <c r="H2093" s="142" t="n"/>
      <c r="I2093" s="142" t="n"/>
      <c r="J2093" s="144" t="n"/>
      <c r="K2093" s="124" t="n"/>
      <c r="L2093" s="12" t="n"/>
      <c r="M2093" s="158">
        <f>IF(J2093="", "", K2093)</f>
        <v/>
      </c>
      <c r="N2093" s="17" t="n"/>
      <c r="O2093" s="18" t="n"/>
      <c r="AC2093" s="14" t="n"/>
      <c r="AD2093" s="14">
        <f>IF(M2093="", "", IF(C2093="Long", IF(M2093&gt;0, M2093/F2093, ((G2093*(I2093-E2093))/F2093)), IF(M2093&gt;0, M2093/F2093, ((G2093*(E2093-I2093))/F2093))))</f>
        <v/>
      </c>
    </row>
    <row customHeight="1" ht="17.25" r="2094" spans="1:105">
      <c r="A2094" s="161" t="n"/>
      <c r="B2094" s="141" t="n"/>
      <c r="C2094" s="15" t="n"/>
      <c r="D2094" s="15" t="n"/>
      <c r="E2094" s="142" t="n"/>
      <c r="F2094" s="16" t="n"/>
      <c r="G2094" s="132" t="n"/>
      <c r="H2094" s="142" t="n"/>
      <c r="I2094" s="142" t="n"/>
      <c r="J2094" s="144" t="n"/>
      <c r="K2094" s="124" t="n"/>
      <c r="L2094" s="12" t="n"/>
      <c r="M2094" s="158">
        <f>IF(J2094="", "", K2094)</f>
        <v/>
      </c>
      <c r="N2094" s="17" t="n"/>
      <c r="O2094" s="18" t="n"/>
      <c r="AC2094" s="14" t="n"/>
      <c r="AD2094" s="14">
        <f>IF(M2094="", "", IF(C2094="Long", IF(M2094&gt;0, M2094/F2094, ((G2094*(I2094-E2094))/F2094)), IF(M2094&gt;0, M2094/F2094, ((G2094*(E2094-I2094))/F2094))))</f>
        <v/>
      </c>
    </row>
    <row customHeight="1" ht="17.25" r="2095" spans="1:105">
      <c r="A2095" s="161" t="n"/>
      <c r="B2095" s="141" t="n"/>
      <c r="C2095" s="15" t="n"/>
      <c r="D2095" s="15" t="n"/>
      <c r="E2095" s="142" t="n"/>
      <c r="F2095" s="16" t="n"/>
      <c r="G2095" s="132" t="n"/>
      <c r="H2095" s="142" t="n"/>
      <c r="I2095" s="142" t="n"/>
      <c r="J2095" s="144" t="n"/>
      <c r="K2095" s="124" t="n"/>
      <c r="L2095" s="12" t="n"/>
      <c r="M2095" s="158">
        <f>IF(J2095="", "", K2095)</f>
        <v/>
      </c>
      <c r="N2095" s="17" t="n"/>
      <c r="O2095" s="18" t="n"/>
      <c r="AC2095" s="14" t="n"/>
      <c r="AD2095" s="14">
        <f>IF(M2095="", "", IF(C2095="Long", IF(M2095&gt;0, M2095/F2095, ((G2095*(I2095-E2095))/F2095)), IF(M2095&gt;0, M2095/F2095, ((G2095*(E2095-I2095))/F2095))))</f>
        <v/>
      </c>
    </row>
    <row customHeight="1" ht="17.25" r="2096" spans="1:105">
      <c r="A2096" s="161" t="n"/>
      <c r="B2096" s="141" t="n"/>
      <c r="C2096" s="15" t="n"/>
      <c r="D2096" s="15" t="n"/>
      <c r="E2096" s="142" t="n"/>
      <c r="F2096" s="16" t="n"/>
      <c r="G2096" s="132" t="n"/>
      <c r="H2096" s="142" t="n"/>
      <c r="I2096" s="142" t="n"/>
      <c r="J2096" s="144" t="n"/>
      <c r="K2096" s="124" t="n"/>
      <c r="L2096" s="12" t="n"/>
      <c r="M2096" s="158">
        <f>IF(J2096="", "", K2096)</f>
        <v/>
      </c>
      <c r="N2096" s="17" t="n"/>
      <c r="O2096" s="18" t="n"/>
      <c r="AC2096" s="14" t="n"/>
      <c r="AD2096" s="14">
        <f>IF(M2096="", "", IF(C2096="Long", IF(M2096&gt;0, M2096/F2096, ((G2096*(I2096-E2096))/F2096)), IF(M2096&gt;0, M2096/F2096, ((G2096*(E2096-I2096))/F2096))))</f>
        <v/>
      </c>
    </row>
    <row customHeight="1" ht="17.25" r="2097" spans="1:105">
      <c r="A2097" s="161" t="n"/>
      <c r="B2097" s="141" t="n"/>
      <c r="C2097" s="15" t="n"/>
      <c r="D2097" s="15" t="n"/>
      <c r="E2097" s="142" t="n"/>
      <c r="F2097" s="16" t="n"/>
      <c r="G2097" s="132" t="n"/>
      <c r="H2097" s="142" t="n"/>
      <c r="I2097" s="142" t="n"/>
      <c r="J2097" s="144" t="n"/>
      <c r="K2097" s="124" t="n"/>
      <c r="L2097" s="12" t="n"/>
      <c r="M2097" s="158">
        <f>IF(J2097="", "", K2097)</f>
        <v/>
      </c>
      <c r="N2097" s="17" t="n"/>
      <c r="O2097" s="18" t="n"/>
      <c r="AC2097" s="14" t="n"/>
      <c r="AD2097" s="14">
        <f>IF(M2097="", "", IF(C2097="Long", IF(M2097&gt;0, M2097/F2097, ((G2097*(I2097-E2097))/F2097)), IF(M2097&gt;0, M2097/F2097, ((G2097*(E2097-I2097))/F2097))))</f>
        <v/>
      </c>
    </row>
    <row customHeight="1" ht="17.25" r="2098" spans="1:105">
      <c r="A2098" s="161" t="n"/>
      <c r="B2098" s="141" t="n"/>
      <c r="C2098" s="15" t="n"/>
      <c r="D2098" s="15" t="n"/>
      <c r="E2098" s="142" t="n"/>
      <c r="F2098" s="16" t="n"/>
      <c r="G2098" s="132" t="n"/>
      <c r="H2098" s="142" t="n"/>
      <c r="I2098" s="142" t="n"/>
      <c r="J2098" s="144" t="n"/>
      <c r="K2098" s="124" t="n"/>
      <c r="L2098" s="12" t="n"/>
      <c r="M2098" s="158">
        <f>IF(J2098="", "", K2098)</f>
        <v/>
      </c>
      <c r="N2098" s="17" t="n"/>
      <c r="O2098" s="18" t="n"/>
      <c r="AC2098" s="14" t="n"/>
      <c r="AD2098" s="14">
        <f>IF(M2098="", "", IF(C2098="Long", IF(M2098&gt;0, M2098/F2098, ((G2098*(I2098-E2098))/F2098)), IF(M2098&gt;0, M2098/F2098, ((G2098*(E2098-I2098))/F2098))))</f>
        <v/>
      </c>
    </row>
    <row customHeight="1" ht="17.25" r="2099" spans="1:105">
      <c r="A2099" s="161" t="n"/>
      <c r="B2099" s="141" t="n"/>
      <c r="C2099" s="15" t="n"/>
      <c r="D2099" s="15" t="n"/>
      <c r="E2099" s="142" t="n"/>
      <c r="F2099" s="16" t="n"/>
      <c r="G2099" s="132" t="n"/>
      <c r="H2099" s="142" t="n"/>
      <c r="I2099" s="142" t="n"/>
      <c r="J2099" s="144" t="n"/>
      <c r="K2099" s="124" t="n"/>
      <c r="L2099" s="12" t="n"/>
      <c r="M2099" s="158">
        <f>IF(J2099="", "", K2099)</f>
        <v/>
      </c>
      <c r="N2099" s="17" t="n"/>
      <c r="O2099" s="18" t="n"/>
      <c r="AC2099" s="14" t="n"/>
      <c r="AD2099" s="14">
        <f>IF(M2099="", "", IF(C2099="Long", IF(M2099&gt;0, M2099/F2099, ((G2099*(I2099-E2099))/F2099)), IF(M2099&gt;0, M2099/F2099, ((G2099*(E2099-I2099))/F2099))))</f>
        <v/>
      </c>
    </row>
    <row customHeight="1" ht="17.25" r="2100" spans="1:105">
      <c r="A2100" s="161" t="n"/>
      <c r="B2100" s="141" t="n"/>
      <c r="C2100" s="15" t="n"/>
      <c r="D2100" s="15" t="n"/>
      <c r="E2100" s="142" t="n"/>
      <c r="F2100" s="16" t="n"/>
      <c r="G2100" s="132" t="n"/>
      <c r="H2100" s="142" t="n"/>
      <c r="I2100" s="142" t="n"/>
      <c r="J2100" s="144" t="n"/>
      <c r="K2100" s="124" t="n"/>
      <c r="L2100" s="12" t="n"/>
      <c r="M2100" s="158">
        <f>IF(J2100="", "", K2100)</f>
        <v/>
      </c>
      <c r="N2100" s="17" t="n"/>
      <c r="O2100" s="18" t="n"/>
      <c r="AC2100" s="14" t="n"/>
      <c r="AD2100" s="14">
        <f>IF(M2100="", "", IF(C2100="Long", IF(M2100&gt;0, M2100/F2100, ((G2100*(I2100-E2100))/F2100)), IF(M2100&gt;0, M2100/F2100, ((G2100*(E2100-I2100))/F2100))))</f>
        <v/>
      </c>
    </row>
    <row customHeight="1" ht="17.25" r="2101" spans="1:105">
      <c r="A2101" s="161" t="n"/>
      <c r="B2101" s="141" t="n"/>
      <c r="C2101" s="15" t="n"/>
      <c r="D2101" s="15" t="n"/>
      <c r="E2101" s="142" t="n"/>
      <c r="F2101" s="16" t="n"/>
      <c r="G2101" s="132" t="n"/>
      <c r="H2101" s="142" t="n"/>
      <c r="I2101" s="142" t="n"/>
      <c r="J2101" s="144" t="n"/>
      <c r="K2101" s="124" t="n"/>
      <c r="L2101" s="12" t="n"/>
      <c r="M2101" s="158">
        <f>IF(J2101="", "", K2101)</f>
        <v/>
      </c>
      <c r="N2101" s="17" t="n"/>
      <c r="O2101" s="18" t="n"/>
      <c r="AC2101" s="14" t="n"/>
      <c r="AD2101" s="14">
        <f>IF(M2101="", "", IF(C2101="Long", IF(M2101&gt;0, M2101/F2101, ((G2101*(I2101-E2101))/F2101)), IF(M2101&gt;0, M2101/F2101, ((G2101*(E2101-I2101))/F2101))))</f>
        <v/>
      </c>
    </row>
    <row customHeight="1" ht="17.25" r="2102" spans="1:105">
      <c r="A2102" s="161" t="n"/>
      <c r="B2102" s="141" t="n"/>
      <c r="C2102" s="15" t="n"/>
      <c r="D2102" s="15" t="n"/>
      <c r="E2102" s="142" t="n"/>
      <c r="F2102" s="16" t="n"/>
      <c r="G2102" s="132" t="n"/>
      <c r="H2102" s="142" t="n"/>
      <c r="I2102" s="142" t="n"/>
      <c r="J2102" s="144" t="n"/>
      <c r="K2102" s="124" t="n"/>
      <c r="L2102" s="12" t="n"/>
      <c r="M2102" s="158">
        <f>IF(J2102="", "", K2102)</f>
        <v/>
      </c>
      <c r="N2102" s="17" t="n"/>
      <c r="O2102" s="18" t="n"/>
      <c r="AC2102" s="14" t="n"/>
      <c r="AD2102" s="14">
        <f>IF(M2102="", "", IF(C2102="Long", IF(M2102&gt;0, M2102/F2102, ((G2102*(I2102-E2102))/F2102)), IF(M2102&gt;0, M2102/F2102, ((G2102*(E2102-I2102))/F2102))))</f>
        <v/>
      </c>
    </row>
    <row customHeight="1" ht="17.25" r="2103" spans="1:105">
      <c r="A2103" s="161" t="n"/>
      <c r="B2103" s="141" t="n"/>
      <c r="C2103" s="15" t="n"/>
      <c r="D2103" s="15" t="n"/>
      <c r="E2103" s="142" t="n"/>
      <c r="F2103" s="16" t="n"/>
      <c r="G2103" s="132" t="n"/>
      <c r="H2103" s="142" t="n"/>
      <c r="I2103" s="142" t="n"/>
      <c r="J2103" s="144" t="n"/>
      <c r="K2103" s="124" t="n"/>
      <c r="L2103" s="12" t="n"/>
      <c r="M2103" s="158">
        <f>IF(J2103="", "", K2103)</f>
        <v/>
      </c>
      <c r="N2103" s="17" t="n"/>
      <c r="O2103" s="18" t="n"/>
      <c r="AC2103" s="14" t="n"/>
      <c r="AD2103" s="14">
        <f>IF(M2103="", "", IF(C2103="Long", IF(M2103&gt;0, M2103/F2103, ((G2103*(I2103-E2103))/F2103)), IF(M2103&gt;0, M2103/F2103, ((G2103*(E2103-I2103))/F2103))))</f>
        <v/>
      </c>
    </row>
    <row customHeight="1" ht="17.25" r="2104" spans="1:105">
      <c r="A2104" s="161" t="n"/>
      <c r="B2104" s="141" t="n"/>
      <c r="C2104" s="15" t="n"/>
      <c r="D2104" s="15" t="n"/>
      <c r="E2104" s="142" t="n"/>
      <c r="F2104" s="16" t="n"/>
      <c r="G2104" s="132" t="n"/>
      <c r="H2104" s="142" t="n"/>
      <c r="I2104" s="142" t="n"/>
      <c r="J2104" s="144" t="n"/>
      <c r="K2104" s="124" t="n"/>
      <c r="L2104" s="12" t="n"/>
      <c r="M2104" s="158">
        <f>IF(J2104="", "", K2104)</f>
        <v/>
      </c>
      <c r="N2104" s="17" t="n"/>
      <c r="O2104" s="18" t="n"/>
      <c r="AC2104" s="14" t="n"/>
      <c r="AD2104" s="14">
        <f>IF(M2104="", "", IF(C2104="Long", IF(M2104&gt;0, M2104/F2104, ((G2104*(I2104-E2104))/F2104)), IF(M2104&gt;0, M2104/F2104, ((G2104*(E2104-I2104))/F2104))))</f>
        <v/>
      </c>
    </row>
    <row customHeight="1" ht="17.25" r="2105" spans="1:105">
      <c r="A2105" s="161" t="n"/>
      <c r="B2105" s="141" t="n"/>
      <c r="C2105" s="15" t="n"/>
      <c r="D2105" s="15" t="n"/>
      <c r="E2105" s="142" t="n"/>
      <c r="F2105" s="16" t="n"/>
      <c r="G2105" s="132" t="n"/>
      <c r="H2105" s="142" t="n"/>
      <c r="I2105" s="142" t="n"/>
      <c r="J2105" s="144" t="n"/>
      <c r="K2105" s="124" t="n"/>
      <c r="L2105" s="12" t="n"/>
      <c r="M2105" s="158">
        <f>IF(J2105="", "", K2105)</f>
        <v/>
      </c>
      <c r="N2105" s="17" t="n"/>
      <c r="O2105" s="18" t="n"/>
      <c r="AC2105" s="14" t="n"/>
      <c r="AD2105" s="14">
        <f>IF(M2105="", "", IF(C2105="Long", IF(M2105&gt;0, M2105/F2105, ((G2105*(I2105-E2105))/F2105)), IF(M2105&gt;0, M2105/F2105, ((G2105*(E2105-I2105))/F2105))))</f>
        <v/>
      </c>
    </row>
    <row customHeight="1" ht="17.25" r="2106" spans="1:105">
      <c r="A2106" s="161" t="n"/>
      <c r="B2106" s="141" t="n"/>
      <c r="C2106" s="15" t="n"/>
      <c r="D2106" s="15" t="n"/>
      <c r="E2106" s="142" t="n"/>
      <c r="F2106" s="16" t="n"/>
      <c r="G2106" s="132" t="n"/>
      <c r="H2106" s="142" t="n"/>
      <c r="I2106" s="142" t="n"/>
      <c r="J2106" s="144" t="n"/>
      <c r="K2106" s="124" t="n"/>
      <c r="L2106" s="12" t="n"/>
      <c r="M2106" s="158">
        <f>IF(J2106="", "", K2106)</f>
        <v/>
      </c>
      <c r="N2106" s="17" t="n"/>
      <c r="O2106" s="18" t="n"/>
      <c r="AC2106" s="14" t="n"/>
      <c r="AD2106" s="14">
        <f>IF(M2106="", "", IF(C2106="Long", IF(M2106&gt;0, M2106/F2106, ((G2106*(I2106-E2106))/F2106)), IF(M2106&gt;0, M2106/F2106, ((G2106*(E2106-I2106))/F2106))))</f>
        <v/>
      </c>
    </row>
    <row customHeight="1" ht="17.25" r="2107" spans="1:105">
      <c r="A2107" s="161" t="n"/>
      <c r="B2107" s="141" t="n"/>
      <c r="C2107" s="15" t="n"/>
      <c r="D2107" s="15" t="n"/>
      <c r="E2107" s="142" t="n"/>
      <c r="F2107" s="16" t="n"/>
      <c r="G2107" s="132" t="n"/>
      <c r="H2107" s="142" t="n"/>
      <c r="I2107" s="142" t="n"/>
      <c r="J2107" s="144" t="n"/>
      <c r="K2107" s="124" t="n"/>
      <c r="L2107" s="12" t="n"/>
      <c r="M2107" s="158">
        <f>IF(J2107="", "", K2107)</f>
        <v/>
      </c>
      <c r="N2107" s="17" t="n"/>
      <c r="O2107" s="18" t="n"/>
      <c r="AC2107" s="14" t="n"/>
      <c r="AD2107" s="14">
        <f>IF(M2107="", "", IF(C2107="Long", IF(M2107&gt;0, M2107/F2107, ((G2107*(I2107-E2107))/F2107)), IF(M2107&gt;0, M2107/F2107, ((G2107*(E2107-I2107))/F2107))))</f>
        <v/>
      </c>
    </row>
    <row customHeight="1" ht="17.25" r="2108" spans="1:105">
      <c r="A2108" s="161" t="n"/>
      <c r="B2108" s="141" t="n"/>
      <c r="C2108" s="15" t="n"/>
      <c r="D2108" s="15" t="n"/>
      <c r="E2108" s="142" t="n"/>
      <c r="F2108" s="16" t="n"/>
      <c r="G2108" s="132" t="n"/>
      <c r="H2108" s="142" t="n"/>
      <c r="I2108" s="142" t="n"/>
      <c r="J2108" s="144" t="n"/>
      <c r="K2108" s="124" t="n"/>
      <c r="L2108" s="12" t="n"/>
      <c r="M2108" s="158">
        <f>IF(J2108="", "", K2108)</f>
        <v/>
      </c>
      <c r="N2108" s="17" t="n"/>
      <c r="O2108" s="18" t="n"/>
      <c r="AC2108" s="14" t="n"/>
      <c r="AD2108" s="14">
        <f>IF(M2108="", "", IF(C2108="Long", IF(M2108&gt;0, M2108/F2108, ((G2108*(I2108-E2108))/F2108)), IF(M2108&gt;0, M2108/F2108, ((G2108*(E2108-I2108))/F2108))))</f>
        <v/>
      </c>
    </row>
    <row customHeight="1" ht="17.25" r="2109" spans="1:105">
      <c r="A2109" s="161" t="n"/>
      <c r="B2109" s="141" t="n"/>
      <c r="C2109" s="15" t="n"/>
      <c r="D2109" s="15" t="n"/>
      <c r="E2109" s="142" t="n"/>
      <c r="F2109" s="16" t="n"/>
      <c r="G2109" s="132" t="n"/>
      <c r="H2109" s="142" t="n"/>
      <c r="I2109" s="142" t="n"/>
      <c r="J2109" s="144" t="n"/>
      <c r="K2109" s="124" t="n"/>
      <c r="L2109" s="12" t="n"/>
      <c r="M2109" s="158">
        <f>IF(J2109="", "", K2109)</f>
        <v/>
      </c>
      <c r="N2109" s="17" t="n"/>
      <c r="O2109" s="18" t="n"/>
      <c r="AC2109" s="14" t="n"/>
      <c r="AD2109" s="14">
        <f>IF(M2109="", "", IF(C2109="Long", IF(M2109&gt;0, M2109/F2109, ((G2109*(I2109-E2109))/F2109)), IF(M2109&gt;0, M2109/F2109, ((G2109*(E2109-I2109))/F2109))))</f>
        <v/>
      </c>
    </row>
    <row customHeight="1" ht="17.25" r="2110" spans="1:105">
      <c r="A2110" s="161" t="n"/>
      <c r="B2110" s="141" t="n"/>
      <c r="C2110" s="15" t="n"/>
      <c r="D2110" s="15" t="n"/>
      <c r="E2110" s="142" t="n"/>
      <c r="F2110" s="16" t="n"/>
      <c r="G2110" s="132" t="n"/>
      <c r="H2110" s="142" t="n"/>
      <c r="I2110" s="142" t="n"/>
      <c r="J2110" s="144" t="n"/>
      <c r="K2110" s="124" t="n"/>
      <c r="L2110" s="12" t="n"/>
      <c r="M2110" s="158">
        <f>IF(J2110="", "", K2110)</f>
        <v/>
      </c>
      <c r="N2110" s="17" t="n"/>
      <c r="O2110" s="18" t="n"/>
      <c r="AC2110" s="14" t="n"/>
      <c r="AD2110" s="14">
        <f>IF(M2110="", "", IF(C2110="Long", IF(M2110&gt;0, M2110/F2110, ((G2110*(I2110-E2110))/F2110)), IF(M2110&gt;0, M2110/F2110, ((G2110*(E2110-I2110))/F2110))))</f>
        <v/>
      </c>
    </row>
    <row customHeight="1" ht="17.25" r="2111" spans="1:105">
      <c r="A2111" s="161" t="n"/>
      <c r="B2111" s="141" t="n"/>
      <c r="C2111" s="15" t="n"/>
      <c r="D2111" s="15" t="n"/>
      <c r="E2111" s="142" t="n"/>
      <c r="F2111" s="16" t="n"/>
      <c r="G2111" s="132" t="n"/>
      <c r="H2111" s="142" t="n"/>
      <c r="I2111" s="142" t="n"/>
      <c r="J2111" s="144" t="n"/>
      <c r="K2111" s="124" t="n"/>
      <c r="L2111" s="12" t="n"/>
      <c r="M2111" s="158">
        <f>IF(J2111="", "", K2111)</f>
        <v/>
      </c>
      <c r="N2111" s="17" t="n"/>
      <c r="O2111" s="18" t="n"/>
      <c r="AC2111" s="14" t="n"/>
      <c r="AD2111" s="14">
        <f>IF(M2111="", "", IF(C2111="Long", IF(M2111&gt;0, M2111/F2111, ((G2111*(I2111-E2111))/F2111)), IF(M2111&gt;0, M2111/F2111, ((G2111*(E2111-I2111))/F2111))))</f>
        <v/>
      </c>
    </row>
    <row customHeight="1" ht="17.25" r="2112" spans="1:105">
      <c r="A2112" s="161" t="n"/>
      <c r="B2112" s="141" t="n"/>
      <c r="C2112" s="15" t="n"/>
      <c r="D2112" s="15" t="n"/>
      <c r="E2112" s="142" t="n"/>
      <c r="F2112" s="16" t="n"/>
      <c r="G2112" s="132" t="n"/>
      <c r="H2112" s="142" t="n"/>
      <c r="I2112" s="142" t="n"/>
      <c r="J2112" s="144" t="n"/>
      <c r="K2112" s="124" t="n"/>
      <c r="L2112" s="12" t="n"/>
      <c r="M2112" s="158">
        <f>IF(J2112="", "", K2112)</f>
        <v/>
      </c>
      <c r="N2112" s="17" t="n"/>
      <c r="O2112" s="18" t="n"/>
      <c r="AC2112" s="14" t="n"/>
      <c r="AD2112" s="14">
        <f>IF(M2112="", "", IF(C2112="Long", IF(M2112&gt;0, M2112/F2112, ((G2112*(I2112-E2112))/F2112)), IF(M2112&gt;0, M2112/F2112, ((G2112*(E2112-I2112))/F2112))))</f>
        <v/>
      </c>
    </row>
    <row customHeight="1" ht="17.25" r="2113" spans="1:105">
      <c r="A2113" s="161" t="n"/>
      <c r="B2113" s="141" t="n"/>
      <c r="C2113" s="15" t="n"/>
      <c r="D2113" s="15" t="n"/>
      <c r="E2113" s="142" t="n"/>
      <c r="F2113" s="16" t="n"/>
      <c r="G2113" s="132" t="n"/>
      <c r="H2113" s="142" t="n"/>
      <c r="I2113" s="142" t="n"/>
      <c r="J2113" s="144" t="n"/>
      <c r="K2113" s="124" t="n"/>
      <c r="L2113" s="12" t="n"/>
      <c r="M2113" s="158">
        <f>IF(J2113="", "", K2113)</f>
        <v/>
      </c>
      <c r="N2113" s="17" t="n"/>
      <c r="O2113" s="18" t="n"/>
      <c r="AC2113" s="14" t="n"/>
      <c r="AD2113" s="14">
        <f>IF(M2113="", "", IF(C2113="Long", IF(M2113&gt;0, M2113/F2113, ((G2113*(I2113-E2113))/F2113)), IF(M2113&gt;0, M2113/F2113, ((G2113*(E2113-I2113))/F2113))))</f>
        <v/>
      </c>
    </row>
    <row customHeight="1" ht="17.25" r="2114" spans="1:105">
      <c r="A2114" s="161" t="n"/>
      <c r="B2114" s="141" t="n"/>
      <c r="C2114" s="15" t="n"/>
      <c r="D2114" s="15" t="n"/>
      <c r="E2114" s="142" t="n"/>
      <c r="F2114" s="16" t="n"/>
      <c r="G2114" s="132" t="n"/>
      <c r="H2114" s="142" t="n"/>
      <c r="I2114" s="142" t="n"/>
      <c r="J2114" s="144" t="n"/>
      <c r="K2114" s="124" t="n"/>
      <c r="L2114" s="12" t="n"/>
      <c r="M2114" s="158">
        <f>IF(J2114="", "", K2114)</f>
        <v/>
      </c>
      <c r="N2114" s="17" t="n"/>
      <c r="O2114" s="18" t="n"/>
      <c r="AC2114" s="14" t="n"/>
      <c r="AD2114" s="14">
        <f>IF(M2114="", "", IF(C2114="Long", IF(M2114&gt;0, M2114/F2114, ((G2114*(I2114-E2114))/F2114)), IF(M2114&gt;0, M2114/F2114, ((G2114*(E2114-I2114))/F2114))))</f>
        <v/>
      </c>
    </row>
    <row customHeight="1" ht="17.25" r="2115" spans="1:105">
      <c r="A2115" s="161" t="n"/>
      <c r="B2115" s="141" t="n"/>
      <c r="C2115" s="15" t="n"/>
      <c r="D2115" s="15" t="n"/>
      <c r="E2115" s="142" t="n"/>
      <c r="F2115" s="16" t="n"/>
      <c r="G2115" s="132" t="n"/>
      <c r="H2115" s="142" t="n"/>
      <c r="I2115" s="142" t="n"/>
      <c r="J2115" s="144" t="n"/>
      <c r="K2115" s="124" t="n"/>
      <c r="L2115" s="12" t="n"/>
      <c r="M2115" s="158">
        <f>IF(J2115="", "", K2115)</f>
        <v/>
      </c>
      <c r="N2115" s="17" t="n"/>
      <c r="O2115" s="18" t="n"/>
      <c r="AC2115" s="14" t="n"/>
      <c r="AD2115" s="14">
        <f>IF(M2115="", "", IF(C2115="Long", IF(M2115&gt;0, M2115/F2115, ((G2115*(I2115-E2115))/F2115)), IF(M2115&gt;0, M2115/F2115, ((G2115*(E2115-I2115))/F2115))))</f>
        <v/>
      </c>
    </row>
    <row customHeight="1" ht="17.25" r="2116" spans="1:105">
      <c r="A2116" s="161" t="n"/>
      <c r="B2116" s="141" t="n"/>
      <c r="C2116" s="15" t="n"/>
      <c r="D2116" s="15" t="n"/>
      <c r="E2116" s="142" t="n"/>
      <c r="F2116" s="16" t="n"/>
      <c r="G2116" s="132" t="n"/>
      <c r="H2116" s="142" t="n"/>
      <c r="I2116" s="142" t="n"/>
      <c r="J2116" s="144" t="n"/>
      <c r="K2116" s="124" t="n"/>
      <c r="L2116" s="12" t="n"/>
      <c r="M2116" s="158">
        <f>IF(J2116="", "", K2116)</f>
        <v/>
      </c>
      <c r="N2116" s="17" t="n"/>
      <c r="O2116" s="18" t="n"/>
      <c r="AC2116" s="14" t="n"/>
      <c r="AD2116" s="14">
        <f>IF(M2116="", "", IF(C2116="Long", IF(M2116&gt;0, M2116/F2116, ((G2116*(I2116-E2116))/F2116)), IF(M2116&gt;0, M2116/F2116, ((G2116*(E2116-I2116))/F2116))))</f>
        <v/>
      </c>
    </row>
    <row customHeight="1" ht="17.25" r="2117" spans="1:105">
      <c r="A2117" s="161" t="n"/>
      <c r="B2117" s="141" t="n"/>
      <c r="C2117" s="15" t="n"/>
      <c r="D2117" s="15" t="n"/>
      <c r="E2117" s="142" t="n"/>
      <c r="F2117" s="16" t="n"/>
      <c r="G2117" s="132" t="n"/>
      <c r="H2117" s="142" t="n"/>
      <c r="I2117" s="142" t="n"/>
      <c r="J2117" s="144" t="n"/>
      <c r="K2117" s="124" t="n"/>
      <c r="L2117" s="12" t="n"/>
      <c r="M2117" s="158">
        <f>IF(J2117="", "", K2117)</f>
        <v/>
      </c>
      <c r="N2117" s="17" t="n"/>
      <c r="O2117" s="18" t="n"/>
      <c r="AC2117" s="14" t="n"/>
      <c r="AD2117" s="14">
        <f>IF(M2117="", "", IF(C2117="Long", IF(M2117&gt;0, M2117/F2117, ((G2117*(I2117-E2117))/F2117)), IF(M2117&gt;0, M2117/F2117, ((G2117*(E2117-I2117))/F2117))))</f>
        <v/>
      </c>
    </row>
    <row customHeight="1" ht="17.25" r="2118" spans="1:105">
      <c r="A2118" s="161" t="n"/>
      <c r="B2118" s="141" t="n"/>
      <c r="C2118" s="15" t="n"/>
      <c r="D2118" s="15" t="n"/>
      <c r="E2118" s="142" t="n"/>
      <c r="F2118" s="16" t="n"/>
      <c r="G2118" s="132" t="n"/>
      <c r="H2118" s="142" t="n"/>
      <c r="I2118" s="142" t="n"/>
      <c r="J2118" s="144" t="n"/>
      <c r="K2118" s="124" t="n"/>
      <c r="L2118" s="12" t="n"/>
      <c r="M2118" s="158">
        <f>IF(J2118="", "", K2118)</f>
        <v/>
      </c>
      <c r="N2118" s="17" t="n"/>
      <c r="O2118" s="18" t="n"/>
      <c r="AC2118" s="14" t="n"/>
      <c r="AD2118" s="14">
        <f>IF(M2118="", "", IF(C2118="Long", IF(M2118&gt;0, M2118/F2118, ((G2118*(I2118-E2118))/F2118)), IF(M2118&gt;0, M2118/F2118, ((G2118*(E2118-I2118))/F2118))))</f>
        <v/>
      </c>
    </row>
    <row customHeight="1" ht="17.25" r="2119" spans="1:105">
      <c r="A2119" s="161" t="n"/>
      <c r="B2119" s="141" t="n"/>
      <c r="C2119" s="15" t="n"/>
      <c r="D2119" s="15" t="n"/>
      <c r="E2119" s="142" t="n"/>
      <c r="F2119" s="16" t="n"/>
      <c r="G2119" s="132" t="n"/>
      <c r="H2119" s="142" t="n"/>
      <c r="I2119" s="142" t="n"/>
      <c r="J2119" s="144" t="n"/>
      <c r="K2119" s="124" t="n"/>
      <c r="L2119" s="12" t="n"/>
      <c r="M2119" s="158">
        <f>IF(J2119="", "", K2119)</f>
        <v/>
      </c>
      <c r="N2119" s="17" t="n"/>
      <c r="O2119" s="18" t="n"/>
      <c r="AC2119" s="14" t="n"/>
      <c r="AD2119" s="14">
        <f>IF(M2119="", "", IF(C2119="Long", IF(M2119&gt;0, M2119/F2119, ((G2119*(I2119-E2119))/F2119)), IF(M2119&gt;0, M2119/F2119, ((G2119*(E2119-I2119))/F2119))))</f>
        <v/>
      </c>
    </row>
    <row customHeight="1" ht="17.25" r="2120" spans="1:105">
      <c r="A2120" s="161" t="n"/>
      <c r="B2120" s="141" t="n"/>
      <c r="C2120" s="15" t="n"/>
      <c r="D2120" s="15" t="n"/>
      <c r="E2120" s="142" t="n"/>
      <c r="F2120" s="16" t="n"/>
      <c r="G2120" s="132" t="n"/>
      <c r="H2120" s="142" t="n"/>
      <c r="I2120" s="142" t="n"/>
      <c r="J2120" s="144" t="n"/>
      <c r="K2120" s="124" t="n"/>
      <c r="L2120" s="12" t="n"/>
      <c r="M2120" s="158">
        <f>IF(J2120="", "", K2120)</f>
        <v/>
      </c>
      <c r="N2120" s="17" t="n"/>
      <c r="O2120" s="18" t="n"/>
      <c r="AC2120" s="14" t="n"/>
      <c r="AD2120" s="14">
        <f>IF(M2120="", "", IF(C2120="Long", IF(M2120&gt;0, M2120/F2120, ((G2120*(I2120-E2120))/F2120)), IF(M2120&gt;0, M2120/F2120, ((G2120*(E2120-I2120))/F2120))))</f>
        <v/>
      </c>
    </row>
    <row customHeight="1" ht="17.25" r="2121" spans="1:105">
      <c r="A2121" s="161" t="n"/>
      <c r="B2121" s="141" t="n"/>
      <c r="C2121" s="15" t="n"/>
      <c r="D2121" s="15" t="n"/>
      <c r="E2121" s="142" t="n"/>
      <c r="F2121" s="16" t="n"/>
      <c r="G2121" s="132" t="n"/>
      <c r="H2121" s="142" t="n"/>
      <c r="I2121" s="142" t="n"/>
      <c r="J2121" s="144" t="n"/>
      <c r="K2121" s="124" t="n"/>
      <c r="L2121" s="12" t="n"/>
      <c r="M2121" s="158">
        <f>IF(J2121="", "", K2121)</f>
        <v/>
      </c>
      <c r="N2121" s="17" t="n"/>
      <c r="O2121" s="18" t="n"/>
      <c r="AC2121" s="14" t="n"/>
      <c r="AD2121" s="14">
        <f>IF(M2121="", "", IF(C2121="Long", IF(M2121&gt;0, M2121/F2121, ((G2121*(I2121-E2121))/F2121)), IF(M2121&gt;0, M2121/F2121, ((G2121*(E2121-I2121))/F2121))))</f>
        <v/>
      </c>
    </row>
    <row customHeight="1" ht="17.25" r="2122" spans="1:105">
      <c r="A2122" s="161" t="n"/>
      <c r="B2122" s="141" t="n"/>
      <c r="C2122" s="15" t="n"/>
      <c r="D2122" s="15" t="n"/>
      <c r="E2122" s="142" t="n"/>
      <c r="F2122" s="16" t="n"/>
      <c r="G2122" s="132" t="n"/>
      <c r="H2122" s="142" t="n"/>
      <c r="I2122" s="142" t="n"/>
      <c r="J2122" s="144" t="n"/>
      <c r="K2122" s="124" t="n"/>
      <c r="L2122" s="12" t="n"/>
      <c r="M2122" s="158">
        <f>IF(J2122="", "", K2122)</f>
        <v/>
      </c>
      <c r="N2122" s="17" t="n"/>
      <c r="O2122" s="18" t="n"/>
      <c r="AC2122" s="14" t="n"/>
      <c r="AD2122" s="14">
        <f>IF(M2122="", "", IF(C2122="Long", IF(M2122&gt;0, M2122/F2122, ((G2122*(I2122-E2122))/F2122)), IF(M2122&gt;0, M2122/F2122, ((G2122*(E2122-I2122))/F2122))))</f>
        <v/>
      </c>
    </row>
    <row customHeight="1" ht="17.25" r="2123" spans="1:105">
      <c r="A2123" s="161" t="n"/>
      <c r="B2123" s="141" t="n"/>
      <c r="C2123" s="15" t="n"/>
      <c r="D2123" s="15" t="n"/>
      <c r="E2123" s="142" t="n"/>
      <c r="F2123" s="16" t="n"/>
      <c r="G2123" s="132" t="n"/>
      <c r="H2123" s="142" t="n"/>
      <c r="I2123" s="142" t="n"/>
      <c r="J2123" s="144" t="n"/>
      <c r="K2123" s="124" t="n"/>
      <c r="L2123" s="12" t="n"/>
      <c r="M2123" s="158">
        <f>IF(J2123="", "", K2123)</f>
        <v/>
      </c>
      <c r="N2123" s="17" t="n"/>
      <c r="O2123" s="18" t="n"/>
      <c r="AC2123" s="14" t="n"/>
      <c r="AD2123" s="14">
        <f>IF(M2123="", "", IF(C2123="Long", IF(M2123&gt;0, M2123/F2123, ((G2123*(I2123-E2123))/F2123)), IF(M2123&gt;0, M2123/F2123, ((G2123*(E2123-I2123))/F2123))))</f>
        <v/>
      </c>
    </row>
    <row customHeight="1" ht="17.25" r="2124" spans="1:105">
      <c r="A2124" s="161" t="n"/>
      <c r="B2124" s="141" t="n"/>
      <c r="C2124" s="15" t="n"/>
      <c r="D2124" s="15" t="n"/>
      <c r="E2124" s="142" t="n"/>
      <c r="F2124" s="16" t="n"/>
      <c r="G2124" s="132" t="n"/>
      <c r="H2124" s="142" t="n"/>
      <c r="I2124" s="142" t="n"/>
      <c r="J2124" s="144" t="n"/>
      <c r="K2124" s="124" t="n"/>
      <c r="L2124" s="12" t="n"/>
      <c r="M2124" s="158">
        <f>IF(J2124="", "", K2124)</f>
        <v/>
      </c>
      <c r="N2124" s="17" t="n"/>
      <c r="O2124" s="18" t="n"/>
      <c r="AC2124" s="14" t="n"/>
      <c r="AD2124" s="14">
        <f>IF(M2124="", "", IF(C2124="Long", IF(M2124&gt;0, M2124/F2124, ((G2124*(I2124-E2124))/F2124)), IF(M2124&gt;0, M2124/F2124, ((G2124*(E2124-I2124))/F2124))))</f>
        <v/>
      </c>
    </row>
    <row customHeight="1" ht="17.25" r="2125" spans="1:105">
      <c r="A2125" s="161" t="n"/>
      <c r="B2125" s="141" t="n"/>
      <c r="C2125" s="15" t="n"/>
      <c r="D2125" s="15" t="n"/>
      <c r="E2125" s="142" t="n"/>
      <c r="F2125" s="16" t="n"/>
      <c r="G2125" s="132" t="n"/>
      <c r="H2125" s="142" t="n"/>
      <c r="I2125" s="142" t="n"/>
      <c r="J2125" s="144" t="n"/>
      <c r="K2125" s="124" t="n"/>
      <c r="L2125" s="12" t="n"/>
      <c r="M2125" s="158">
        <f>IF(J2125="", "", K2125)</f>
        <v/>
      </c>
      <c r="N2125" s="17" t="n"/>
      <c r="O2125" s="18" t="n"/>
      <c r="AC2125" s="14" t="n"/>
      <c r="AD2125" s="14">
        <f>IF(M2125="", "", IF(C2125="Long", IF(M2125&gt;0, M2125/F2125, ((G2125*(I2125-E2125))/F2125)), IF(M2125&gt;0, M2125/F2125, ((G2125*(E2125-I2125))/F2125))))</f>
        <v/>
      </c>
    </row>
    <row customHeight="1" ht="17.25" r="2126" spans="1:105">
      <c r="A2126" s="161" t="n"/>
      <c r="B2126" s="141" t="n"/>
      <c r="C2126" s="15" t="n"/>
      <c r="D2126" s="15" t="n"/>
      <c r="E2126" s="142" t="n"/>
      <c r="F2126" s="16" t="n"/>
      <c r="G2126" s="132" t="n"/>
      <c r="H2126" s="142" t="n"/>
      <c r="I2126" s="142" t="n"/>
      <c r="J2126" s="144" t="n"/>
      <c r="K2126" s="124" t="n"/>
      <c r="L2126" s="12" t="n"/>
      <c r="M2126" s="158">
        <f>IF(J2126="", "", K2126)</f>
        <v/>
      </c>
      <c r="N2126" s="17" t="n"/>
      <c r="O2126" s="18" t="n"/>
      <c r="AC2126" s="14" t="n"/>
      <c r="AD2126" s="14">
        <f>IF(M2126="", "", IF(C2126="Long", IF(M2126&gt;0, M2126/F2126, ((G2126*(I2126-E2126))/F2126)), IF(M2126&gt;0, M2126/F2126, ((G2126*(E2126-I2126))/F2126))))</f>
        <v/>
      </c>
    </row>
    <row customHeight="1" ht="17.25" r="2127" spans="1:105">
      <c r="A2127" s="161" t="n"/>
      <c r="B2127" s="141" t="n"/>
      <c r="C2127" s="15" t="n"/>
      <c r="D2127" s="15" t="n"/>
      <c r="E2127" s="142" t="n"/>
      <c r="F2127" s="16" t="n"/>
      <c r="G2127" s="132" t="n"/>
      <c r="H2127" s="142" t="n"/>
      <c r="I2127" s="142" t="n"/>
      <c r="J2127" s="144" t="n"/>
      <c r="K2127" s="124" t="n"/>
      <c r="L2127" s="12" t="n"/>
      <c r="M2127" s="158">
        <f>IF(J2127="", "", K2127)</f>
        <v/>
      </c>
      <c r="N2127" s="17" t="n"/>
      <c r="O2127" s="18" t="n"/>
      <c r="AC2127" s="14" t="n"/>
      <c r="AD2127" s="14">
        <f>IF(M2127="", "", IF(C2127="Long", IF(M2127&gt;0, M2127/F2127, ((G2127*(I2127-E2127))/F2127)), IF(M2127&gt;0, M2127/F2127, ((G2127*(E2127-I2127))/F2127))))</f>
        <v/>
      </c>
    </row>
    <row customHeight="1" ht="17.25" r="2128" spans="1:105">
      <c r="A2128" s="161" t="n"/>
      <c r="B2128" s="141" t="n"/>
      <c r="C2128" s="15" t="n"/>
      <c r="D2128" s="15" t="n"/>
      <c r="E2128" s="142" t="n"/>
      <c r="F2128" s="16" t="n"/>
      <c r="G2128" s="132" t="n"/>
      <c r="H2128" s="142" t="n"/>
      <c r="I2128" s="142" t="n"/>
      <c r="J2128" s="144" t="n"/>
      <c r="K2128" s="124" t="n"/>
      <c r="L2128" s="12" t="n"/>
      <c r="M2128" s="158">
        <f>IF(J2128="", "", K2128)</f>
        <v/>
      </c>
      <c r="N2128" s="17" t="n"/>
      <c r="O2128" s="18" t="n"/>
      <c r="AC2128" s="14" t="n"/>
      <c r="AD2128" s="14">
        <f>IF(M2128="", "", IF(C2128="Long", IF(M2128&gt;0, M2128/F2128, ((G2128*(I2128-E2128))/F2128)), IF(M2128&gt;0, M2128/F2128, ((G2128*(E2128-I2128))/F2128))))</f>
        <v/>
      </c>
    </row>
    <row customHeight="1" ht="17.25" r="2129" spans="1:105">
      <c r="A2129" s="161" t="n"/>
      <c r="B2129" s="141" t="n"/>
      <c r="C2129" s="15" t="n"/>
      <c r="D2129" s="15" t="n"/>
      <c r="E2129" s="142" t="n"/>
      <c r="F2129" s="16" t="n"/>
      <c r="G2129" s="132" t="n"/>
      <c r="H2129" s="142" t="n"/>
      <c r="I2129" s="142" t="n"/>
      <c r="J2129" s="144" t="n"/>
      <c r="K2129" s="124" t="n"/>
      <c r="L2129" s="12" t="n"/>
      <c r="M2129" s="158">
        <f>IF(J2129="", "", K2129)</f>
        <v/>
      </c>
      <c r="N2129" s="17" t="n"/>
      <c r="O2129" s="18" t="n"/>
      <c r="AC2129" s="14" t="n"/>
      <c r="AD2129" s="14">
        <f>IF(M2129="", "", IF(C2129="Long", IF(M2129&gt;0, M2129/F2129, ((G2129*(I2129-E2129))/F2129)), IF(M2129&gt;0, M2129/F2129, ((G2129*(E2129-I2129))/F2129))))</f>
        <v/>
      </c>
    </row>
    <row customHeight="1" ht="17.25" r="2130" spans="1:105">
      <c r="A2130" s="161" t="n"/>
      <c r="B2130" s="141" t="n"/>
      <c r="C2130" s="15" t="n"/>
      <c r="D2130" s="15" t="n"/>
      <c r="E2130" s="142" t="n"/>
      <c r="F2130" s="16" t="n"/>
      <c r="G2130" s="132" t="n"/>
      <c r="H2130" s="142" t="n"/>
      <c r="I2130" s="142" t="n"/>
      <c r="J2130" s="144" t="n"/>
      <c r="K2130" s="124" t="n"/>
      <c r="L2130" s="12" t="n"/>
      <c r="M2130" s="158">
        <f>IF(J2130="", "", K2130)</f>
        <v/>
      </c>
      <c r="N2130" s="17" t="n"/>
      <c r="O2130" s="18" t="n"/>
      <c r="AC2130" s="14" t="n"/>
      <c r="AD2130" s="14">
        <f>IF(M2130="", "", IF(C2130="Long", IF(M2130&gt;0, M2130/F2130, ((G2130*(I2130-E2130))/F2130)), IF(M2130&gt;0, M2130/F2130, ((G2130*(E2130-I2130))/F2130))))</f>
        <v/>
      </c>
    </row>
    <row customHeight="1" ht="17.25" r="2131" spans="1:105">
      <c r="A2131" s="161" t="n"/>
      <c r="B2131" s="141" t="n"/>
      <c r="C2131" s="15" t="n"/>
      <c r="D2131" s="15" t="n"/>
      <c r="E2131" s="142" t="n"/>
      <c r="F2131" s="16" t="n"/>
      <c r="G2131" s="132" t="n"/>
      <c r="H2131" s="142" t="n"/>
      <c r="I2131" s="142" t="n"/>
      <c r="J2131" s="144" t="n"/>
      <c r="K2131" s="124" t="n"/>
      <c r="L2131" s="12" t="n"/>
      <c r="M2131" s="158">
        <f>IF(J2131="", "", K2131)</f>
        <v/>
      </c>
      <c r="N2131" s="17" t="n"/>
      <c r="O2131" s="18" t="n"/>
      <c r="AC2131" s="14" t="n"/>
      <c r="AD2131" s="14">
        <f>IF(M2131="", "", IF(C2131="Long", IF(M2131&gt;0, M2131/F2131, ((G2131*(I2131-E2131))/F2131)), IF(M2131&gt;0, M2131/F2131, ((G2131*(E2131-I2131))/F2131))))</f>
        <v/>
      </c>
    </row>
    <row customHeight="1" ht="17.25" r="2132" spans="1:105">
      <c r="A2132" s="161" t="n"/>
      <c r="B2132" s="141" t="n"/>
      <c r="C2132" s="15" t="n"/>
      <c r="D2132" s="15" t="n"/>
      <c r="E2132" s="142" t="n"/>
      <c r="F2132" s="16" t="n"/>
      <c r="G2132" s="132" t="n"/>
      <c r="H2132" s="142" t="n"/>
      <c r="I2132" s="142" t="n"/>
      <c r="J2132" s="144" t="n"/>
      <c r="K2132" s="124" t="n"/>
      <c r="L2132" s="12" t="n"/>
      <c r="M2132" s="158">
        <f>IF(J2132="", "", K2132)</f>
        <v/>
      </c>
      <c r="N2132" s="17" t="n"/>
      <c r="O2132" s="18" t="n"/>
      <c r="AC2132" s="14" t="n"/>
      <c r="AD2132" s="14">
        <f>IF(M2132="", "", IF(C2132="Long", IF(M2132&gt;0, M2132/F2132, ((G2132*(I2132-E2132))/F2132)), IF(M2132&gt;0, M2132/F2132, ((G2132*(E2132-I2132))/F2132))))</f>
        <v/>
      </c>
    </row>
    <row customHeight="1" ht="17.25" r="2133" spans="1:105">
      <c r="A2133" s="161" t="n"/>
      <c r="B2133" s="141" t="n"/>
      <c r="C2133" s="15" t="n"/>
      <c r="D2133" s="15" t="n"/>
      <c r="E2133" s="142" t="n"/>
      <c r="F2133" s="16" t="n"/>
      <c r="G2133" s="132" t="n"/>
      <c r="H2133" s="142" t="n"/>
      <c r="I2133" s="142" t="n"/>
      <c r="J2133" s="144" t="n"/>
      <c r="K2133" s="124" t="n"/>
      <c r="L2133" s="12" t="n"/>
      <c r="M2133" s="158">
        <f>IF(J2133="", "", K2133)</f>
        <v/>
      </c>
      <c r="N2133" s="17" t="n"/>
      <c r="O2133" s="18" t="n"/>
      <c r="AC2133" s="14" t="n"/>
      <c r="AD2133" s="14">
        <f>IF(M2133="", "", IF(C2133="Long", IF(M2133&gt;0, M2133/F2133, ((G2133*(I2133-E2133))/F2133)), IF(M2133&gt;0, M2133/F2133, ((G2133*(E2133-I2133))/F2133))))</f>
        <v/>
      </c>
    </row>
    <row customHeight="1" ht="17.25" r="2134" spans="1:105">
      <c r="A2134" s="161" t="n"/>
      <c r="B2134" s="141" t="n"/>
      <c r="C2134" s="15" t="n"/>
      <c r="D2134" s="15" t="n"/>
      <c r="E2134" s="142" t="n"/>
      <c r="F2134" s="16" t="n"/>
      <c r="G2134" s="132" t="n"/>
      <c r="H2134" s="142" t="n"/>
      <c r="I2134" s="142" t="n"/>
      <c r="J2134" s="144" t="n"/>
      <c r="K2134" s="124" t="n"/>
      <c r="L2134" s="12" t="n"/>
      <c r="M2134" s="158">
        <f>IF(J2134="", "", K2134)</f>
        <v/>
      </c>
      <c r="N2134" s="17" t="n"/>
      <c r="O2134" s="18" t="n"/>
      <c r="AC2134" s="14" t="n"/>
      <c r="AD2134" s="14">
        <f>IF(M2134="", "", IF(C2134="Long", IF(M2134&gt;0, M2134/F2134, ((G2134*(I2134-E2134))/F2134)), IF(M2134&gt;0, M2134/F2134, ((G2134*(E2134-I2134))/F2134))))</f>
        <v/>
      </c>
    </row>
    <row customHeight="1" ht="17.25" r="2135" spans="1:105">
      <c r="A2135" s="161" t="n"/>
      <c r="B2135" s="141" t="n"/>
      <c r="C2135" s="15" t="n"/>
      <c r="D2135" s="15" t="n"/>
      <c r="E2135" s="142" t="n"/>
      <c r="F2135" s="16" t="n"/>
      <c r="G2135" s="132" t="n"/>
      <c r="H2135" s="142" t="n"/>
      <c r="I2135" s="142" t="n"/>
      <c r="J2135" s="144" t="n"/>
      <c r="K2135" s="124" t="n"/>
      <c r="L2135" s="12" t="n"/>
      <c r="M2135" s="158">
        <f>IF(J2135="", "", K2135)</f>
        <v/>
      </c>
      <c r="N2135" s="17" t="n"/>
      <c r="O2135" s="18" t="n"/>
      <c r="AC2135" s="14" t="n"/>
      <c r="AD2135" s="14">
        <f>IF(M2135="", "", IF(C2135="Long", IF(M2135&gt;0, M2135/F2135, ((G2135*(I2135-E2135))/F2135)), IF(M2135&gt;0, M2135/F2135, ((G2135*(E2135-I2135))/F2135))))</f>
        <v/>
      </c>
    </row>
    <row customHeight="1" ht="17.25" r="2136" spans="1:105">
      <c r="A2136" s="161" t="n"/>
      <c r="B2136" s="141" t="n"/>
      <c r="C2136" s="15" t="n"/>
      <c r="D2136" s="15" t="n"/>
      <c r="E2136" s="142" t="n"/>
      <c r="F2136" s="16" t="n"/>
      <c r="G2136" s="132" t="n"/>
      <c r="H2136" s="142" t="n"/>
      <c r="I2136" s="142" t="n"/>
      <c r="J2136" s="144" t="n"/>
      <c r="K2136" s="124" t="n"/>
      <c r="L2136" s="12" t="n"/>
      <c r="M2136" s="158">
        <f>IF(J2136="", "", K2136)</f>
        <v/>
      </c>
      <c r="N2136" s="17" t="n"/>
      <c r="O2136" s="18" t="n"/>
      <c r="AC2136" s="14" t="n"/>
      <c r="AD2136" s="14">
        <f>IF(M2136="", "", IF(C2136="Long", IF(M2136&gt;0, M2136/F2136, ((G2136*(I2136-E2136))/F2136)), IF(M2136&gt;0, M2136/F2136, ((G2136*(E2136-I2136))/F2136))))</f>
        <v/>
      </c>
    </row>
    <row customHeight="1" ht="17.25" r="2137" spans="1:105">
      <c r="A2137" s="161" t="n"/>
      <c r="B2137" s="141" t="n"/>
      <c r="C2137" s="15" t="n"/>
      <c r="D2137" s="15" t="n"/>
      <c r="E2137" s="142" t="n"/>
      <c r="F2137" s="16" t="n"/>
      <c r="G2137" s="132" t="n"/>
      <c r="H2137" s="142" t="n"/>
      <c r="I2137" s="142" t="n"/>
      <c r="J2137" s="144" t="n"/>
      <c r="K2137" s="124" t="n"/>
      <c r="L2137" s="12" t="n"/>
      <c r="M2137" s="158">
        <f>IF(J2137="", "", K2137)</f>
        <v/>
      </c>
      <c r="N2137" s="17" t="n"/>
      <c r="O2137" s="18" t="n"/>
      <c r="AC2137" s="14" t="n"/>
      <c r="AD2137" s="14">
        <f>IF(M2137="", "", IF(C2137="Long", IF(M2137&gt;0, M2137/F2137, ((G2137*(I2137-E2137))/F2137)), IF(M2137&gt;0, M2137/F2137, ((G2137*(E2137-I2137))/F2137))))</f>
        <v/>
      </c>
    </row>
    <row customHeight="1" ht="17.25" r="2138" spans="1:105">
      <c r="A2138" s="161" t="n"/>
      <c r="B2138" s="141" t="n"/>
      <c r="C2138" s="15" t="n"/>
      <c r="D2138" s="15" t="n"/>
      <c r="E2138" s="142" t="n"/>
      <c r="F2138" s="16" t="n"/>
      <c r="G2138" s="132" t="n"/>
      <c r="H2138" s="142" t="n"/>
      <c r="I2138" s="142" t="n"/>
      <c r="J2138" s="144" t="n"/>
      <c r="K2138" s="124" t="n"/>
      <c r="L2138" s="12" t="n"/>
      <c r="M2138" s="158">
        <f>IF(J2138="", "", K2138)</f>
        <v/>
      </c>
      <c r="N2138" s="17" t="n"/>
      <c r="O2138" s="18" t="n"/>
      <c r="AC2138" s="14" t="n"/>
      <c r="AD2138" s="14">
        <f>IF(M2138="", "", IF(C2138="Long", IF(M2138&gt;0, M2138/F2138, ((G2138*(I2138-E2138))/F2138)), IF(M2138&gt;0, M2138/F2138, ((G2138*(E2138-I2138))/F2138))))</f>
        <v/>
      </c>
    </row>
    <row customHeight="1" ht="17.25" r="2139" spans="1:105">
      <c r="A2139" s="161" t="n"/>
      <c r="B2139" s="141" t="n"/>
      <c r="C2139" s="15" t="n"/>
      <c r="D2139" s="15" t="n"/>
      <c r="E2139" s="142" t="n"/>
      <c r="F2139" s="16" t="n"/>
      <c r="G2139" s="132" t="n"/>
      <c r="H2139" s="142" t="n"/>
      <c r="I2139" s="142" t="n"/>
      <c r="J2139" s="144" t="n"/>
      <c r="K2139" s="124" t="n"/>
      <c r="L2139" s="12" t="n"/>
      <c r="M2139" s="158">
        <f>IF(J2139="", "", K2139)</f>
        <v/>
      </c>
      <c r="N2139" s="17" t="n"/>
      <c r="O2139" s="18" t="n"/>
      <c r="AC2139" s="14" t="n"/>
      <c r="AD2139" s="14">
        <f>IF(M2139="", "", IF(C2139="Long", IF(M2139&gt;0, M2139/F2139, ((G2139*(I2139-E2139))/F2139)), IF(M2139&gt;0, M2139/F2139, ((G2139*(E2139-I2139))/F2139))))</f>
        <v/>
      </c>
    </row>
    <row customHeight="1" ht="17.25" r="2140" spans="1:105">
      <c r="A2140" s="161" t="n"/>
      <c r="B2140" s="141" t="n"/>
      <c r="C2140" s="15" t="n"/>
      <c r="D2140" s="15" t="n"/>
      <c r="E2140" s="142" t="n"/>
      <c r="F2140" s="16" t="n"/>
      <c r="G2140" s="132" t="n"/>
      <c r="H2140" s="142" t="n"/>
      <c r="I2140" s="142" t="n"/>
      <c r="J2140" s="144" t="n"/>
      <c r="K2140" s="124" t="n"/>
      <c r="L2140" s="12" t="n"/>
      <c r="M2140" s="158">
        <f>IF(J2140="", "", K2140)</f>
        <v/>
      </c>
      <c r="N2140" s="17" t="n"/>
      <c r="O2140" s="18" t="n"/>
      <c r="AC2140" s="14" t="n"/>
      <c r="AD2140" s="14">
        <f>IF(M2140="", "", IF(C2140="Long", IF(M2140&gt;0, M2140/F2140, ((G2140*(I2140-E2140))/F2140)), IF(M2140&gt;0, M2140/F2140, ((G2140*(E2140-I2140))/F2140))))</f>
        <v/>
      </c>
    </row>
    <row customHeight="1" ht="17.25" r="2141" spans="1:105">
      <c r="A2141" s="161" t="n"/>
      <c r="B2141" s="141" t="n"/>
      <c r="C2141" s="15" t="n"/>
      <c r="D2141" s="15" t="n"/>
      <c r="E2141" s="142" t="n"/>
      <c r="F2141" s="16" t="n"/>
      <c r="G2141" s="132" t="n"/>
      <c r="H2141" s="142" t="n"/>
      <c r="I2141" s="142" t="n"/>
      <c r="J2141" s="144" t="n"/>
      <c r="K2141" s="124" t="n"/>
      <c r="L2141" s="12" t="n"/>
      <c r="M2141" s="158">
        <f>IF(J2141="", "", K2141)</f>
        <v/>
      </c>
      <c r="N2141" s="17" t="n"/>
      <c r="O2141" s="18" t="n"/>
      <c r="AC2141" s="14" t="n"/>
      <c r="AD2141" s="14">
        <f>IF(M2141="", "", IF(C2141="Long", IF(M2141&gt;0, M2141/F2141, ((G2141*(I2141-E2141))/F2141)), IF(M2141&gt;0, M2141/F2141, ((G2141*(E2141-I2141))/F2141))))</f>
        <v/>
      </c>
    </row>
    <row customHeight="1" ht="17.25" r="2142" spans="1:105">
      <c r="A2142" s="161" t="n"/>
      <c r="B2142" s="141" t="n"/>
      <c r="C2142" s="15" t="n"/>
      <c r="D2142" s="15" t="n"/>
      <c r="E2142" s="142" t="n"/>
      <c r="F2142" s="16" t="n"/>
      <c r="G2142" s="132" t="n"/>
      <c r="H2142" s="142" t="n"/>
      <c r="I2142" s="142" t="n"/>
      <c r="J2142" s="144" t="n"/>
      <c r="K2142" s="124" t="n"/>
      <c r="L2142" s="12" t="n"/>
      <c r="M2142" s="158">
        <f>IF(J2142="", "", K2142)</f>
        <v/>
      </c>
      <c r="N2142" s="17" t="n"/>
      <c r="O2142" s="18" t="n"/>
      <c r="AC2142" s="14" t="n"/>
      <c r="AD2142" s="14">
        <f>IF(M2142="", "", IF(C2142="Long", IF(M2142&gt;0, M2142/F2142, ((G2142*(I2142-E2142))/F2142)), IF(M2142&gt;0, M2142/F2142, ((G2142*(E2142-I2142))/F2142))))</f>
        <v/>
      </c>
    </row>
    <row customHeight="1" ht="17.25" r="2143" spans="1:105">
      <c r="A2143" s="161" t="n"/>
      <c r="B2143" s="141" t="n"/>
      <c r="C2143" s="15" t="n"/>
      <c r="D2143" s="15" t="n"/>
      <c r="E2143" s="142" t="n"/>
      <c r="F2143" s="16" t="n"/>
      <c r="G2143" s="132" t="n"/>
      <c r="H2143" s="142" t="n"/>
      <c r="I2143" s="142" t="n"/>
      <c r="J2143" s="144" t="n"/>
      <c r="K2143" s="124" t="n"/>
      <c r="L2143" s="12" t="n"/>
      <c r="M2143" s="158">
        <f>IF(J2143="", "", K2143)</f>
        <v/>
      </c>
      <c r="N2143" s="17" t="n"/>
      <c r="O2143" s="18" t="n"/>
      <c r="AC2143" s="14" t="n"/>
      <c r="AD2143" s="14">
        <f>IF(M2143="", "", IF(C2143="Long", IF(M2143&gt;0, M2143/F2143, ((G2143*(I2143-E2143))/F2143)), IF(M2143&gt;0, M2143/F2143, ((G2143*(E2143-I2143))/F2143))))</f>
        <v/>
      </c>
    </row>
    <row customHeight="1" ht="17.25" r="2144" spans="1:105">
      <c r="A2144" s="161" t="n"/>
      <c r="B2144" s="141" t="n"/>
      <c r="C2144" s="15" t="n"/>
      <c r="D2144" s="15" t="n"/>
      <c r="E2144" s="142" t="n"/>
      <c r="F2144" s="16" t="n"/>
      <c r="G2144" s="132" t="n"/>
      <c r="H2144" s="142" t="n"/>
      <c r="I2144" s="142" t="n"/>
      <c r="J2144" s="144" t="n"/>
      <c r="K2144" s="124" t="n"/>
      <c r="L2144" s="12" t="n"/>
      <c r="M2144" s="158">
        <f>IF(J2144="", "", K2144)</f>
        <v/>
      </c>
      <c r="N2144" s="17" t="n"/>
      <c r="O2144" s="18" t="n"/>
      <c r="AC2144" s="14" t="n"/>
      <c r="AD2144" s="14">
        <f>IF(M2144="", "", IF(C2144="Long", IF(M2144&gt;0, M2144/F2144, ((G2144*(I2144-E2144))/F2144)), IF(M2144&gt;0, M2144/F2144, ((G2144*(E2144-I2144))/F2144))))</f>
        <v/>
      </c>
    </row>
    <row customHeight="1" ht="17.25" r="2145" spans="1:105">
      <c r="A2145" s="161" t="n"/>
      <c r="B2145" s="141" t="n"/>
      <c r="C2145" s="15" t="n"/>
      <c r="D2145" s="15" t="n"/>
      <c r="E2145" s="142" t="n"/>
      <c r="F2145" s="16" t="n"/>
      <c r="G2145" s="132" t="n"/>
      <c r="H2145" s="142" t="n"/>
      <c r="I2145" s="142" t="n"/>
      <c r="J2145" s="144" t="n"/>
      <c r="K2145" s="124" t="n"/>
      <c r="L2145" s="12" t="n"/>
      <c r="M2145" s="158">
        <f>IF(J2145="", "", K2145)</f>
        <v/>
      </c>
      <c r="N2145" s="17" t="n"/>
      <c r="O2145" s="18" t="n"/>
      <c r="AC2145" s="14" t="n"/>
      <c r="AD2145" s="14">
        <f>IF(M2145="", "", IF(C2145="Long", IF(M2145&gt;0, M2145/F2145, ((G2145*(I2145-E2145))/F2145)), IF(M2145&gt;0, M2145/F2145, ((G2145*(E2145-I2145))/F2145))))</f>
        <v/>
      </c>
    </row>
    <row customHeight="1" ht="17.25" r="2146" spans="1:105">
      <c r="A2146" s="161" t="n"/>
      <c r="B2146" s="141" t="n"/>
      <c r="C2146" s="15" t="n"/>
      <c r="D2146" s="15" t="n"/>
      <c r="E2146" s="142" t="n"/>
      <c r="F2146" s="16" t="n"/>
      <c r="G2146" s="132" t="n"/>
      <c r="H2146" s="142" t="n"/>
      <c r="I2146" s="142" t="n"/>
      <c r="J2146" s="144" t="n"/>
      <c r="K2146" s="124" t="n"/>
      <c r="L2146" s="12" t="n"/>
      <c r="M2146" s="158">
        <f>IF(J2146="", "", K2146)</f>
        <v/>
      </c>
      <c r="N2146" s="17" t="n"/>
      <c r="O2146" s="18" t="n"/>
      <c r="AC2146" s="14" t="n"/>
      <c r="AD2146" s="14">
        <f>IF(M2146="", "", IF(C2146="Long", IF(M2146&gt;0, M2146/F2146, ((G2146*(I2146-E2146))/F2146)), IF(M2146&gt;0, M2146/F2146, ((G2146*(E2146-I2146))/F2146))))</f>
        <v/>
      </c>
    </row>
    <row customHeight="1" ht="17.25" r="2147" spans="1:105">
      <c r="A2147" s="161" t="n"/>
      <c r="B2147" s="141" t="n"/>
      <c r="C2147" s="15" t="n"/>
      <c r="D2147" s="15" t="n"/>
      <c r="E2147" s="142" t="n"/>
      <c r="F2147" s="16" t="n"/>
      <c r="G2147" s="132" t="n"/>
      <c r="H2147" s="142" t="n"/>
      <c r="I2147" s="142" t="n"/>
      <c r="J2147" s="144" t="n"/>
      <c r="K2147" s="124" t="n"/>
      <c r="L2147" s="12" t="n"/>
      <c r="M2147" s="158">
        <f>IF(J2147="", "", K2147)</f>
        <v/>
      </c>
      <c r="N2147" s="17" t="n"/>
      <c r="O2147" s="18" t="n"/>
      <c r="AC2147" s="14" t="n"/>
      <c r="AD2147" s="14">
        <f>IF(M2147="", "", IF(C2147="Long", IF(M2147&gt;0, M2147/F2147, ((G2147*(I2147-E2147))/F2147)), IF(M2147&gt;0, M2147/F2147, ((G2147*(E2147-I2147))/F2147))))</f>
        <v/>
      </c>
    </row>
    <row customHeight="1" ht="17.25" r="2148" spans="1:105">
      <c r="A2148" s="161" t="n"/>
      <c r="B2148" s="141" t="n"/>
      <c r="C2148" s="15" t="n"/>
      <c r="D2148" s="15" t="n"/>
      <c r="E2148" s="142" t="n"/>
      <c r="F2148" s="16" t="n"/>
      <c r="G2148" s="132" t="n"/>
      <c r="H2148" s="142" t="n"/>
      <c r="I2148" s="142" t="n"/>
      <c r="J2148" s="144" t="n"/>
      <c r="K2148" s="124" t="n"/>
      <c r="L2148" s="12" t="n"/>
      <c r="M2148" s="158">
        <f>IF(J2148="", "", K2148)</f>
        <v/>
      </c>
      <c r="N2148" s="17" t="n"/>
      <c r="O2148" s="18" t="n"/>
      <c r="AC2148" s="14" t="n"/>
      <c r="AD2148" s="14">
        <f>IF(M2148="", "", IF(C2148="Long", IF(M2148&gt;0, M2148/F2148, ((G2148*(I2148-E2148))/F2148)), IF(M2148&gt;0, M2148/F2148, ((G2148*(E2148-I2148))/F2148))))</f>
        <v/>
      </c>
    </row>
    <row customHeight="1" ht="17.25" r="2149" spans="1:105">
      <c r="A2149" s="161" t="n"/>
      <c r="B2149" s="141" t="n"/>
      <c r="C2149" s="15" t="n"/>
      <c r="D2149" s="15" t="n"/>
      <c r="E2149" s="142" t="n"/>
      <c r="F2149" s="16" t="n"/>
      <c r="G2149" s="132" t="n"/>
      <c r="H2149" s="142" t="n"/>
      <c r="I2149" s="142" t="n"/>
      <c r="J2149" s="144" t="n"/>
      <c r="K2149" s="124" t="n"/>
      <c r="L2149" s="12" t="n"/>
      <c r="M2149" s="158">
        <f>IF(J2149="", "", K2149)</f>
        <v/>
      </c>
      <c r="N2149" s="17" t="n"/>
      <c r="O2149" s="18" t="n"/>
      <c r="AC2149" s="14" t="n"/>
      <c r="AD2149" s="14">
        <f>IF(M2149="", "", IF(C2149="Long", IF(M2149&gt;0, M2149/F2149, ((G2149*(I2149-E2149))/F2149)), IF(M2149&gt;0, M2149/F2149, ((G2149*(E2149-I2149))/F2149))))</f>
        <v/>
      </c>
    </row>
    <row customHeight="1" ht="17.25" r="2150" spans="1:105">
      <c r="A2150" s="161" t="n"/>
      <c r="B2150" s="141" t="n"/>
      <c r="C2150" s="15" t="n"/>
      <c r="D2150" s="15" t="n"/>
      <c r="E2150" s="142" t="n"/>
      <c r="F2150" s="16" t="n"/>
      <c r="G2150" s="132" t="n"/>
      <c r="H2150" s="142" t="n"/>
      <c r="I2150" s="142" t="n"/>
      <c r="J2150" s="144" t="n"/>
      <c r="K2150" s="124" t="n"/>
      <c r="L2150" s="12" t="n"/>
      <c r="M2150" s="158">
        <f>IF(J2150="", "", K2150)</f>
        <v/>
      </c>
      <c r="N2150" s="17" t="n"/>
      <c r="O2150" s="18" t="n"/>
      <c r="AC2150" s="14" t="n"/>
      <c r="AD2150" s="14">
        <f>IF(M2150="", "", IF(C2150="Long", IF(M2150&gt;0, M2150/F2150, ((G2150*(I2150-E2150))/F2150)), IF(M2150&gt;0, M2150/F2150, ((G2150*(E2150-I2150))/F2150))))</f>
        <v/>
      </c>
    </row>
    <row customHeight="1" ht="17.25" r="2151" spans="1:105">
      <c r="A2151" s="161" t="n"/>
      <c r="B2151" s="141" t="n"/>
      <c r="C2151" s="15" t="n"/>
      <c r="D2151" s="15" t="n"/>
      <c r="E2151" s="142" t="n"/>
      <c r="F2151" s="16" t="n"/>
      <c r="G2151" s="132" t="n"/>
      <c r="H2151" s="142" t="n"/>
      <c r="I2151" s="142" t="n"/>
      <c r="J2151" s="144" t="n"/>
      <c r="K2151" s="124" t="n"/>
      <c r="L2151" s="12" t="n"/>
      <c r="M2151" s="158">
        <f>IF(J2151="", "", K2151)</f>
        <v/>
      </c>
      <c r="N2151" s="17" t="n"/>
      <c r="O2151" s="18" t="n"/>
      <c r="AC2151" s="14" t="n"/>
      <c r="AD2151" s="14">
        <f>IF(M2151="", "", IF(C2151="Long", IF(M2151&gt;0, M2151/F2151, ((G2151*(I2151-E2151))/F2151)), IF(M2151&gt;0, M2151/F2151, ((G2151*(E2151-I2151))/F2151))))</f>
        <v/>
      </c>
    </row>
    <row customHeight="1" ht="17.25" r="2152" spans="1:105">
      <c r="A2152" s="161" t="n"/>
      <c r="B2152" s="141" t="n"/>
      <c r="C2152" s="15" t="n"/>
      <c r="D2152" s="15" t="n"/>
      <c r="E2152" s="142" t="n"/>
      <c r="F2152" s="16" t="n"/>
      <c r="G2152" s="132" t="n"/>
      <c r="H2152" s="142" t="n"/>
      <c r="I2152" s="142" t="n"/>
      <c r="J2152" s="144" t="n"/>
      <c r="K2152" s="124" t="n"/>
      <c r="L2152" s="12" t="n"/>
      <c r="M2152" s="158">
        <f>IF(J2152="", "", K2152)</f>
        <v/>
      </c>
      <c r="N2152" s="17" t="n"/>
      <c r="O2152" s="18" t="n"/>
      <c r="AC2152" s="14" t="n"/>
      <c r="AD2152" s="14">
        <f>IF(M2152="", "", IF(C2152="Long", IF(M2152&gt;0, M2152/F2152, ((G2152*(I2152-E2152))/F2152)), IF(M2152&gt;0, M2152/F2152, ((G2152*(E2152-I2152))/F2152))))</f>
        <v/>
      </c>
    </row>
    <row customHeight="1" ht="17.25" r="2153" spans="1:105">
      <c r="A2153" s="161" t="n"/>
      <c r="B2153" s="141" t="n"/>
      <c r="C2153" s="15" t="n"/>
      <c r="D2153" s="15" t="n"/>
      <c r="E2153" s="142" t="n"/>
      <c r="F2153" s="16" t="n"/>
      <c r="G2153" s="132" t="n"/>
      <c r="H2153" s="142" t="n"/>
      <c r="I2153" s="142" t="n"/>
      <c r="J2153" s="144" t="n"/>
      <c r="K2153" s="124" t="n"/>
      <c r="L2153" s="12" t="n"/>
      <c r="M2153" s="158">
        <f>IF(J2153="", "", K2153)</f>
        <v/>
      </c>
      <c r="N2153" s="17" t="n"/>
      <c r="O2153" s="18" t="n"/>
      <c r="AC2153" s="14" t="n"/>
      <c r="AD2153" s="14">
        <f>IF(M2153="", "", IF(C2153="Long", IF(M2153&gt;0, M2153/F2153, ((G2153*(I2153-E2153))/F2153)), IF(M2153&gt;0, M2153/F2153, ((G2153*(E2153-I2153))/F2153))))</f>
        <v/>
      </c>
    </row>
    <row customHeight="1" ht="17.25" r="2154" spans="1:105">
      <c r="A2154" s="161" t="n"/>
      <c r="B2154" s="141" t="n"/>
      <c r="C2154" s="15" t="n"/>
      <c r="D2154" s="15" t="n"/>
      <c r="E2154" s="142" t="n"/>
      <c r="F2154" s="16" t="n"/>
      <c r="G2154" s="132" t="n"/>
      <c r="H2154" s="142" t="n"/>
      <c r="I2154" s="142" t="n"/>
      <c r="J2154" s="144" t="n"/>
      <c r="K2154" s="124" t="n"/>
      <c r="L2154" s="12" t="n"/>
      <c r="M2154" s="158">
        <f>IF(J2154="", "", K2154)</f>
        <v/>
      </c>
      <c r="N2154" s="17" t="n"/>
      <c r="O2154" s="18" t="n"/>
      <c r="AC2154" s="14" t="n"/>
      <c r="AD2154" s="14">
        <f>IF(M2154="", "", IF(C2154="Long", IF(M2154&gt;0, M2154/F2154, ((G2154*(I2154-E2154))/F2154)), IF(M2154&gt;0, M2154/F2154, ((G2154*(E2154-I2154))/F2154))))</f>
        <v/>
      </c>
    </row>
    <row customHeight="1" ht="17.25" r="2155" spans="1:105">
      <c r="A2155" s="161" t="n"/>
      <c r="B2155" s="141" t="n"/>
      <c r="C2155" s="15" t="n"/>
      <c r="D2155" s="15" t="n"/>
      <c r="E2155" s="142" t="n"/>
      <c r="F2155" s="16" t="n"/>
      <c r="G2155" s="132" t="n"/>
      <c r="H2155" s="142" t="n"/>
      <c r="I2155" s="142" t="n"/>
      <c r="J2155" s="144" t="n"/>
      <c r="K2155" s="124" t="n"/>
      <c r="L2155" s="12" t="n"/>
      <c r="M2155" s="158">
        <f>IF(J2155="", "", K2155)</f>
        <v/>
      </c>
      <c r="N2155" s="17" t="n"/>
      <c r="O2155" s="18" t="n"/>
      <c r="AC2155" s="14" t="n"/>
      <c r="AD2155" s="14">
        <f>IF(M2155="", "", IF(C2155="Long", IF(M2155&gt;0, M2155/F2155, ((G2155*(I2155-E2155))/F2155)), IF(M2155&gt;0, M2155/F2155, ((G2155*(E2155-I2155))/F2155))))</f>
        <v/>
      </c>
    </row>
    <row customHeight="1" ht="17.25" r="2156" spans="1:105">
      <c r="A2156" s="161" t="n"/>
      <c r="B2156" s="141" t="n"/>
      <c r="C2156" s="15" t="n"/>
      <c r="D2156" s="15" t="n"/>
      <c r="E2156" s="142" t="n"/>
      <c r="F2156" s="16" t="n"/>
      <c r="G2156" s="132" t="n"/>
      <c r="H2156" s="142" t="n"/>
      <c r="I2156" s="142" t="n"/>
      <c r="J2156" s="144" t="n"/>
      <c r="K2156" s="124" t="n"/>
      <c r="L2156" s="12" t="n"/>
      <c r="M2156" s="158">
        <f>IF(J2156="", "", K2156)</f>
        <v/>
      </c>
      <c r="N2156" s="17" t="n"/>
      <c r="O2156" s="18" t="n"/>
      <c r="AC2156" s="14" t="n"/>
      <c r="AD2156" s="14">
        <f>IF(M2156="", "", IF(C2156="Long", IF(M2156&gt;0, M2156/F2156, ((G2156*(I2156-E2156))/F2156)), IF(M2156&gt;0, M2156/F2156, ((G2156*(E2156-I2156))/F2156))))</f>
        <v/>
      </c>
    </row>
    <row customHeight="1" ht="17.25" r="2157" spans="1:105">
      <c r="A2157" s="161" t="n"/>
      <c r="B2157" s="141" t="n"/>
      <c r="C2157" s="15" t="n"/>
      <c r="D2157" s="15" t="n"/>
      <c r="E2157" s="142" t="n"/>
      <c r="F2157" s="16" t="n"/>
      <c r="G2157" s="132" t="n"/>
      <c r="H2157" s="142" t="n"/>
      <c r="I2157" s="142" t="n"/>
      <c r="J2157" s="144" t="n"/>
      <c r="K2157" s="124" t="n"/>
      <c r="L2157" s="12" t="n"/>
      <c r="M2157" s="158">
        <f>IF(J2157="", "", K2157)</f>
        <v/>
      </c>
      <c r="N2157" s="17" t="n"/>
      <c r="O2157" s="18" t="n"/>
      <c r="AC2157" s="14" t="n"/>
      <c r="AD2157" s="14">
        <f>IF(M2157="", "", IF(C2157="Long", IF(M2157&gt;0, M2157/F2157, ((G2157*(I2157-E2157))/F2157)), IF(M2157&gt;0, M2157/F2157, ((G2157*(E2157-I2157))/F2157))))</f>
        <v/>
      </c>
    </row>
    <row customHeight="1" ht="17.25" r="2158" spans="1:105">
      <c r="A2158" s="161" t="n"/>
      <c r="B2158" s="141" t="n"/>
      <c r="C2158" s="15" t="n"/>
      <c r="D2158" s="15" t="n"/>
      <c r="E2158" s="142" t="n"/>
      <c r="F2158" s="16" t="n"/>
      <c r="G2158" s="132" t="n"/>
      <c r="H2158" s="142" t="n"/>
      <c r="I2158" s="142" t="n"/>
      <c r="J2158" s="144" t="n"/>
      <c r="K2158" s="124" t="n"/>
      <c r="L2158" s="12" t="n"/>
      <c r="M2158" s="158">
        <f>IF(J2158="", "", K2158)</f>
        <v/>
      </c>
      <c r="N2158" s="17" t="n"/>
      <c r="O2158" s="18" t="n"/>
      <c r="AC2158" s="14" t="n"/>
      <c r="AD2158" s="14">
        <f>IF(M2158="", "", IF(C2158="Long", IF(M2158&gt;0, M2158/F2158, ((G2158*(I2158-E2158))/F2158)), IF(M2158&gt;0, M2158/F2158, ((G2158*(E2158-I2158))/F2158))))</f>
        <v/>
      </c>
    </row>
    <row customHeight="1" ht="17.25" r="2159" spans="1:105">
      <c r="A2159" s="161" t="n"/>
      <c r="B2159" s="141" t="n"/>
      <c r="C2159" s="15" t="n"/>
      <c r="D2159" s="15" t="n"/>
      <c r="E2159" s="142" t="n"/>
      <c r="F2159" s="16" t="n"/>
      <c r="G2159" s="132" t="n"/>
      <c r="H2159" s="142" t="n"/>
      <c r="I2159" s="142" t="n"/>
      <c r="J2159" s="144" t="n"/>
      <c r="K2159" s="124" t="n"/>
      <c r="L2159" s="12" t="n"/>
      <c r="M2159" s="158">
        <f>IF(J2159="", "", K2159)</f>
        <v/>
      </c>
      <c r="N2159" s="17" t="n"/>
      <c r="O2159" s="18" t="n"/>
      <c r="AC2159" s="14" t="n"/>
      <c r="AD2159" s="14">
        <f>IF(M2159="", "", IF(C2159="Long", IF(M2159&gt;0, M2159/F2159, ((G2159*(I2159-E2159))/F2159)), IF(M2159&gt;0, M2159/F2159, ((G2159*(E2159-I2159))/F2159))))</f>
        <v/>
      </c>
    </row>
    <row customHeight="1" ht="17.25" r="2160" spans="1:105">
      <c r="A2160" s="161" t="n"/>
      <c r="B2160" s="141" t="n"/>
      <c r="C2160" s="15" t="n"/>
      <c r="D2160" s="15" t="n"/>
      <c r="E2160" s="142" t="n"/>
      <c r="F2160" s="16" t="n"/>
      <c r="G2160" s="132" t="n"/>
      <c r="H2160" s="142" t="n"/>
      <c r="I2160" s="142" t="n"/>
      <c r="J2160" s="144" t="n"/>
      <c r="K2160" s="124" t="n"/>
      <c r="L2160" s="12" t="n"/>
      <c r="M2160" s="158">
        <f>IF(J2160="", "", K2160)</f>
        <v/>
      </c>
      <c r="N2160" s="17" t="n"/>
      <c r="O2160" s="18" t="n"/>
      <c r="AC2160" s="14" t="n"/>
      <c r="AD2160" s="14">
        <f>IF(M2160="", "", IF(C2160="Long", IF(M2160&gt;0, M2160/F2160, ((G2160*(I2160-E2160))/F2160)), IF(M2160&gt;0, M2160/F2160, ((G2160*(E2160-I2160))/F2160))))</f>
        <v/>
      </c>
    </row>
    <row customHeight="1" ht="17.25" r="2161" spans="1:105">
      <c r="A2161" s="161" t="n"/>
      <c r="B2161" s="141" t="n"/>
      <c r="C2161" s="15" t="n"/>
      <c r="D2161" s="15" t="n"/>
      <c r="E2161" s="142" t="n"/>
      <c r="F2161" s="16" t="n"/>
      <c r="G2161" s="132" t="n"/>
      <c r="H2161" s="142" t="n"/>
      <c r="I2161" s="142" t="n"/>
      <c r="J2161" s="144" t="n"/>
      <c r="K2161" s="124" t="n"/>
      <c r="L2161" s="12" t="n"/>
      <c r="M2161" s="158">
        <f>IF(J2161="", "", K2161)</f>
        <v/>
      </c>
      <c r="N2161" s="17" t="n"/>
      <c r="O2161" s="18" t="n"/>
      <c r="AC2161" s="14" t="n"/>
      <c r="AD2161" s="14">
        <f>IF(M2161="", "", IF(C2161="Long", IF(M2161&gt;0, M2161/F2161, ((G2161*(I2161-E2161))/F2161)), IF(M2161&gt;0, M2161/F2161, ((G2161*(E2161-I2161))/F2161))))</f>
        <v/>
      </c>
    </row>
    <row customHeight="1" ht="17.25" r="2162" spans="1:105">
      <c r="A2162" s="161" t="n"/>
      <c r="B2162" s="141" t="n"/>
      <c r="C2162" s="15" t="n"/>
      <c r="D2162" s="15" t="n"/>
      <c r="E2162" s="142" t="n"/>
      <c r="F2162" s="16" t="n"/>
      <c r="G2162" s="132" t="n"/>
      <c r="H2162" s="142" t="n"/>
      <c r="I2162" s="142" t="n"/>
      <c r="J2162" s="144" t="n"/>
      <c r="K2162" s="124" t="n"/>
      <c r="L2162" s="12" t="n"/>
      <c r="M2162" s="158">
        <f>IF(J2162="", "", K2162)</f>
        <v/>
      </c>
      <c r="N2162" s="17" t="n"/>
      <c r="O2162" s="18" t="n"/>
      <c r="AC2162" s="14" t="n"/>
      <c r="AD2162" s="14">
        <f>IF(M2162="", "", IF(C2162="Long", IF(M2162&gt;0, M2162/F2162, ((G2162*(I2162-E2162))/F2162)), IF(M2162&gt;0, M2162/F2162, ((G2162*(E2162-I2162))/F2162))))</f>
        <v/>
      </c>
    </row>
    <row customHeight="1" ht="17.25" r="2163" spans="1:105">
      <c r="A2163" s="161" t="n"/>
      <c r="B2163" s="141" t="n"/>
      <c r="C2163" s="15" t="n"/>
      <c r="D2163" s="15" t="n"/>
      <c r="E2163" s="142" t="n"/>
      <c r="F2163" s="16" t="n"/>
      <c r="G2163" s="132" t="n"/>
      <c r="H2163" s="142" t="n"/>
      <c r="I2163" s="142" t="n"/>
      <c r="J2163" s="144" t="n"/>
      <c r="K2163" s="124" t="n"/>
      <c r="L2163" s="12" t="n"/>
      <c r="M2163" s="158">
        <f>IF(J2163="", "", K2163)</f>
        <v/>
      </c>
      <c r="N2163" s="17" t="n"/>
      <c r="O2163" s="18" t="n"/>
      <c r="AC2163" s="14" t="n"/>
      <c r="AD2163" s="14">
        <f>IF(M2163="", "", IF(C2163="Long", IF(M2163&gt;0, M2163/F2163, ((G2163*(I2163-E2163))/F2163)), IF(M2163&gt;0, M2163/F2163, ((G2163*(E2163-I2163))/F2163))))</f>
        <v/>
      </c>
    </row>
    <row customHeight="1" ht="17.25" r="2164" spans="1:105">
      <c r="A2164" s="161" t="n"/>
      <c r="B2164" s="141" t="n"/>
      <c r="C2164" s="15" t="n"/>
      <c r="D2164" s="15" t="n"/>
      <c r="E2164" s="142" t="n"/>
      <c r="F2164" s="16" t="n"/>
      <c r="G2164" s="132" t="n"/>
      <c r="H2164" s="142" t="n"/>
      <c r="I2164" s="142" t="n"/>
      <c r="J2164" s="144" t="n"/>
      <c r="K2164" s="124" t="n"/>
      <c r="L2164" s="12" t="n"/>
      <c r="M2164" s="158">
        <f>IF(J2164="", "", K2164)</f>
        <v/>
      </c>
      <c r="N2164" s="17" t="n"/>
      <c r="O2164" s="18" t="n"/>
      <c r="AC2164" s="14" t="n"/>
      <c r="AD2164" s="14">
        <f>IF(M2164="", "", IF(C2164="Long", IF(M2164&gt;0, M2164/F2164, ((G2164*(I2164-E2164))/F2164)), IF(M2164&gt;0, M2164/F2164, ((G2164*(E2164-I2164))/F2164))))</f>
        <v/>
      </c>
    </row>
    <row customHeight="1" ht="17.25" r="2165" spans="1:105">
      <c r="A2165" s="161" t="n"/>
      <c r="B2165" s="141" t="n"/>
      <c r="C2165" s="15" t="n"/>
      <c r="D2165" s="15" t="n"/>
      <c r="E2165" s="142" t="n"/>
      <c r="F2165" s="16" t="n"/>
      <c r="G2165" s="132" t="n"/>
      <c r="H2165" s="142" t="n"/>
      <c r="I2165" s="142" t="n"/>
      <c r="J2165" s="144" t="n"/>
      <c r="K2165" s="124" t="n"/>
      <c r="L2165" s="12" t="n"/>
      <c r="M2165" s="158">
        <f>IF(J2165="", "", K2165)</f>
        <v/>
      </c>
      <c r="N2165" s="17" t="n"/>
      <c r="O2165" s="18" t="n"/>
      <c r="AC2165" s="14" t="n"/>
      <c r="AD2165" s="14">
        <f>IF(M2165="", "", IF(C2165="Long", IF(M2165&gt;0, M2165/F2165, ((G2165*(I2165-E2165))/F2165)), IF(M2165&gt;0, M2165/F2165, ((G2165*(E2165-I2165))/F2165))))</f>
        <v/>
      </c>
    </row>
    <row customHeight="1" ht="17.25" r="2166" spans="1:105">
      <c r="A2166" s="161" t="n"/>
      <c r="B2166" s="141" t="n"/>
      <c r="C2166" s="15" t="n"/>
      <c r="D2166" s="15" t="n"/>
      <c r="E2166" s="142" t="n"/>
      <c r="F2166" s="16" t="n"/>
      <c r="G2166" s="132" t="n"/>
      <c r="H2166" s="142" t="n"/>
      <c r="I2166" s="142" t="n"/>
      <c r="J2166" s="144" t="n"/>
      <c r="K2166" s="124" t="n"/>
      <c r="L2166" s="12" t="n"/>
      <c r="M2166" s="158">
        <f>IF(J2166="", "", K2166)</f>
        <v/>
      </c>
      <c r="N2166" s="17" t="n"/>
      <c r="O2166" s="18" t="n"/>
      <c r="AC2166" s="14" t="n"/>
      <c r="AD2166" s="14">
        <f>IF(M2166="", "", IF(C2166="Long", IF(M2166&gt;0, M2166/F2166, ((G2166*(I2166-E2166))/F2166)), IF(M2166&gt;0, M2166/F2166, ((G2166*(E2166-I2166))/F2166))))</f>
        <v/>
      </c>
    </row>
    <row customHeight="1" ht="17.25" r="2167" spans="1:105">
      <c r="A2167" s="161" t="n"/>
      <c r="B2167" s="141" t="n"/>
      <c r="C2167" s="15" t="n"/>
      <c r="D2167" s="15" t="n"/>
      <c r="E2167" s="142" t="n"/>
      <c r="F2167" s="16" t="n"/>
      <c r="G2167" s="132" t="n"/>
      <c r="H2167" s="142" t="n"/>
      <c r="I2167" s="142" t="n"/>
      <c r="J2167" s="144" t="n"/>
      <c r="K2167" s="124" t="n"/>
      <c r="L2167" s="12" t="n"/>
      <c r="M2167" s="158">
        <f>IF(J2167="", "", K2167)</f>
        <v/>
      </c>
      <c r="N2167" s="17" t="n"/>
      <c r="O2167" s="18" t="n"/>
      <c r="AC2167" s="14" t="n"/>
      <c r="AD2167" s="14">
        <f>IF(M2167="", "", IF(C2167="Long", IF(M2167&gt;0, M2167/F2167, ((G2167*(I2167-E2167))/F2167)), IF(M2167&gt;0, M2167/F2167, ((G2167*(E2167-I2167))/F2167))))</f>
        <v/>
      </c>
    </row>
    <row customHeight="1" ht="17.25" r="2168" spans="1:105">
      <c r="A2168" s="161" t="n"/>
      <c r="B2168" s="141" t="n"/>
      <c r="C2168" s="15" t="n"/>
      <c r="D2168" s="15" t="n"/>
      <c r="E2168" s="142" t="n"/>
      <c r="F2168" s="16" t="n"/>
      <c r="G2168" s="132" t="n"/>
      <c r="H2168" s="142" t="n"/>
      <c r="I2168" s="142" t="n"/>
      <c r="J2168" s="144" t="n"/>
      <c r="K2168" s="124" t="n"/>
      <c r="L2168" s="12" t="n"/>
      <c r="M2168" s="158">
        <f>IF(J2168="", "", K2168)</f>
        <v/>
      </c>
      <c r="N2168" s="17" t="n"/>
      <c r="O2168" s="18" t="n"/>
      <c r="AC2168" s="14" t="n"/>
      <c r="AD2168" s="14">
        <f>IF(M2168="", "", IF(C2168="Long", IF(M2168&gt;0, M2168/F2168, ((G2168*(I2168-E2168))/F2168)), IF(M2168&gt;0, M2168/F2168, ((G2168*(E2168-I2168))/F2168))))</f>
        <v/>
      </c>
    </row>
    <row customHeight="1" ht="17.25" r="2169" spans="1:105">
      <c r="A2169" s="161" t="n"/>
      <c r="B2169" s="141" t="n"/>
      <c r="C2169" s="15" t="n"/>
      <c r="D2169" s="15" t="n"/>
      <c r="E2169" s="142" t="n"/>
      <c r="F2169" s="16" t="n"/>
      <c r="G2169" s="132" t="n"/>
      <c r="H2169" s="142" t="n"/>
      <c r="I2169" s="142" t="n"/>
      <c r="J2169" s="144" t="n"/>
      <c r="K2169" s="124" t="n"/>
      <c r="L2169" s="12" t="n"/>
      <c r="M2169" s="158">
        <f>IF(J2169="", "", K2169)</f>
        <v/>
      </c>
      <c r="N2169" s="17" t="n"/>
      <c r="O2169" s="18" t="n"/>
      <c r="AC2169" s="14" t="n"/>
      <c r="AD2169" s="14">
        <f>IF(M2169="", "", IF(C2169="Long", IF(M2169&gt;0, M2169/F2169, ((G2169*(I2169-E2169))/F2169)), IF(M2169&gt;0, M2169/F2169, ((G2169*(E2169-I2169))/F2169))))</f>
        <v/>
      </c>
    </row>
    <row customHeight="1" ht="17.25" r="2170" spans="1:105">
      <c r="A2170" s="161" t="n"/>
      <c r="B2170" s="141" t="n"/>
      <c r="C2170" s="15" t="n"/>
      <c r="D2170" s="15" t="n"/>
      <c r="E2170" s="142" t="n"/>
      <c r="F2170" s="16" t="n"/>
      <c r="G2170" s="132" t="n"/>
      <c r="H2170" s="142" t="n"/>
      <c r="I2170" s="142" t="n"/>
      <c r="J2170" s="144" t="n"/>
      <c r="K2170" s="124" t="n"/>
      <c r="L2170" s="12" t="n"/>
      <c r="M2170" s="158">
        <f>IF(J2170="", "", K2170)</f>
        <v/>
      </c>
      <c r="N2170" s="17" t="n"/>
      <c r="O2170" s="18" t="n"/>
      <c r="AC2170" s="14" t="n"/>
      <c r="AD2170" s="14">
        <f>IF(M2170="", "", IF(C2170="Long", IF(M2170&gt;0, M2170/F2170, ((G2170*(I2170-E2170))/F2170)), IF(M2170&gt;0, M2170/F2170, ((G2170*(E2170-I2170))/F2170))))</f>
        <v/>
      </c>
    </row>
    <row customHeight="1" ht="17.25" r="2171" spans="1:105">
      <c r="A2171" s="161" t="n"/>
      <c r="B2171" s="141" t="n"/>
      <c r="C2171" s="15" t="n"/>
      <c r="D2171" s="15" t="n"/>
      <c r="E2171" s="142" t="n"/>
      <c r="F2171" s="16" t="n"/>
      <c r="G2171" s="132" t="n"/>
      <c r="H2171" s="142" t="n"/>
      <c r="I2171" s="142" t="n"/>
      <c r="J2171" s="144" t="n"/>
      <c r="K2171" s="124" t="n"/>
      <c r="L2171" s="12" t="n"/>
      <c r="M2171" s="158">
        <f>IF(J2171="", "", K2171)</f>
        <v/>
      </c>
      <c r="N2171" s="17" t="n"/>
      <c r="O2171" s="18" t="n"/>
      <c r="AC2171" s="14" t="n"/>
      <c r="AD2171" s="14">
        <f>IF(M2171="", "", IF(C2171="Long", IF(M2171&gt;0, M2171/F2171, ((G2171*(I2171-E2171))/F2171)), IF(M2171&gt;0, M2171/F2171, ((G2171*(E2171-I2171))/F2171))))</f>
        <v/>
      </c>
    </row>
    <row customHeight="1" ht="17.25" r="2172" spans="1:105">
      <c r="A2172" s="161" t="n"/>
      <c r="B2172" s="141" t="n"/>
      <c r="C2172" s="15" t="n"/>
      <c r="D2172" s="15" t="n"/>
      <c r="E2172" s="142" t="n"/>
      <c r="F2172" s="16" t="n"/>
      <c r="G2172" s="132" t="n"/>
      <c r="H2172" s="142" t="n"/>
      <c r="I2172" s="142" t="n"/>
      <c r="J2172" s="144" t="n"/>
      <c r="K2172" s="124" t="n"/>
      <c r="L2172" s="12" t="n"/>
      <c r="M2172" s="158">
        <f>IF(J2172="", "", K2172)</f>
        <v/>
      </c>
      <c r="N2172" s="17" t="n"/>
      <c r="O2172" s="18" t="n"/>
      <c r="AC2172" s="14" t="n"/>
      <c r="AD2172" s="14">
        <f>IF(M2172="", "", IF(C2172="Long", IF(M2172&gt;0, M2172/F2172, ((G2172*(I2172-E2172))/F2172)), IF(M2172&gt;0, M2172/F2172, ((G2172*(E2172-I2172))/F2172))))</f>
        <v/>
      </c>
    </row>
    <row customHeight="1" ht="17.25" r="2173" spans="1:105">
      <c r="A2173" s="161" t="n"/>
      <c r="B2173" s="141" t="n"/>
      <c r="C2173" s="15" t="n"/>
      <c r="D2173" s="15" t="n"/>
      <c r="E2173" s="142" t="n"/>
      <c r="F2173" s="16" t="n"/>
      <c r="G2173" s="132" t="n"/>
      <c r="H2173" s="142" t="n"/>
      <c r="I2173" s="142" t="n"/>
      <c r="J2173" s="144" t="n"/>
      <c r="K2173" s="124" t="n"/>
      <c r="L2173" s="12" t="n"/>
      <c r="M2173" s="158">
        <f>IF(J2173="", "", K2173)</f>
        <v/>
      </c>
      <c r="N2173" s="17" t="n"/>
      <c r="O2173" s="18" t="n"/>
      <c r="AC2173" s="14" t="n"/>
      <c r="AD2173" s="14">
        <f>IF(M2173="", "", IF(C2173="Long", IF(M2173&gt;0, M2173/F2173, ((G2173*(I2173-E2173))/F2173)), IF(M2173&gt;0, M2173/F2173, ((G2173*(E2173-I2173))/F2173))))</f>
        <v/>
      </c>
    </row>
    <row customHeight="1" ht="17.25" r="2174" spans="1:105">
      <c r="A2174" s="161" t="n"/>
      <c r="B2174" s="141" t="n"/>
      <c r="C2174" s="15" t="n"/>
      <c r="D2174" s="15" t="n"/>
      <c r="E2174" s="142" t="n"/>
      <c r="F2174" s="16" t="n"/>
      <c r="G2174" s="132" t="n"/>
      <c r="H2174" s="142" t="n"/>
      <c r="I2174" s="142" t="n"/>
      <c r="J2174" s="144" t="n"/>
      <c r="K2174" s="124" t="n"/>
      <c r="L2174" s="12" t="n"/>
      <c r="M2174" s="158">
        <f>IF(J2174="", "", K2174)</f>
        <v/>
      </c>
      <c r="N2174" s="17" t="n"/>
      <c r="O2174" s="18" t="n"/>
      <c r="AC2174" s="14" t="n"/>
      <c r="AD2174" s="14">
        <f>IF(M2174="", "", IF(C2174="Long", IF(M2174&gt;0, M2174/F2174, ((G2174*(I2174-E2174))/F2174)), IF(M2174&gt;0, M2174/F2174, ((G2174*(E2174-I2174))/F2174))))</f>
        <v/>
      </c>
    </row>
    <row customHeight="1" ht="17.25" r="2175" spans="1:105">
      <c r="A2175" s="161" t="n"/>
      <c r="B2175" s="141" t="n"/>
      <c r="C2175" s="15" t="n"/>
      <c r="D2175" s="15" t="n"/>
      <c r="E2175" s="142" t="n"/>
      <c r="F2175" s="16" t="n"/>
      <c r="G2175" s="132" t="n"/>
      <c r="H2175" s="142" t="n"/>
      <c r="I2175" s="142" t="n"/>
      <c r="J2175" s="144" t="n"/>
      <c r="K2175" s="124" t="n"/>
      <c r="L2175" s="12" t="n"/>
      <c r="M2175" s="158">
        <f>IF(J2175="", "", K2175)</f>
        <v/>
      </c>
      <c r="N2175" s="17" t="n"/>
      <c r="O2175" s="18" t="n"/>
      <c r="AC2175" s="14" t="n"/>
      <c r="AD2175" s="14">
        <f>IF(M2175="", "", IF(C2175="Long", IF(M2175&gt;0, M2175/F2175, ((G2175*(I2175-E2175))/F2175)), IF(M2175&gt;0, M2175/F2175, ((G2175*(E2175-I2175))/F2175))))</f>
        <v/>
      </c>
    </row>
    <row customHeight="1" ht="17.25" r="2176" spans="1:105">
      <c r="A2176" s="161" t="n"/>
      <c r="B2176" s="141" t="n"/>
      <c r="C2176" s="15" t="n"/>
      <c r="D2176" s="15" t="n"/>
      <c r="E2176" s="142" t="n"/>
      <c r="F2176" s="16" t="n"/>
      <c r="G2176" s="132" t="n"/>
      <c r="H2176" s="142" t="n"/>
      <c r="I2176" s="142" t="n"/>
      <c r="J2176" s="144" t="n"/>
      <c r="K2176" s="124" t="n"/>
      <c r="L2176" s="12" t="n"/>
      <c r="M2176" s="158">
        <f>IF(J2176="", "", K2176)</f>
        <v/>
      </c>
      <c r="N2176" s="17" t="n"/>
      <c r="O2176" s="18" t="n"/>
      <c r="AC2176" s="14" t="n"/>
      <c r="AD2176" s="14">
        <f>IF(M2176="", "", IF(C2176="Long", IF(M2176&gt;0, M2176/F2176, ((G2176*(I2176-E2176))/F2176)), IF(M2176&gt;0, M2176/F2176, ((G2176*(E2176-I2176))/F2176))))</f>
        <v/>
      </c>
    </row>
    <row customHeight="1" ht="17.25" r="2177" spans="1:105">
      <c r="A2177" s="161" t="n"/>
      <c r="B2177" s="141" t="n"/>
      <c r="C2177" s="15" t="n"/>
      <c r="D2177" s="15" t="n"/>
      <c r="E2177" s="142" t="n"/>
      <c r="F2177" s="16" t="n"/>
      <c r="G2177" s="132" t="n"/>
      <c r="H2177" s="142" t="n"/>
      <c r="I2177" s="142" t="n"/>
      <c r="J2177" s="144" t="n"/>
      <c r="K2177" s="124" t="n"/>
      <c r="L2177" s="12" t="n"/>
      <c r="M2177" s="158">
        <f>IF(J2177="", "", K2177)</f>
        <v/>
      </c>
      <c r="N2177" s="17" t="n"/>
      <c r="O2177" s="18" t="n"/>
      <c r="AC2177" s="14" t="n"/>
      <c r="AD2177" s="14">
        <f>IF(M2177="", "", IF(C2177="Long", IF(M2177&gt;0, M2177/F2177, ((G2177*(I2177-E2177))/F2177)), IF(M2177&gt;0, M2177/F2177, ((G2177*(E2177-I2177))/F2177))))</f>
        <v/>
      </c>
    </row>
    <row customHeight="1" ht="17.25" r="2178" spans="1:105">
      <c r="A2178" s="161" t="n"/>
      <c r="B2178" s="141" t="n"/>
      <c r="C2178" s="15" t="n"/>
      <c r="D2178" s="15" t="n"/>
      <c r="E2178" s="142" t="n"/>
      <c r="F2178" s="16" t="n"/>
      <c r="G2178" s="132" t="n"/>
      <c r="H2178" s="142" t="n"/>
      <c r="I2178" s="142" t="n"/>
      <c r="J2178" s="144" t="n"/>
      <c r="K2178" s="124" t="n"/>
      <c r="L2178" s="12" t="n"/>
      <c r="M2178" s="158">
        <f>IF(J2178="", "", K2178)</f>
        <v/>
      </c>
      <c r="N2178" s="17" t="n"/>
      <c r="O2178" s="18" t="n"/>
      <c r="AC2178" s="14" t="n"/>
      <c r="AD2178" s="14">
        <f>IF(M2178="", "", IF(C2178="Long", IF(M2178&gt;0, M2178/F2178, ((G2178*(I2178-E2178))/F2178)), IF(M2178&gt;0, M2178/F2178, ((G2178*(E2178-I2178))/F2178))))</f>
        <v/>
      </c>
    </row>
    <row customHeight="1" ht="17.25" r="2179" spans="1:105">
      <c r="A2179" s="161" t="n"/>
      <c r="B2179" s="141" t="n"/>
      <c r="C2179" s="15" t="n"/>
      <c r="D2179" s="15" t="n"/>
      <c r="E2179" s="142" t="n"/>
      <c r="F2179" s="16" t="n"/>
      <c r="G2179" s="132" t="n"/>
      <c r="H2179" s="142" t="n"/>
      <c r="I2179" s="142" t="n"/>
      <c r="J2179" s="144" t="n"/>
      <c r="K2179" s="124" t="n"/>
      <c r="L2179" s="12" t="n"/>
      <c r="M2179" s="158">
        <f>IF(J2179="", "", K2179)</f>
        <v/>
      </c>
      <c r="N2179" s="17" t="n"/>
      <c r="O2179" s="18" t="n"/>
      <c r="AC2179" s="14" t="n"/>
      <c r="AD2179" s="14">
        <f>IF(M2179="", "", IF(C2179="Long", IF(M2179&gt;0, M2179/F2179, ((G2179*(I2179-E2179))/F2179)), IF(M2179&gt;0, M2179/F2179, ((G2179*(E2179-I2179))/F2179))))</f>
        <v/>
      </c>
    </row>
    <row customHeight="1" ht="17.25" r="2180" spans="1:105">
      <c r="A2180" s="161" t="n"/>
      <c r="B2180" s="141" t="n"/>
      <c r="C2180" s="15" t="n"/>
      <c r="D2180" s="15" t="n"/>
      <c r="E2180" s="142" t="n"/>
      <c r="F2180" s="16" t="n"/>
      <c r="G2180" s="132" t="n"/>
      <c r="H2180" s="142" t="n"/>
      <c r="I2180" s="142" t="n"/>
      <c r="J2180" s="144" t="n"/>
      <c r="K2180" s="124" t="n"/>
      <c r="L2180" s="12" t="n"/>
      <c r="M2180" s="158">
        <f>IF(J2180="", "", K2180)</f>
        <v/>
      </c>
      <c r="N2180" s="17" t="n"/>
      <c r="O2180" s="18" t="n"/>
      <c r="AC2180" s="14" t="n"/>
      <c r="AD2180" s="14">
        <f>IF(M2180="", "", IF(C2180="Long", IF(M2180&gt;0, M2180/F2180, ((G2180*(I2180-E2180))/F2180)), IF(M2180&gt;0, M2180/F2180, ((G2180*(E2180-I2180))/F2180))))</f>
        <v/>
      </c>
    </row>
    <row customHeight="1" ht="17.25" r="2181" spans="1:105">
      <c r="A2181" s="161" t="n"/>
      <c r="B2181" s="141" t="n"/>
      <c r="C2181" s="15" t="n"/>
      <c r="D2181" s="15" t="n"/>
      <c r="E2181" s="142" t="n"/>
      <c r="F2181" s="16" t="n"/>
      <c r="G2181" s="132" t="n"/>
      <c r="H2181" s="142" t="n"/>
      <c r="I2181" s="142" t="n"/>
      <c r="J2181" s="144" t="n"/>
      <c r="K2181" s="124" t="n"/>
      <c r="L2181" s="12" t="n"/>
      <c r="M2181" s="158">
        <f>IF(J2181="", "", K2181)</f>
        <v/>
      </c>
      <c r="N2181" s="17" t="n"/>
      <c r="O2181" s="18" t="n"/>
      <c r="AC2181" s="14" t="n"/>
      <c r="AD2181" s="14">
        <f>IF(M2181="", "", IF(C2181="Long", IF(M2181&gt;0, M2181/F2181, ((G2181*(I2181-E2181))/F2181)), IF(M2181&gt;0, M2181/F2181, ((G2181*(E2181-I2181))/F2181))))</f>
        <v/>
      </c>
    </row>
    <row customHeight="1" ht="17.25" r="2182" spans="1:105">
      <c r="A2182" s="161" t="n"/>
      <c r="B2182" s="141" t="n"/>
      <c r="C2182" s="15" t="n"/>
      <c r="D2182" s="15" t="n"/>
      <c r="E2182" s="142" t="n"/>
      <c r="F2182" s="16" t="n"/>
      <c r="G2182" s="132" t="n"/>
      <c r="H2182" s="142" t="n"/>
      <c r="I2182" s="142" t="n"/>
      <c r="J2182" s="144" t="n"/>
      <c r="K2182" s="124" t="n"/>
      <c r="L2182" s="12" t="n"/>
      <c r="M2182" s="158">
        <f>IF(J2182="", "", K2182)</f>
        <v/>
      </c>
      <c r="N2182" s="17" t="n"/>
      <c r="O2182" s="18" t="n"/>
      <c r="AC2182" s="14" t="n"/>
      <c r="AD2182" s="14">
        <f>IF(M2182="", "", IF(C2182="Long", IF(M2182&gt;0, M2182/F2182, ((G2182*(I2182-E2182))/F2182)), IF(M2182&gt;0, M2182/F2182, ((G2182*(E2182-I2182))/F2182))))</f>
        <v/>
      </c>
    </row>
    <row customHeight="1" ht="17.25" r="2183" spans="1:105">
      <c r="A2183" s="161" t="n"/>
      <c r="B2183" s="141" t="n"/>
      <c r="C2183" s="15" t="n"/>
      <c r="D2183" s="15" t="n"/>
      <c r="E2183" s="142" t="n"/>
      <c r="F2183" s="16" t="n"/>
      <c r="G2183" s="132" t="n"/>
      <c r="H2183" s="142" t="n"/>
      <c r="I2183" s="142" t="n"/>
      <c r="J2183" s="144" t="n"/>
      <c r="K2183" s="124" t="n"/>
      <c r="L2183" s="12" t="n"/>
      <c r="M2183" s="158">
        <f>IF(J2183="", "", K2183)</f>
        <v/>
      </c>
      <c r="N2183" s="17" t="n"/>
      <c r="O2183" s="18" t="n"/>
      <c r="AC2183" s="14" t="n"/>
      <c r="AD2183" s="14">
        <f>IF(M2183="", "", IF(C2183="Long", IF(M2183&gt;0, M2183/F2183, ((G2183*(I2183-E2183))/F2183)), IF(M2183&gt;0, M2183/F2183, ((G2183*(E2183-I2183))/F2183))))</f>
        <v/>
      </c>
    </row>
    <row customHeight="1" ht="17.25" r="2184" spans="1:105">
      <c r="A2184" s="161" t="n"/>
      <c r="B2184" s="141" t="n"/>
      <c r="C2184" s="15" t="n"/>
      <c r="D2184" s="15" t="n"/>
      <c r="E2184" s="142" t="n"/>
      <c r="F2184" s="16" t="n"/>
      <c r="G2184" s="132" t="n"/>
      <c r="H2184" s="142" t="n"/>
      <c r="I2184" s="142" t="n"/>
      <c r="J2184" s="144" t="n"/>
      <c r="K2184" s="124" t="n"/>
      <c r="L2184" s="12" t="n"/>
      <c r="M2184" s="158">
        <f>IF(J2184="", "", K2184)</f>
        <v/>
      </c>
      <c r="N2184" s="17" t="n"/>
      <c r="O2184" s="18" t="n"/>
      <c r="AC2184" s="14" t="n"/>
      <c r="AD2184" s="14">
        <f>IF(M2184="", "", IF(C2184="Long", IF(M2184&gt;0, M2184/F2184, ((G2184*(I2184-E2184))/F2184)), IF(M2184&gt;0, M2184/F2184, ((G2184*(E2184-I2184))/F2184))))</f>
        <v/>
      </c>
    </row>
    <row customHeight="1" ht="17.25" r="2185" spans="1:105">
      <c r="A2185" s="161" t="n"/>
      <c r="B2185" s="141" t="n"/>
      <c r="C2185" s="15" t="n"/>
      <c r="D2185" s="15" t="n"/>
      <c r="E2185" s="142" t="n"/>
      <c r="F2185" s="16" t="n"/>
      <c r="G2185" s="132" t="n"/>
      <c r="H2185" s="142" t="n"/>
      <c r="I2185" s="142" t="n"/>
      <c r="J2185" s="144" t="n"/>
      <c r="K2185" s="124" t="n"/>
      <c r="L2185" s="12" t="n"/>
      <c r="M2185" s="158">
        <f>IF(J2185="", "", K2185)</f>
        <v/>
      </c>
      <c r="N2185" s="17" t="n"/>
      <c r="O2185" s="18" t="n"/>
      <c r="AC2185" s="14" t="n"/>
      <c r="AD2185" s="14">
        <f>IF(M2185="", "", IF(C2185="Long", IF(M2185&gt;0, M2185/F2185, ((G2185*(I2185-E2185))/F2185)), IF(M2185&gt;0, M2185/F2185, ((G2185*(E2185-I2185))/F2185))))</f>
        <v/>
      </c>
    </row>
    <row customHeight="1" ht="17.25" r="2186" spans="1:105">
      <c r="A2186" s="161" t="n"/>
      <c r="B2186" s="141" t="n"/>
      <c r="C2186" s="15" t="n"/>
      <c r="D2186" s="15" t="n"/>
      <c r="E2186" s="142" t="n"/>
      <c r="F2186" s="16" t="n"/>
      <c r="G2186" s="132" t="n"/>
      <c r="H2186" s="142" t="n"/>
      <c r="I2186" s="142" t="n"/>
      <c r="J2186" s="144" t="n"/>
      <c r="K2186" s="124" t="n"/>
      <c r="L2186" s="12" t="n"/>
      <c r="M2186" s="158">
        <f>IF(J2186="", "", K2186)</f>
        <v/>
      </c>
      <c r="N2186" s="17" t="n"/>
      <c r="O2186" s="18" t="n"/>
      <c r="AC2186" s="14" t="n"/>
      <c r="AD2186" s="14">
        <f>IF(M2186="", "", IF(C2186="Long", IF(M2186&gt;0, M2186/F2186, ((G2186*(I2186-E2186))/F2186)), IF(M2186&gt;0, M2186/F2186, ((G2186*(E2186-I2186))/F2186))))</f>
        <v/>
      </c>
    </row>
    <row customHeight="1" ht="17.25" r="2187" spans="1:105">
      <c r="A2187" s="161" t="n"/>
      <c r="B2187" s="141" t="n"/>
      <c r="C2187" s="15" t="n"/>
      <c r="D2187" s="15" t="n"/>
      <c r="E2187" s="142" t="n"/>
      <c r="F2187" s="16" t="n"/>
      <c r="G2187" s="132" t="n"/>
      <c r="H2187" s="142" t="n"/>
      <c r="I2187" s="142" t="n"/>
      <c r="J2187" s="144" t="n"/>
      <c r="K2187" s="124" t="n"/>
      <c r="L2187" s="12" t="n"/>
      <c r="M2187" s="158">
        <f>IF(J2187="", "", K2187)</f>
        <v/>
      </c>
      <c r="N2187" s="17" t="n"/>
      <c r="O2187" s="18" t="n"/>
      <c r="AC2187" s="14" t="n"/>
      <c r="AD2187" s="14">
        <f>IF(M2187="", "", IF(C2187="Long", IF(M2187&gt;0, M2187/F2187, ((G2187*(I2187-E2187))/F2187)), IF(M2187&gt;0, M2187/F2187, ((G2187*(E2187-I2187))/F2187))))</f>
        <v/>
      </c>
    </row>
    <row customHeight="1" ht="17.25" r="2188" spans="1:105">
      <c r="A2188" s="161" t="n"/>
      <c r="B2188" s="141" t="n"/>
      <c r="C2188" s="15" t="n"/>
      <c r="D2188" s="15" t="n"/>
      <c r="E2188" s="142" t="n"/>
      <c r="F2188" s="16" t="n"/>
      <c r="G2188" s="132" t="n"/>
      <c r="H2188" s="142" t="n"/>
      <c r="I2188" s="142" t="n"/>
      <c r="J2188" s="144" t="n"/>
      <c r="K2188" s="124" t="n"/>
      <c r="L2188" s="12" t="n"/>
      <c r="M2188" s="158">
        <f>IF(J2188="", "", K2188)</f>
        <v/>
      </c>
      <c r="N2188" s="17" t="n"/>
      <c r="O2188" s="18" t="n"/>
      <c r="AC2188" s="14" t="n"/>
      <c r="AD2188" s="14">
        <f>IF(M2188="", "", IF(C2188="Long", IF(M2188&gt;0, M2188/F2188, ((G2188*(I2188-E2188))/F2188)), IF(M2188&gt;0, M2188/F2188, ((G2188*(E2188-I2188))/F2188))))</f>
        <v/>
      </c>
    </row>
    <row customHeight="1" ht="17.25" r="2189" spans="1:105">
      <c r="A2189" s="161" t="n"/>
      <c r="B2189" s="141" t="n"/>
      <c r="C2189" s="15" t="n"/>
      <c r="D2189" s="15" t="n"/>
      <c r="E2189" s="142" t="n"/>
      <c r="F2189" s="16" t="n"/>
      <c r="G2189" s="132" t="n"/>
      <c r="H2189" s="142" t="n"/>
      <c r="I2189" s="142" t="n"/>
      <c r="J2189" s="144" t="n"/>
      <c r="K2189" s="124" t="n"/>
      <c r="L2189" s="12" t="n"/>
      <c r="M2189" s="158">
        <f>IF(J2189="", "", K2189)</f>
        <v/>
      </c>
      <c r="N2189" s="17" t="n"/>
      <c r="O2189" s="18" t="n"/>
      <c r="AC2189" s="14" t="n"/>
      <c r="AD2189" s="14">
        <f>IF(M2189="", "", IF(C2189="Long", IF(M2189&gt;0, M2189/F2189, ((G2189*(I2189-E2189))/F2189)), IF(M2189&gt;0, M2189/F2189, ((G2189*(E2189-I2189))/F2189))))</f>
        <v/>
      </c>
    </row>
    <row customHeight="1" ht="17.25" r="2190" spans="1:105">
      <c r="A2190" s="161" t="n"/>
      <c r="B2190" s="141" t="n"/>
      <c r="C2190" s="15" t="n"/>
      <c r="D2190" s="15" t="n"/>
      <c r="E2190" s="142" t="n"/>
      <c r="F2190" s="16" t="n"/>
      <c r="G2190" s="132" t="n"/>
      <c r="H2190" s="142" t="n"/>
      <c r="I2190" s="142" t="n"/>
      <c r="J2190" s="144" t="n"/>
      <c r="K2190" s="124" t="n"/>
      <c r="L2190" s="12" t="n"/>
      <c r="M2190" s="158">
        <f>IF(J2190="", "", K2190)</f>
        <v/>
      </c>
      <c r="N2190" s="17" t="n"/>
      <c r="O2190" s="18" t="n"/>
      <c r="AC2190" s="14" t="n"/>
      <c r="AD2190" s="14">
        <f>IF(M2190="", "", IF(C2190="Long", IF(M2190&gt;0, M2190/F2190, ((G2190*(I2190-E2190))/F2190)), IF(M2190&gt;0, M2190/F2190, ((G2190*(E2190-I2190))/F2190))))</f>
        <v/>
      </c>
    </row>
    <row customHeight="1" ht="17.25" r="2191" spans="1:105">
      <c r="A2191" s="161" t="n"/>
      <c r="B2191" s="141" t="n"/>
      <c r="C2191" s="15" t="n"/>
      <c r="D2191" s="15" t="n"/>
      <c r="E2191" s="142" t="n"/>
      <c r="F2191" s="16" t="n"/>
      <c r="G2191" s="132" t="n"/>
      <c r="H2191" s="142" t="n"/>
      <c r="I2191" s="142" t="n"/>
      <c r="J2191" s="144" t="n"/>
      <c r="K2191" s="124" t="n"/>
      <c r="L2191" s="12" t="n"/>
      <c r="M2191" s="158">
        <f>IF(J2191="", "", K2191)</f>
        <v/>
      </c>
      <c r="N2191" s="17" t="n"/>
      <c r="O2191" s="18" t="n"/>
      <c r="AC2191" s="14" t="n"/>
      <c r="AD2191" s="14">
        <f>IF(M2191="", "", IF(C2191="Long", IF(M2191&gt;0, M2191/F2191, ((G2191*(I2191-E2191))/F2191)), IF(M2191&gt;0, M2191/F2191, ((G2191*(E2191-I2191))/F2191))))</f>
        <v/>
      </c>
    </row>
    <row customHeight="1" ht="17.25" r="2192" spans="1:105">
      <c r="A2192" s="161" t="n"/>
      <c r="B2192" s="141" t="n"/>
      <c r="C2192" s="15" t="n"/>
      <c r="D2192" s="15" t="n"/>
      <c r="E2192" s="142" t="n"/>
      <c r="F2192" s="16" t="n"/>
      <c r="G2192" s="132" t="n"/>
      <c r="H2192" s="142" t="n"/>
      <c r="I2192" s="142" t="n"/>
      <c r="J2192" s="144" t="n"/>
      <c r="K2192" s="124" t="n"/>
      <c r="L2192" s="12" t="n"/>
      <c r="M2192" s="158">
        <f>IF(J2192="", "", K2192)</f>
        <v/>
      </c>
      <c r="N2192" s="17" t="n"/>
      <c r="O2192" s="18" t="n"/>
      <c r="AC2192" s="14" t="n"/>
      <c r="AD2192" s="14">
        <f>IF(M2192="", "", IF(C2192="Long", IF(M2192&gt;0, M2192/F2192, ((G2192*(I2192-E2192))/F2192)), IF(M2192&gt;0, M2192/F2192, ((G2192*(E2192-I2192))/F2192))))</f>
        <v/>
      </c>
    </row>
    <row customHeight="1" ht="17.25" r="2193" spans="1:105">
      <c r="A2193" s="161" t="n"/>
      <c r="B2193" s="141" t="n"/>
      <c r="C2193" s="15" t="n"/>
      <c r="D2193" s="15" t="n"/>
      <c r="E2193" s="142" t="n"/>
      <c r="F2193" s="16" t="n"/>
      <c r="G2193" s="132" t="n"/>
      <c r="H2193" s="142" t="n"/>
      <c r="I2193" s="142" t="n"/>
      <c r="J2193" s="144" t="n"/>
      <c r="K2193" s="124" t="n"/>
      <c r="L2193" s="12" t="n"/>
      <c r="M2193" s="158">
        <f>IF(J2193="", "", K2193)</f>
        <v/>
      </c>
      <c r="N2193" s="17" t="n"/>
      <c r="O2193" s="18" t="n"/>
      <c r="AC2193" s="14" t="n"/>
      <c r="AD2193" s="14">
        <f>IF(M2193="", "", IF(C2193="Long", IF(M2193&gt;0, M2193/F2193, ((G2193*(I2193-E2193))/F2193)), IF(M2193&gt;0, M2193/F2193, ((G2193*(E2193-I2193))/F2193))))</f>
        <v/>
      </c>
    </row>
    <row customHeight="1" ht="17.25" r="2194" spans="1:105">
      <c r="A2194" s="161" t="n"/>
      <c r="B2194" s="141" t="n"/>
      <c r="C2194" s="15" t="n"/>
      <c r="D2194" s="15" t="n"/>
      <c r="E2194" s="142" t="n"/>
      <c r="F2194" s="16" t="n"/>
      <c r="G2194" s="132" t="n"/>
      <c r="H2194" s="142" t="n"/>
      <c r="I2194" s="142" t="n"/>
      <c r="J2194" s="144" t="n"/>
      <c r="K2194" s="124" t="n"/>
      <c r="L2194" s="12" t="n"/>
      <c r="M2194" s="158">
        <f>IF(J2194="", "", K2194)</f>
        <v/>
      </c>
      <c r="N2194" s="17" t="n"/>
      <c r="O2194" s="18" t="n"/>
      <c r="AC2194" s="14" t="n"/>
      <c r="AD2194" s="14">
        <f>IF(M2194="", "", IF(C2194="Long", IF(M2194&gt;0, M2194/F2194, ((G2194*(I2194-E2194))/F2194)), IF(M2194&gt;0, M2194/F2194, ((G2194*(E2194-I2194))/F2194))))</f>
        <v/>
      </c>
    </row>
    <row customHeight="1" ht="17.25" r="2195" spans="1:105">
      <c r="A2195" s="161" t="n"/>
      <c r="B2195" s="141" t="n"/>
      <c r="C2195" s="15" t="n"/>
      <c r="D2195" s="15" t="n"/>
      <c r="E2195" s="142" t="n"/>
      <c r="F2195" s="16" t="n"/>
      <c r="G2195" s="132" t="n"/>
      <c r="H2195" s="142" t="n"/>
      <c r="I2195" s="142" t="n"/>
      <c r="J2195" s="144" t="n"/>
      <c r="K2195" s="124" t="n"/>
      <c r="L2195" s="12" t="n"/>
      <c r="M2195" s="158">
        <f>IF(J2195="", "", K2195)</f>
        <v/>
      </c>
      <c r="N2195" s="17" t="n"/>
      <c r="O2195" s="18" t="n"/>
      <c r="AC2195" s="14" t="n"/>
      <c r="AD2195" s="14">
        <f>IF(M2195="", "", IF(C2195="Long", IF(M2195&gt;0, M2195/F2195, ((G2195*(I2195-E2195))/F2195)), IF(M2195&gt;0, M2195/F2195, ((G2195*(E2195-I2195))/F2195))))</f>
        <v/>
      </c>
    </row>
    <row customHeight="1" ht="17.25" r="2196" spans="1:105">
      <c r="A2196" s="161" t="n"/>
      <c r="B2196" s="141" t="n"/>
      <c r="C2196" s="15" t="n"/>
      <c r="D2196" s="15" t="n"/>
      <c r="E2196" s="142" t="n"/>
      <c r="F2196" s="16" t="n"/>
      <c r="G2196" s="132" t="n"/>
      <c r="H2196" s="142" t="n"/>
      <c r="I2196" s="142" t="n"/>
      <c r="J2196" s="144" t="n"/>
      <c r="K2196" s="124" t="n"/>
      <c r="L2196" s="12" t="n"/>
      <c r="M2196" s="158">
        <f>IF(J2196="", "", K2196)</f>
        <v/>
      </c>
      <c r="N2196" s="17" t="n"/>
      <c r="O2196" s="18" t="n"/>
      <c r="AC2196" s="14" t="n"/>
      <c r="AD2196" s="14">
        <f>IF(M2196="", "", IF(C2196="Long", IF(M2196&gt;0, M2196/F2196, ((G2196*(I2196-E2196))/F2196)), IF(M2196&gt;0, M2196/F2196, ((G2196*(E2196-I2196))/F2196))))</f>
        <v/>
      </c>
    </row>
    <row customHeight="1" ht="17.25" r="2197" spans="1:105">
      <c r="A2197" s="161" t="n"/>
      <c r="B2197" s="141" t="n"/>
      <c r="C2197" s="15" t="n"/>
      <c r="D2197" s="15" t="n"/>
      <c r="E2197" s="142" t="n"/>
      <c r="F2197" s="16" t="n"/>
      <c r="G2197" s="132" t="n"/>
      <c r="H2197" s="142" t="n"/>
      <c r="I2197" s="142" t="n"/>
      <c r="J2197" s="144" t="n"/>
      <c r="K2197" s="124" t="n"/>
      <c r="L2197" s="12" t="n"/>
      <c r="M2197" s="158">
        <f>IF(J2197="", "", K2197)</f>
        <v/>
      </c>
      <c r="N2197" s="17" t="n"/>
      <c r="O2197" s="18" t="n"/>
      <c r="AC2197" s="14" t="n"/>
      <c r="AD2197" s="14">
        <f>IF(M2197="", "", IF(C2197="Long", IF(M2197&gt;0, M2197/F2197, ((G2197*(I2197-E2197))/F2197)), IF(M2197&gt;0, M2197/F2197, ((G2197*(E2197-I2197))/F2197))))</f>
        <v/>
      </c>
    </row>
    <row customHeight="1" ht="17.25" r="2198" spans="1:105">
      <c r="A2198" s="161" t="n"/>
      <c r="B2198" s="141" t="n"/>
      <c r="C2198" s="15" t="n"/>
      <c r="D2198" s="15" t="n"/>
      <c r="E2198" s="142" t="n"/>
      <c r="F2198" s="16" t="n"/>
      <c r="G2198" s="132" t="n"/>
      <c r="H2198" s="142" t="n"/>
      <c r="I2198" s="142" t="n"/>
      <c r="J2198" s="144" t="n"/>
      <c r="K2198" s="124" t="n"/>
      <c r="L2198" s="12" t="n"/>
      <c r="M2198" s="158">
        <f>IF(J2198="", "", K2198)</f>
        <v/>
      </c>
      <c r="N2198" s="17" t="n"/>
      <c r="O2198" s="18" t="n"/>
      <c r="AC2198" s="14" t="n"/>
      <c r="AD2198" s="14">
        <f>IF(M2198="", "", IF(C2198="Long", IF(M2198&gt;0, M2198/F2198, ((G2198*(I2198-E2198))/F2198)), IF(M2198&gt;0, M2198/F2198, ((G2198*(E2198-I2198))/F2198))))</f>
        <v/>
      </c>
    </row>
    <row customHeight="1" ht="17.25" r="2199" spans="1:105">
      <c r="A2199" s="161" t="n"/>
      <c r="B2199" s="141" t="n"/>
      <c r="C2199" s="15" t="n"/>
      <c r="D2199" s="15" t="n"/>
      <c r="E2199" s="142" t="n"/>
      <c r="F2199" s="16" t="n"/>
      <c r="G2199" s="132" t="n"/>
      <c r="H2199" s="142" t="n"/>
      <c r="I2199" s="142" t="n"/>
      <c r="J2199" s="144" t="n"/>
      <c r="K2199" s="124" t="n"/>
      <c r="L2199" s="12" t="n"/>
      <c r="M2199" s="158">
        <f>IF(J2199="", "", K2199)</f>
        <v/>
      </c>
      <c r="N2199" s="17" t="n"/>
      <c r="O2199" s="18" t="n"/>
      <c r="AC2199" s="14" t="n"/>
      <c r="AD2199" s="14">
        <f>IF(M2199="", "", IF(C2199="Long", IF(M2199&gt;0, M2199/F2199, ((G2199*(I2199-E2199))/F2199)), IF(M2199&gt;0, M2199/F2199, ((G2199*(E2199-I2199))/F2199))))</f>
        <v/>
      </c>
    </row>
    <row customHeight="1" ht="17.25" r="2200" spans="1:105">
      <c r="A2200" s="161" t="n"/>
      <c r="B2200" s="141" t="n"/>
      <c r="C2200" s="15" t="n"/>
      <c r="D2200" s="15" t="n"/>
      <c r="E2200" s="142" t="n"/>
      <c r="F2200" s="16" t="n"/>
      <c r="G2200" s="132" t="n"/>
      <c r="H2200" s="142" t="n"/>
      <c r="I2200" s="142" t="n"/>
      <c r="J2200" s="144" t="n"/>
      <c r="K2200" s="124" t="n"/>
      <c r="L2200" s="12" t="n"/>
      <c r="M2200" s="158">
        <f>IF(J2200="", "", K2200)</f>
        <v/>
      </c>
      <c r="N2200" s="17" t="n"/>
      <c r="O2200" s="18" t="n"/>
      <c r="AC2200" s="14" t="n"/>
      <c r="AD2200" s="14">
        <f>IF(M2200="", "", IF(C2200="Long", IF(M2200&gt;0, M2200/F2200, ((G2200*(I2200-E2200))/F2200)), IF(M2200&gt;0, M2200/F2200, ((G2200*(E2200-I2200))/F2200))))</f>
        <v/>
      </c>
    </row>
    <row customHeight="1" ht="17.25" r="2201" spans="1:105">
      <c r="A2201" s="161" t="n"/>
      <c r="B2201" s="141" t="n"/>
      <c r="C2201" s="15" t="n"/>
      <c r="D2201" s="15" t="n"/>
      <c r="E2201" s="142" t="n"/>
      <c r="F2201" s="16" t="n"/>
      <c r="G2201" s="132" t="n"/>
      <c r="H2201" s="142" t="n"/>
      <c r="I2201" s="142" t="n"/>
      <c r="J2201" s="144" t="n"/>
      <c r="K2201" s="124" t="n"/>
      <c r="L2201" s="12" t="n"/>
      <c r="M2201" s="158">
        <f>IF(J2201="", "", K2201)</f>
        <v/>
      </c>
      <c r="N2201" s="17" t="n"/>
      <c r="O2201" s="18" t="n"/>
      <c r="AC2201" s="14" t="n"/>
      <c r="AD2201" s="14">
        <f>IF(M2201="", "", IF(C2201="Long", IF(M2201&gt;0, M2201/F2201, ((G2201*(I2201-E2201))/F2201)), IF(M2201&gt;0, M2201/F2201, ((G2201*(E2201-I2201))/F2201))))</f>
        <v/>
      </c>
    </row>
    <row customHeight="1" ht="17.25" r="2202" spans="1:105">
      <c r="A2202" s="161" t="n"/>
      <c r="B2202" s="141" t="n"/>
      <c r="C2202" s="15" t="n"/>
      <c r="D2202" s="15" t="n"/>
      <c r="E2202" s="142" t="n"/>
      <c r="F2202" s="16" t="n"/>
      <c r="G2202" s="132" t="n"/>
      <c r="H2202" s="142" t="n"/>
      <c r="I2202" s="142" t="n"/>
      <c r="J2202" s="144" t="n"/>
      <c r="K2202" s="124" t="n"/>
      <c r="L2202" s="12" t="n"/>
      <c r="M2202" s="158">
        <f>IF(J2202="", "", K2202)</f>
        <v/>
      </c>
      <c r="N2202" s="17" t="n"/>
      <c r="O2202" s="18" t="n"/>
      <c r="AC2202" s="14" t="n"/>
      <c r="AD2202" s="14">
        <f>IF(M2202="", "", IF(C2202="Long", IF(M2202&gt;0, M2202/F2202, ((G2202*(I2202-E2202))/F2202)), IF(M2202&gt;0, M2202/F2202, ((G2202*(E2202-I2202))/F2202))))</f>
        <v/>
      </c>
    </row>
    <row customHeight="1" ht="17.25" r="2203" spans="1:105">
      <c r="A2203" s="161" t="n"/>
      <c r="B2203" s="141" t="n"/>
      <c r="C2203" s="15" t="n"/>
      <c r="D2203" s="15" t="n"/>
      <c r="E2203" s="142" t="n"/>
      <c r="F2203" s="16" t="n"/>
      <c r="G2203" s="132" t="n"/>
      <c r="H2203" s="142" t="n"/>
      <c r="I2203" s="142" t="n"/>
      <c r="J2203" s="144" t="n"/>
      <c r="K2203" s="124" t="n"/>
      <c r="L2203" s="12" t="n"/>
      <c r="M2203" s="158">
        <f>IF(J2203="", "", K2203)</f>
        <v/>
      </c>
      <c r="N2203" s="17" t="n"/>
      <c r="O2203" s="18" t="n"/>
      <c r="AC2203" s="14" t="n"/>
      <c r="AD2203" s="14">
        <f>IF(M2203="", "", IF(C2203="Long", IF(M2203&gt;0, M2203/F2203, ((G2203*(I2203-E2203))/F2203)), IF(M2203&gt;0, M2203/F2203, ((G2203*(E2203-I2203))/F2203))))</f>
        <v/>
      </c>
    </row>
    <row customHeight="1" ht="17.25" r="2204" spans="1:105">
      <c r="A2204" s="161" t="n"/>
      <c r="B2204" s="141" t="n"/>
      <c r="C2204" s="15" t="n"/>
      <c r="D2204" s="15" t="n"/>
      <c r="E2204" s="142" t="n"/>
      <c r="F2204" s="16" t="n"/>
      <c r="G2204" s="132" t="n"/>
      <c r="H2204" s="142" t="n"/>
      <c r="I2204" s="142" t="n"/>
      <c r="J2204" s="144" t="n"/>
      <c r="K2204" s="124" t="n"/>
      <c r="L2204" s="12" t="n"/>
      <c r="M2204" s="158">
        <f>IF(J2204="", "", K2204)</f>
        <v/>
      </c>
      <c r="N2204" s="17" t="n"/>
      <c r="O2204" s="18" t="n"/>
      <c r="AC2204" s="14" t="n"/>
      <c r="AD2204" s="14">
        <f>IF(M2204="", "", IF(C2204="Long", IF(M2204&gt;0, M2204/F2204, ((G2204*(I2204-E2204))/F2204)), IF(M2204&gt;0, M2204/F2204, ((G2204*(E2204-I2204))/F2204))))</f>
        <v/>
      </c>
    </row>
    <row customHeight="1" ht="17.25" r="2205" spans="1:105">
      <c r="A2205" s="161" t="n"/>
      <c r="B2205" s="141" t="n"/>
      <c r="C2205" s="15" t="n"/>
      <c r="D2205" s="15" t="n"/>
      <c r="E2205" s="142" t="n"/>
      <c r="F2205" s="16" t="n"/>
      <c r="G2205" s="132" t="n"/>
      <c r="H2205" s="142" t="n"/>
      <c r="I2205" s="142" t="n"/>
      <c r="J2205" s="144" t="n"/>
      <c r="K2205" s="124" t="n"/>
      <c r="L2205" s="12" t="n"/>
      <c r="M2205" s="158">
        <f>IF(J2205="", "", K2205)</f>
        <v/>
      </c>
      <c r="N2205" s="17" t="n"/>
      <c r="O2205" s="18" t="n"/>
      <c r="AC2205" s="14" t="n"/>
      <c r="AD2205" s="14">
        <f>IF(M2205="", "", IF(C2205="Long", IF(M2205&gt;0, M2205/F2205, ((G2205*(I2205-E2205))/F2205)), IF(M2205&gt;0, M2205/F2205, ((G2205*(E2205-I2205))/F2205))))</f>
        <v/>
      </c>
    </row>
    <row customHeight="1" ht="17.25" r="2206" spans="1:105">
      <c r="A2206" s="161" t="n"/>
      <c r="B2206" s="141" t="n"/>
      <c r="C2206" s="15" t="n"/>
      <c r="D2206" s="15" t="n"/>
      <c r="E2206" s="142" t="n"/>
      <c r="F2206" s="16" t="n"/>
      <c r="G2206" s="132" t="n"/>
      <c r="H2206" s="142" t="n"/>
      <c r="I2206" s="142" t="n"/>
      <c r="J2206" s="144" t="n"/>
      <c r="K2206" s="124" t="n"/>
      <c r="L2206" s="12" t="n"/>
      <c r="M2206" s="158">
        <f>IF(J2206="", "", K2206)</f>
        <v/>
      </c>
      <c r="N2206" s="17" t="n"/>
      <c r="O2206" s="18" t="n"/>
      <c r="AC2206" s="14" t="n"/>
      <c r="AD2206" s="14">
        <f>IF(M2206="", "", IF(C2206="Long", IF(M2206&gt;0, M2206/F2206, ((G2206*(I2206-E2206))/F2206)), IF(M2206&gt;0, M2206/F2206, ((G2206*(E2206-I2206))/F2206))))</f>
        <v/>
      </c>
    </row>
    <row customHeight="1" ht="17.25" r="2207" spans="1:105">
      <c r="A2207" s="161" t="n"/>
      <c r="B2207" s="141" t="n"/>
      <c r="C2207" s="15" t="n"/>
      <c r="D2207" s="15" t="n"/>
      <c r="E2207" s="142" t="n"/>
      <c r="F2207" s="16" t="n"/>
      <c r="G2207" s="132" t="n"/>
      <c r="H2207" s="142" t="n"/>
      <c r="I2207" s="142" t="n"/>
      <c r="J2207" s="144" t="n"/>
      <c r="K2207" s="124" t="n"/>
      <c r="L2207" s="12" t="n"/>
      <c r="M2207" s="158">
        <f>IF(J2207="", "", K2207)</f>
        <v/>
      </c>
      <c r="N2207" s="17" t="n"/>
      <c r="O2207" s="18" t="n"/>
      <c r="AC2207" s="14" t="n"/>
      <c r="AD2207" s="14">
        <f>IF(M2207="", "", IF(C2207="Long", IF(M2207&gt;0, M2207/F2207, ((G2207*(I2207-E2207))/F2207)), IF(M2207&gt;0, M2207/F2207, ((G2207*(E2207-I2207))/F2207))))</f>
        <v/>
      </c>
    </row>
    <row customHeight="1" ht="17.25" r="2208" spans="1:105">
      <c r="A2208" s="161" t="n"/>
      <c r="B2208" s="141" t="n"/>
      <c r="C2208" s="15" t="n"/>
      <c r="D2208" s="15" t="n"/>
      <c r="E2208" s="142" t="n"/>
      <c r="F2208" s="16" t="n"/>
      <c r="G2208" s="132" t="n"/>
      <c r="H2208" s="142" t="n"/>
      <c r="I2208" s="142" t="n"/>
      <c r="J2208" s="144" t="n"/>
      <c r="K2208" s="124" t="n"/>
      <c r="L2208" s="12" t="n"/>
      <c r="M2208" s="158">
        <f>IF(J2208="", "", K2208)</f>
        <v/>
      </c>
      <c r="N2208" s="17" t="n"/>
      <c r="O2208" s="18" t="n"/>
      <c r="AC2208" s="14" t="n"/>
      <c r="AD2208" s="14">
        <f>IF(M2208="", "", IF(C2208="Long", IF(M2208&gt;0, M2208/F2208, ((G2208*(I2208-E2208))/F2208)), IF(M2208&gt;0, M2208/F2208, ((G2208*(E2208-I2208))/F2208))))</f>
        <v/>
      </c>
    </row>
    <row customHeight="1" ht="17.25" r="2209" spans="1:105">
      <c r="A2209" s="161" t="n"/>
      <c r="B2209" s="141" t="n"/>
      <c r="C2209" s="15" t="n"/>
      <c r="D2209" s="15" t="n"/>
      <c r="E2209" s="142" t="n"/>
      <c r="F2209" s="16" t="n"/>
      <c r="G2209" s="132" t="n"/>
      <c r="H2209" s="142" t="n"/>
      <c r="I2209" s="142" t="n"/>
      <c r="J2209" s="144" t="n"/>
      <c r="K2209" s="124" t="n"/>
      <c r="L2209" s="12" t="n"/>
      <c r="M2209" s="158">
        <f>IF(J2209="", "", K2209)</f>
        <v/>
      </c>
      <c r="N2209" s="17" t="n"/>
      <c r="O2209" s="18" t="n"/>
      <c r="AC2209" s="14" t="n"/>
      <c r="AD2209" s="14">
        <f>IF(M2209="", "", IF(C2209="Long", IF(M2209&gt;0, M2209/F2209, ((G2209*(I2209-E2209))/F2209)), IF(M2209&gt;0, M2209/F2209, ((G2209*(E2209-I2209))/F2209))))</f>
        <v/>
      </c>
    </row>
    <row customHeight="1" ht="17.25" r="2210" spans="1:105">
      <c r="A2210" s="161" t="n"/>
      <c r="B2210" s="141" t="n"/>
      <c r="C2210" s="15" t="n"/>
      <c r="D2210" s="15" t="n"/>
      <c r="E2210" s="142" t="n"/>
      <c r="F2210" s="16" t="n"/>
      <c r="G2210" s="132" t="n"/>
      <c r="H2210" s="142" t="n"/>
      <c r="I2210" s="142" t="n"/>
      <c r="J2210" s="144" t="n"/>
      <c r="K2210" s="124" t="n"/>
      <c r="L2210" s="12" t="n"/>
      <c r="M2210" s="158">
        <f>IF(J2210="", "", K2210)</f>
        <v/>
      </c>
      <c r="N2210" s="17" t="n"/>
      <c r="O2210" s="18" t="n"/>
      <c r="AC2210" s="14" t="n"/>
      <c r="AD2210" s="14">
        <f>IF(M2210="", "", IF(C2210="Long", IF(M2210&gt;0, M2210/F2210, ((G2210*(I2210-E2210))/F2210)), IF(M2210&gt;0, M2210/F2210, ((G2210*(E2210-I2210))/F2210))))</f>
        <v/>
      </c>
    </row>
    <row customHeight="1" ht="17.25" r="2211" spans="1:105">
      <c r="A2211" s="161" t="n"/>
      <c r="B2211" s="141" t="n"/>
      <c r="C2211" s="15" t="n"/>
      <c r="D2211" s="15" t="n"/>
      <c r="E2211" s="142" t="n"/>
      <c r="F2211" s="16" t="n"/>
      <c r="G2211" s="132" t="n"/>
      <c r="H2211" s="142" t="n"/>
      <c r="I2211" s="142" t="n"/>
      <c r="J2211" s="144" t="n"/>
      <c r="K2211" s="124" t="n"/>
      <c r="L2211" s="12" t="n"/>
      <c r="M2211" s="158">
        <f>IF(J2211="", "", K2211)</f>
        <v/>
      </c>
      <c r="N2211" s="17" t="n"/>
      <c r="O2211" s="18" t="n"/>
      <c r="AC2211" s="14" t="n"/>
      <c r="AD2211" s="14">
        <f>IF(M2211="", "", IF(C2211="Long", IF(M2211&gt;0, M2211/F2211, ((G2211*(I2211-E2211))/F2211)), IF(M2211&gt;0, M2211/F2211, ((G2211*(E2211-I2211))/F2211))))</f>
        <v/>
      </c>
    </row>
    <row customHeight="1" ht="17.25" r="2212" spans="1:105">
      <c r="A2212" s="161" t="n"/>
      <c r="B2212" s="141" t="n"/>
      <c r="C2212" s="15" t="n"/>
      <c r="D2212" s="15" t="n"/>
      <c r="E2212" s="142" t="n"/>
      <c r="F2212" s="16" t="n"/>
      <c r="G2212" s="132" t="n"/>
      <c r="H2212" s="142" t="n"/>
      <c r="I2212" s="142" t="n"/>
      <c r="J2212" s="144" t="n"/>
      <c r="K2212" s="124" t="n"/>
      <c r="L2212" s="12" t="n"/>
      <c r="M2212" s="158">
        <f>IF(J2212="", "", K2212)</f>
        <v/>
      </c>
      <c r="N2212" s="17" t="n"/>
      <c r="O2212" s="18" t="n"/>
      <c r="AC2212" s="14" t="n"/>
      <c r="AD2212" s="14">
        <f>IF(M2212="", "", IF(C2212="Long", IF(M2212&gt;0, M2212/F2212, ((G2212*(I2212-E2212))/F2212)), IF(M2212&gt;0, M2212/F2212, ((G2212*(E2212-I2212))/F2212))))</f>
        <v/>
      </c>
    </row>
    <row customHeight="1" ht="17.25" r="2213" spans="1:105">
      <c r="A2213" s="161" t="n"/>
      <c r="B2213" s="141" t="n"/>
      <c r="C2213" s="15" t="n"/>
      <c r="D2213" s="15" t="n"/>
      <c r="E2213" s="142" t="n"/>
      <c r="F2213" s="16" t="n"/>
      <c r="G2213" s="132" t="n"/>
      <c r="H2213" s="142" t="n"/>
      <c r="I2213" s="142" t="n"/>
      <c r="J2213" s="144" t="n"/>
      <c r="K2213" s="124" t="n"/>
      <c r="L2213" s="12" t="n"/>
      <c r="M2213" s="158">
        <f>IF(J2213="", "", K2213)</f>
        <v/>
      </c>
      <c r="N2213" s="17" t="n"/>
      <c r="O2213" s="18" t="n"/>
      <c r="AC2213" s="14" t="n"/>
      <c r="AD2213" s="14">
        <f>IF(M2213="", "", IF(C2213="Long", IF(M2213&gt;0, M2213/F2213, ((G2213*(I2213-E2213))/F2213)), IF(M2213&gt;0, M2213/F2213, ((G2213*(E2213-I2213))/F2213))))</f>
        <v/>
      </c>
    </row>
    <row customHeight="1" ht="17.25" r="2214" spans="1:105">
      <c r="A2214" s="161" t="n"/>
      <c r="B2214" s="141" t="n"/>
      <c r="C2214" s="15" t="n"/>
      <c r="D2214" s="15" t="n"/>
      <c r="E2214" s="142" t="n"/>
      <c r="F2214" s="16" t="n"/>
      <c r="G2214" s="132" t="n"/>
      <c r="H2214" s="142" t="n"/>
      <c r="I2214" s="142" t="n"/>
      <c r="J2214" s="144" t="n"/>
      <c r="K2214" s="124" t="n"/>
      <c r="L2214" s="12" t="n"/>
      <c r="M2214" s="158">
        <f>IF(J2214="", "", K2214)</f>
        <v/>
      </c>
      <c r="N2214" s="17" t="n"/>
      <c r="O2214" s="18" t="n"/>
      <c r="AC2214" s="14" t="n"/>
      <c r="AD2214" s="14">
        <f>IF(M2214="", "", IF(C2214="Long", IF(M2214&gt;0, M2214/F2214, ((G2214*(I2214-E2214))/F2214)), IF(M2214&gt;0, M2214/F2214, ((G2214*(E2214-I2214))/F2214))))</f>
        <v/>
      </c>
    </row>
    <row customHeight="1" ht="17.25" r="2215" spans="1:105">
      <c r="A2215" s="161" t="n"/>
      <c r="B2215" s="141" t="n"/>
      <c r="C2215" s="15" t="n"/>
      <c r="D2215" s="15" t="n"/>
      <c r="E2215" s="142" t="n"/>
      <c r="F2215" s="16" t="n"/>
      <c r="G2215" s="132" t="n"/>
      <c r="H2215" s="142" t="n"/>
      <c r="I2215" s="142" t="n"/>
      <c r="J2215" s="144" t="n"/>
      <c r="K2215" s="124" t="n"/>
      <c r="L2215" s="12" t="n"/>
      <c r="M2215" s="158">
        <f>IF(J2215="", "", K2215)</f>
        <v/>
      </c>
      <c r="N2215" s="17" t="n"/>
      <c r="O2215" s="18" t="n"/>
      <c r="AC2215" s="14" t="n"/>
      <c r="AD2215" s="14">
        <f>IF(M2215="", "", IF(C2215="Long", IF(M2215&gt;0, M2215/F2215, ((G2215*(I2215-E2215))/F2215)), IF(M2215&gt;0, M2215/F2215, ((G2215*(E2215-I2215))/F2215))))</f>
        <v/>
      </c>
    </row>
    <row customHeight="1" ht="17.25" r="2216" spans="1:105">
      <c r="A2216" s="161" t="n"/>
      <c r="B2216" s="141" t="n"/>
      <c r="C2216" s="15" t="n"/>
      <c r="D2216" s="15" t="n"/>
      <c r="E2216" s="142" t="n"/>
      <c r="F2216" s="16" t="n"/>
      <c r="G2216" s="132" t="n"/>
      <c r="H2216" s="142" t="n"/>
      <c r="I2216" s="142" t="n"/>
      <c r="J2216" s="144" t="n"/>
      <c r="K2216" s="124" t="n"/>
      <c r="L2216" s="12" t="n"/>
      <c r="M2216" s="158">
        <f>IF(J2216="", "", K2216)</f>
        <v/>
      </c>
      <c r="N2216" s="17" t="n"/>
      <c r="O2216" s="18" t="n"/>
      <c r="AC2216" s="14" t="n"/>
      <c r="AD2216" s="14">
        <f>IF(M2216="", "", IF(C2216="Long", IF(M2216&gt;0, M2216/F2216, ((G2216*(I2216-E2216))/F2216)), IF(M2216&gt;0, M2216/F2216, ((G2216*(E2216-I2216))/F2216))))</f>
        <v/>
      </c>
    </row>
    <row customHeight="1" ht="17.25" r="2217" spans="1:105">
      <c r="A2217" s="161" t="n"/>
      <c r="B2217" s="141" t="n"/>
      <c r="C2217" s="15" t="n"/>
      <c r="D2217" s="15" t="n"/>
      <c r="E2217" s="142" t="n"/>
      <c r="F2217" s="16" t="n"/>
      <c r="G2217" s="132" t="n"/>
      <c r="H2217" s="142" t="n"/>
      <c r="I2217" s="142" t="n"/>
      <c r="J2217" s="144" t="n"/>
      <c r="K2217" s="124" t="n"/>
      <c r="L2217" s="12" t="n"/>
      <c r="M2217" s="158">
        <f>IF(J2217="", "", K2217)</f>
        <v/>
      </c>
      <c r="N2217" s="17" t="n"/>
      <c r="O2217" s="18" t="n"/>
      <c r="AC2217" s="14" t="n"/>
      <c r="AD2217" s="14">
        <f>IF(M2217="", "", IF(C2217="Long", IF(M2217&gt;0, M2217/F2217, ((G2217*(I2217-E2217))/F2217)), IF(M2217&gt;0, M2217/F2217, ((G2217*(E2217-I2217))/F2217))))</f>
        <v/>
      </c>
    </row>
    <row customHeight="1" ht="17.25" r="2218" spans="1:105">
      <c r="A2218" s="161" t="n"/>
      <c r="B2218" s="141" t="n"/>
      <c r="C2218" s="15" t="n"/>
      <c r="D2218" s="15" t="n"/>
      <c r="E2218" s="142" t="n"/>
      <c r="F2218" s="16" t="n"/>
      <c r="G2218" s="132" t="n"/>
      <c r="H2218" s="142" t="n"/>
      <c r="I2218" s="142" t="n"/>
      <c r="J2218" s="144" t="n"/>
      <c r="K2218" s="124" t="n"/>
      <c r="L2218" s="12" t="n"/>
      <c r="M2218" s="158">
        <f>IF(J2218="", "", K2218)</f>
        <v/>
      </c>
      <c r="N2218" s="17" t="n"/>
      <c r="O2218" s="18" t="n"/>
      <c r="AC2218" s="14" t="n"/>
      <c r="AD2218" s="14">
        <f>IF(M2218="", "", IF(C2218="Long", IF(M2218&gt;0, M2218/F2218, ((G2218*(I2218-E2218))/F2218)), IF(M2218&gt;0, M2218/F2218, ((G2218*(E2218-I2218))/F2218))))</f>
        <v/>
      </c>
    </row>
    <row customHeight="1" ht="17.25" r="2219" spans="1:105">
      <c r="A2219" s="161" t="n"/>
      <c r="B2219" s="141" t="n"/>
      <c r="C2219" s="15" t="n"/>
      <c r="D2219" s="15" t="n"/>
      <c r="E2219" s="142" t="n"/>
      <c r="F2219" s="16" t="n"/>
      <c r="G2219" s="132" t="n"/>
      <c r="H2219" s="142" t="n"/>
      <c r="I2219" s="142" t="n"/>
      <c r="J2219" s="144" t="n"/>
      <c r="K2219" s="124" t="n"/>
      <c r="L2219" s="12" t="n"/>
      <c r="M2219" s="158">
        <f>IF(J2219="", "", K2219)</f>
        <v/>
      </c>
      <c r="N2219" s="17" t="n"/>
      <c r="O2219" s="18" t="n"/>
      <c r="AC2219" s="14" t="n"/>
      <c r="AD2219" s="14">
        <f>IF(M2219="", "", IF(C2219="Long", IF(M2219&gt;0, M2219/F2219, ((G2219*(I2219-E2219))/F2219)), IF(M2219&gt;0, M2219/F2219, ((G2219*(E2219-I2219))/F2219))))</f>
        <v/>
      </c>
    </row>
    <row customHeight="1" ht="17.25" r="2220" spans="1:105">
      <c r="A2220" s="161" t="n"/>
      <c r="B2220" s="141" t="n"/>
      <c r="C2220" s="15" t="n"/>
      <c r="D2220" s="15" t="n"/>
      <c r="E2220" s="142" t="n"/>
      <c r="F2220" s="16" t="n"/>
      <c r="G2220" s="132" t="n"/>
      <c r="H2220" s="142" t="n"/>
      <c r="I2220" s="142" t="n"/>
      <c r="J2220" s="144" t="n"/>
      <c r="K2220" s="124" t="n"/>
      <c r="L2220" s="12" t="n"/>
      <c r="M2220" s="158">
        <f>IF(J2220="", "", K2220)</f>
        <v/>
      </c>
      <c r="N2220" s="17" t="n"/>
      <c r="O2220" s="18" t="n"/>
      <c r="AC2220" s="14" t="n"/>
      <c r="AD2220" s="14">
        <f>IF(M2220="", "", IF(C2220="Long", IF(M2220&gt;0, M2220/F2220, ((G2220*(I2220-E2220))/F2220)), IF(M2220&gt;0, M2220/F2220, ((G2220*(E2220-I2220))/F2220))))</f>
        <v/>
      </c>
    </row>
    <row customHeight="1" ht="17.25" r="2221" spans="1:105">
      <c r="A2221" s="161" t="n"/>
      <c r="B2221" s="141" t="n"/>
      <c r="C2221" s="15" t="n"/>
      <c r="D2221" s="15" t="n"/>
      <c r="E2221" s="142" t="n"/>
      <c r="F2221" s="16" t="n"/>
      <c r="G2221" s="132" t="n"/>
      <c r="H2221" s="142" t="n"/>
      <c r="I2221" s="142" t="n"/>
      <c r="J2221" s="144" t="n"/>
      <c r="K2221" s="124" t="n"/>
      <c r="L2221" s="12" t="n"/>
      <c r="M2221" s="158">
        <f>IF(J2221="", "", K2221)</f>
        <v/>
      </c>
      <c r="N2221" s="17" t="n"/>
      <c r="O2221" s="18" t="n"/>
      <c r="AC2221" s="14" t="n"/>
      <c r="AD2221" s="14">
        <f>IF(M2221="", "", IF(C2221="Long", IF(M2221&gt;0, M2221/F2221, ((G2221*(I2221-E2221))/F2221)), IF(M2221&gt;0, M2221/F2221, ((G2221*(E2221-I2221))/F2221))))</f>
        <v/>
      </c>
    </row>
    <row customHeight="1" ht="17.25" r="2222" spans="1:105">
      <c r="A2222" s="161" t="n"/>
      <c r="B2222" s="141" t="n"/>
      <c r="C2222" s="15" t="n"/>
      <c r="D2222" s="15" t="n"/>
      <c r="E2222" s="142" t="n"/>
      <c r="F2222" s="16" t="n"/>
      <c r="G2222" s="132" t="n"/>
      <c r="H2222" s="142" t="n"/>
      <c r="I2222" s="142" t="n"/>
      <c r="J2222" s="144" t="n"/>
      <c r="K2222" s="124" t="n"/>
      <c r="L2222" s="12" t="n"/>
      <c r="M2222" s="158">
        <f>IF(J2222="", "", K2222)</f>
        <v/>
      </c>
      <c r="N2222" s="17" t="n"/>
      <c r="O2222" s="18" t="n"/>
      <c r="AC2222" s="14" t="n"/>
      <c r="AD2222" s="14">
        <f>IF(M2222="", "", IF(C2222="Long", IF(M2222&gt;0, M2222/F2222, ((G2222*(I2222-E2222))/F2222)), IF(M2222&gt;0, M2222/F2222, ((G2222*(E2222-I2222))/F2222))))</f>
        <v/>
      </c>
    </row>
    <row customHeight="1" ht="17.25" r="2223" spans="1:105">
      <c r="A2223" s="161" t="n"/>
      <c r="B2223" s="141" t="n"/>
      <c r="C2223" s="15" t="n"/>
      <c r="D2223" s="15" t="n"/>
      <c r="E2223" s="142" t="n"/>
      <c r="F2223" s="16" t="n"/>
      <c r="G2223" s="132" t="n"/>
      <c r="H2223" s="142" t="n"/>
      <c r="I2223" s="142" t="n"/>
      <c r="J2223" s="144" t="n"/>
      <c r="K2223" s="124" t="n"/>
      <c r="L2223" s="12" t="n"/>
      <c r="M2223" s="158">
        <f>IF(J2223="", "", K2223)</f>
        <v/>
      </c>
      <c r="N2223" s="17" t="n"/>
      <c r="O2223" s="18" t="n"/>
      <c r="AC2223" s="14" t="n"/>
      <c r="AD2223" s="14">
        <f>IF(M2223="", "", IF(C2223="Long", IF(M2223&gt;0, M2223/F2223, ((G2223*(I2223-E2223))/F2223)), IF(M2223&gt;0, M2223/F2223, ((G2223*(E2223-I2223))/F2223))))</f>
        <v/>
      </c>
    </row>
    <row customHeight="1" ht="17.25" r="2224" spans="1:105">
      <c r="A2224" s="161" t="n"/>
      <c r="B2224" s="141" t="n"/>
      <c r="C2224" s="15" t="n"/>
      <c r="D2224" s="15" t="n"/>
      <c r="E2224" s="142" t="n"/>
      <c r="F2224" s="16" t="n"/>
      <c r="G2224" s="132" t="n"/>
      <c r="H2224" s="142" t="n"/>
      <c r="I2224" s="142" t="n"/>
      <c r="J2224" s="144" t="n"/>
      <c r="K2224" s="124" t="n"/>
      <c r="L2224" s="12" t="n"/>
      <c r="M2224" s="158">
        <f>IF(J2224="", "", K2224)</f>
        <v/>
      </c>
      <c r="N2224" s="17" t="n"/>
      <c r="O2224" s="18" t="n"/>
      <c r="AC2224" s="14" t="n"/>
      <c r="AD2224" s="14">
        <f>IF(M2224="", "", IF(C2224="Long", IF(M2224&gt;0, M2224/F2224, ((G2224*(I2224-E2224))/F2224)), IF(M2224&gt;0, M2224/F2224, ((G2224*(E2224-I2224))/F2224))))</f>
        <v/>
      </c>
    </row>
    <row customHeight="1" ht="17.25" r="2225" spans="1:105">
      <c r="A2225" s="161" t="n"/>
      <c r="B2225" s="141" t="n"/>
      <c r="C2225" s="15" t="n"/>
      <c r="D2225" s="15" t="n"/>
      <c r="E2225" s="142" t="n"/>
      <c r="F2225" s="16" t="n"/>
      <c r="G2225" s="132" t="n"/>
      <c r="H2225" s="142" t="n"/>
      <c r="I2225" s="142" t="n"/>
      <c r="J2225" s="144" t="n"/>
      <c r="K2225" s="124" t="n"/>
      <c r="L2225" s="12" t="n"/>
      <c r="M2225" s="158">
        <f>IF(J2225="", "", K2225)</f>
        <v/>
      </c>
      <c r="N2225" s="17" t="n"/>
      <c r="O2225" s="18" t="n"/>
      <c r="AC2225" s="14" t="n"/>
      <c r="AD2225" s="14">
        <f>IF(M2225="", "", IF(C2225="Long", IF(M2225&gt;0, M2225/F2225, ((G2225*(I2225-E2225))/F2225)), IF(M2225&gt;0, M2225/F2225, ((G2225*(E2225-I2225))/F2225))))</f>
        <v/>
      </c>
    </row>
    <row customHeight="1" ht="17.25" r="2226" spans="1:105">
      <c r="A2226" s="161" t="n"/>
      <c r="B2226" s="141" t="n"/>
      <c r="C2226" s="15" t="n"/>
      <c r="D2226" s="15" t="n"/>
      <c r="E2226" s="142" t="n"/>
      <c r="F2226" s="16" t="n"/>
      <c r="G2226" s="132" t="n"/>
      <c r="H2226" s="142" t="n"/>
      <c r="I2226" s="142" t="n"/>
      <c r="J2226" s="144" t="n"/>
      <c r="K2226" s="124" t="n"/>
      <c r="L2226" s="12" t="n"/>
      <c r="M2226" s="158">
        <f>IF(J2226="", "", K2226)</f>
        <v/>
      </c>
      <c r="N2226" s="17" t="n"/>
      <c r="O2226" s="18" t="n"/>
      <c r="AC2226" s="14" t="n"/>
      <c r="AD2226" s="14">
        <f>IF(M2226="", "", IF(C2226="Long", IF(M2226&gt;0, M2226/F2226, ((G2226*(I2226-E2226))/F2226)), IF(M2226&gt;0, M2226/F2226, ((G2226*(E2226-I2226))/F2226))))</f>
        <v/>
      </c>
    </row>
    <row customHeight="1" ht="17.25" r="2227" spans="1:105">
      <c r="A2227" s="161" t="n"/>
      <c r="B2227" s="141" t="n"/>
      <c r="C2227" s="15" t="n"/>
      <c r="D2227" s="15" t="n"/>
      <c r="E2227" s="142" t="n"/>
      <c r="F2227" s="16" t="n"/>
      <c r="G2227" s="132" t="n"/>
      <c r="H2227" s="142" t="n"/>
      <c r="I2227" s="142" t="n"/>
      <c r="J2227" s="144" t="n"/>
      <c r="K2227" s="124" t="n"/>
      <c r="L2227" s="12" t="n"/>
      <c r="M2227" s="158">
        <f>IF(J2227="", "", K2227)</f>
        <v/>
      </c>
      <c r="N2227" s="17" t="n"/>
      <c r="O2227" s="18" t="n"/>
      <c r="AC2227" s="14" t="n"/>
      <c r="AD2227" s="14">
        <f>IF(M2227="", "", IF(C2227="Long", IF(M2227&gt;0, M2227/F2227, ((G2227*(I2227-E2227))/F2227)), IF(M2227&gt;0, M2227/F2227, ((G2227*(E2227-I2227))/F2227))))</f>
        <v/>
      </c>
    </row>
    <row customHeight="1" ht="17.25" r="2228" spans="1:105">
      <c r="A2228" s="161" t="n"/>
      <c r="B2228" s="141" t="n"/>
      <c r="C2228" s="15" t="n"/>
      <c r="D2228" s="15" t="n"/>
      <c r="E2228" s="142" t="n"/>
      <c r="F2228" s="16" t="n"/>
      <c r="G2228" s="132" t="n"/>
      <c r="H2228" s="142" t="n"/>
      <c r="I2228" s="142" t="n"/>
      <c r="J2228" s="144" t="n"/>
      <c r="K2228" s="124" t="n"/>
      <c r="L2228" s="12" t="n"/>
      <c r="M2228" s="158">
        <f>IF(J2228="", "", K2228)</f>
        <v/>
      </c>
      <c r="N2228" s="17" t="n"/>
      <c r="O2228" s="18" t="n"/>
      <c r="AC2228" s="14" t="n"/>
      <c r="AD2228" s="14">
        <f>IF(M2228="", "", IF(C2228="Long", IF(M2228&gt;0, M2228/F2228, ((G2228*(I2228-E2228))/F2228)), IF(M2228&gt;0, M2228/F2228, ((G2228*(E2228-I2228))/F2228))))</f>
        <v/>
      </c>
    </row>
    <row customHeight="1" ht="17.25" r="2229" spans="1:105">
      <c r="A2229" s="161" t="n"/>
      <c r="B2229" s="141" t="n"/>
      <c r="C2229" s="15" t="n"/>
      <c r="D2229" s="15" t="n"/>
      <c r="E2229" s="142" t="n"/>
      <c r="F2229" s="16" t="n"/>
      <c r="G2229" s="132" t="n"/>
      <c r="H2229" s="142" t="n"/>
      <c r="I2229" s="142" t="n"/>
      <c r="J2229" s="144" t="n"/>
      <c r="K2229" s="124" t="n"/>
      <c r="L2229" s="12" t="n"/>
      <c r="M2229" s="158">
        <f>IF(J2229="", "", K2229)</f>
        <v/>
      </c>
      <c r="N2229" s="17" t="n"/>
      <c r="O2229" s="18" t="n"/>
      <c r="AC2229" s="14" t="n"/>
      <c r="AD2229" s="14">
        <f>IF(M2229="", "", IF(C2229="Long", IF(M2229&gt;0, M2229/F2229, ((G2229*(I2229-E2229))/F2229)), IF(M2229&gt;0, M2229/F2229, ((G2229*(E2229-I2229))/F2229))))</f>
        <v/>
      </c>
    </row>
    <row customHeight="1" ht="17.25" r="2230" spans="1:105">
      <c r="A2230" s="161" t="n"/>
      <c r="B2230" s="141" t="n"/>
      <c r="C2230" s="15" t="n"/>
      <c r="D2230" s="15" t="n"/>
      <c r="E2230" s="142" t="n"/>
      <c r="F2230" s="16" t="n"/>
      <c r="G2230" s="132" t="n"/>
      <c r="H2230" s="142" t="n"/>
      <c r="I2230" s="142" t="n"/>
      <c r="J2230" s="144" t="n"/>
      <c r="K2230" s="124" t="n"/>
      <c r="L2230" s="12" t="n"/>
      <c r="M2230" s="158">
        <f>IF(J2230="", "", K2230)</f>
        <v/>
      </c>
      <c r="N2230" s="17" t="n"/>
      <c r="O2230" s="18" t="n"/>
      <c r="AC2230" s="14" t="n"/>
      <c r="AD2230" s="14">
        <f>IF(M2230="", "", IF(C2230="Long", IF(M2230&gt;0, M2230/F2230, ((G2230*(I2230-E2230))/F2230)), IF(M2230&gt;0, M2230/F2230, ((G2230*(E2230-I2230))/F2230))))</f>
        <v/>
      </c>
    </row>
    <row customHeight="1" ht="17.25" r="2231" spans="1:105">
      <c r="A2231" s="161" t="n"/>
      <c r="B2231" s="141" t="n"/>
      <c r="C2231" s="15" t="n"/>
      <c r="D2231" s="15" t="n"/>
      <c r="E2231" s="142" t="n"/>
      <c r="F2231" s="16" t="n"/>
      <c r="G2231" s="132" t="n"/>
      <c r="H2231" s="142" t="n"/>
      <c r="I2231" s="142" t="n"/>
      <c r="J2231" s="144" t="n"/>
      <c r="K2231" s="124" t="n"/>
      <c r="L2231" s="12" t="n"/>
      <c r="M2231" s="158">
        <f>IF(J2231="", "", K2231)</f>
        <v/>
      </c>
      <c r="N2231" s="17" t="n"/>
      <c r="O2231" s="18" t="n"/>
      <c r="AC2231" s="14" t="n"/>
      <c r="AD2231" s="14">
        <f>IF(M2231="", "", IF(C2231="Long", IF(M2231&gt;0, M2231/F2231, ((G2231*(I2231-E2231))/F2231)), IF(M2231&gt;0, M2231/F2231, ((G2231*(E2231-I2231))/F2231))))</f>
        <v/>
      </c>
    </row>
    <row customHeight="1" ht="17.25" r="2232" spans="1:105">
      <c r="A2232" s="161" t="n"/>
      <c r="B2232" s="141" t="n"/>
      <c r="C2232" s="15" t="n"/>
      <c r="D2232" s="15" t="n"/>
      <c r="E2232" s="142" t="n"/>
      <c r="F2232" s="16" t="n"/>
      <c r="G2232" s="132" t="n"/>
      <c r="H2232" s="142" t="n"/>
      <c r="I2232" s="142" t="n"/>
      <c r="J2232" s="144" t="n"/>
      <c r="K2232" s="124" t="n"/>
      <c r="L2232" s="12" t="n"/>
      <c r="M2232" s="158">
        <f>IF(J2232="", "", K2232)</f>
        <v/>
      </c>
      <c r="N2232" s="17" t="n"/>
      <c r="O2232" s="18" t="n"/>
      <c r="AC2232" s="14" t="n"/>
      <c r="AD2232" s="14">
        <f>IF(M2232="", "", IF(C2232="Long", IF(M2232&gt;0, M2232/F2232, ((G2232*(I2232-E2232))/F2232)), IF(M2232&gt;0, M2232/F2232, ((G2232*(E2232-I2232))/F2232))))</f>
        <v/>
      </c>
    </row>
    <row customHeight="1" ht="17.25" r="2233" spans="1:105">
      <c r="A2233" s="161" t="n"/>
      <c r="B2233" s="141" t="n"/>
      <c r="C2233" s="15" t="n"/>
      <c r="D2233" s="15" t="n"/>
      <c r="E2233" s="142" t="n"/>
      <c r="F2233" s="16" t="n"/>
      <c r="G2233" s="132" t="n"/>
      <c r="H2233" s="142" t="n"/>
      <c r="I2233" s="142" t="n"/>
      <c r="J2233" s="144" t="n"/>
      <c r="K2233" s="124" t="n"/>
      <c r="L2233" s="12" t="n"/>
      <c r="M2233" s="158">
        <f>IF(J2233="", "", K2233)</f>
        <v/>
      </c>
      <c r="N2233" s="17" t="n"/>
      <c r="O2233" s="18" t="n"/>
      <c r="AC2233" s="14" t="n"/>
      <c r="AD2233" s="14">
        <f>IF(M2233="", "", IF(C2233="Long", IF(M2233&gt;0, M2233/F2233, ((G2233*(I2233-E2233))/F2233)), IF(M2233&gt;0, M2233/F2233, ((G2233*(E2233-I2233))/F2233))))</f>
        <v/>
      </c>
    </row>
    <row customHeight="1" ht="17.25" r="2234" spans="1:105">
      <c r="A2234" s="161" t="n"/>
      <c r="B2234" s="141" t="n"/>
      <c r="C2234" s="15" t="n"/>
      <c r="D2234" s="15" t="n"/>
      <c r="E2234" s="142" t="n"/>
      <c r="F2234" s="16" t="n"/>
      <c r="G2234" s="132" t="n"/>
      <c r="H2234" s="142" t="n"/>
      <c r="I2234" s="142" t="n"/>
      <c r="J2234" s="144" t="n"/>
      <c r="K2234" s="124" t="n"/>
      <c r="L2234" s="12" t="n"/>
      <c r="M2234" s="158">
        <f>IF(J2234="", "", K2234)</f>
        <v/>
      </c>
      <c r="N2234" s="17" t="n"/>
      <c r="O2234" s="18" t="n"/>
      <c r="AC2234" s="14" t="n"/>
      <c r="AD2234" s="14">
        <f>IF(M2234="", "", IF(C2234="Long", IF(M2234&gt;0, M2234/F2234, ((G2234*(I2234-E2234))/F2234)), IF(M2234&gt;0, M2234/F2234, ((G2234*(E2234-I2234))/F2234))))</f>
        <v/>
      </c>
    </row>
    <row customHeight="1" ht="17.25" r="2235" spans="1:105">
      <c r="A2235" s="161" t="n"/>
      <c r="B2235" s="141" t="n"/>
      <c r="C2235" s="15" t="n"/>
      <c r="D2235" s="15" t="n"/>
      <c r="E2235" s="142" t="n"/>
      <c r="F2235" s="16" t="n"/>
      <c r="G2235" s="132" t="n"/>
      <c r="H2235" s="142" t="n"/>
      <c r="I2235" s="142" t="n"/>
      <c r="J2235" s="144" t="n"/>
      <c r="K2235" s="124" t="n"/>
      <c r="L2235" s="12" t="n"/>
      <c r="M2235" s="158">
        <f>IF(J2235="", "", K2235)</f>
        <v/>
      </c>
      <c r="N2235" s="17" t="n"/>
      <c r="O2235" s="18" t="n"/>
      <c r="AC2235" s="14" t="n"/>
      <c r="AD2235" s="14">
        <f>IF(M2235="", "", IF(C2235="Long", IF(M2235&gt;0, M2235/F2235, ((G2235*(I2235-E2235))/F2235)), IF(M2235&gt;0, M2235/F2235, ((G2235*(E2235-I2235))/F2235))))</f>
        <v/>
      </c>
    </row>
    <row customHeight="1" ht="17.25" r="2236" spans="1:105">
      <c r="A2236" s="161" t="n"/>
      <c r="B2236" s="141" t="n"/>
      <c r="C2236" s="15" t="n"/>
      <c r="D2236" s="15" t="n"/>
      <c r="E2236" s="142" t="n"/>
      <c r="F2236" s="16" t="n"/>
      <c r="G2236" s="132" t="n"/>
      <c r="H2236" s="142" t="n"/>
      <c r="I2236" s="142" t="n"/>
      <c r="J2236" s="144" t="n"/>
      <c r="K2236" s="124" t="n"/>
      <c r="L2236" s="12" t="n"/>
      <c r="M2236" s="158">
        <f>IF(J2236="", "", K2236)</f>
        <v/>
      </c>
      <c r="N2236" s="17" t="n"/>
      <c r="O2236" s="18" t="n"/>
      <c r="AC2236" s="14" t="n"/>
      <c r="AD2236" s="14">
        <f>IF(M2236="", "", IF(C2236="Long", IF(M2236&gt;0, M2236/F2236, ((G2236*(I2236-E2236))/F2236)), IF(M2236&gt;0, M2236/F2236, ((G2236*(E2236-I2236))/F2236))))</f>
        <v/>
      </c>
    </row>
    <row customHeight="1" ht="17.25" r="2237" spans="1:105">
      <c r="A2237" s="161" t="n"/>
      <c r="B2237" s="141" t="n"/>
      <c r="C2237" s="15" t="n"/>
      <c r="D2237" s="15" t="n"/>
      <c r="E2237" s="142" t="n"/>
      <c r="F2237" s="16" t="n"/>
      <c r="G2237" s="132" t="n"/>
      <c r="H2237" s="142" t="n"/>
      <c r="I2237" s="142" t="n"/>
      <c r="J2237" s="144" t="n"/>
      <c r="K2237" s="124" t="n"/>
      <c r="L2237" s="12" t="n"/>
      <c r="M2237" s="158">
        <f>IF(J2237="", "", K2237)</f>
        <v/>
      </c>
      <c r="N2237" s="17" t="n"/>
      <c r="O2237" s="18" t="n"/>
      <c r="AC2237" s="14" t="n"/>
      <c r="AD2237" s="14">
        <f>IF(M2237="", "", IF(C2237="Long", IF(M2237&gt;0, M2237/F2237, ((G2237*(I2237-E2237))/F2237)), IF(M2237&gt;0, M2237/F2237, ((G2237*(E2237-I2237))/F2237))))</f>
        <v/>
      </c>
    </row>
    <row customHeight="1" ht="17.25" r="2238" spans="1:105">
      <c r="A2238" s="161" t="n"/>
      <c r="B2238" s="141" t="n"/>
      <c r="C2238" s="15" t="n"/>
      <c r="D2238" s="15" t="n"/>
      <c r="E2238" s="142" t="n"/>
      <c r="F2238" s="16" t="n"/>
      <c r="G2238" s="132" t="n"/>
      <c r="H2238" s="142" t="n"/>
      <c r="I2238" s="142" t="n"/>
      <c r="J2238" s="144" t="n"/>
      <c r="K2238" s="124" t="n"/>
      <c r="L2238" s="12" t="n"/>
      <c r="M2238" s="158">
        <f>IF(J2238="", "", K2238)</f>
        <v/>
      </c>
      <c r="N2238" s="17" t="n"/>
      <c r="O2238" s="18" t="n"/>
      <c r="AC2238" s="14" t="n"/>
      <c r="AD2238" s="14">
        <f>IF(M2238="", "", IF(C2238="Long", IF(M2238&gt;0, M2238/F2238, ((G2238*(I2238-E2238))/F2238)), IF(M2238&gt;0, M2238/F2238, ((G2238*(E2238-I2238))/F2238))))</f>
        <v/>
      </c>
    </row>
    <row customHeight="1" ht="17.25" r="2239" spans="1:105">
      <c r="A2239" s="161" t="n"/>
      <c r="B2239" s="141" t="n"/>
      <c r="C2239" s="15" t="n"/>
      <c r="D2239" s="15" t="n"/>
      <c r="E2239" s="142" t="n"/>
      <c r="F2239" s="16" t="n"/>
      <c r="G2239" s="132" t="n"/>
      <c r="H2239" s="142" t="n"/>
      <c r="I2239" s="142" t="n"/>
      <c r="J2239" s="144" t="n"/>
      <c r="K2239" s="124" t="n"/>
      <c r="L2239" s="12" t="n"/>
      <c r="M2239" s="158">
        <f>IF(J2239="", "", K2239)</f>
        <v/>
      </c>
      <c r="N2239" s="17" t="n"/>
      <c r="O2239" s="18" t="n"/>
      <c r="AC2239" s="14" t="n"/>
      <c r="AD2239" s="14">
        <f>IF(M2239="", "", IF(C2239="Long", IF(M2239&gt;0, M2239/F2239, ((G2239*(I2239-E2239))/F2239)), IF(M2239&gt;0, M2239/F2239, ((G2239*(E2239-I2239))/F2239))))</f>
        <v/>
      </c>
    </row>
    <row customHeight="1" ht="17.25" r="2240" spans="1:105">
      <c r="A2240" s="161" t="n"/>
      <c r="B2240" s="141" t="n"/>
      <c r="C2240" s="15" t="n"/>
      <c r="D2240" s="15" t="n"/>
      <c r="E2240" s="142" t="n"/>
      <c r="F2240" s="16" t="n"/>
      <c r="G2240" s="132" t="n"/>
      <c r="H2240" s="142" t="n"/>
      <c r="I2240" s="142" t="n"/>
      <c r="J2240" s="144" t="n"/>
      <c r="K2240" s="124" t="n"/>
      <c r="L2240" s="12" t="n"/>
      <c r="M2240" s="158">
        <f>IF(J2240="", "", K2240)</f>
        <v/>
      </c>
      <c r="N2240" s="17" t="n"/>
      <c r="O2240" s="18" t="n"/>
      <c r="AC2240" s="14" t="n"/>
      <c r="AD2240" s="14">
        <f>IF(M2240="", "", IF(C2240="Long", IF(M2240&gt;0, M2240/F2240, ((G2240*(I2240-E2240))/F2240)), IF(M2240&gt;0, M2240/F2240, ((G2240*(E2240-I2240))/F2240))))</f>
        <v/>
      </c>
    </row>
    <row customHeight="1" ht="17.25" r="2241" spans="1:105">
      <c r="A2241" s="161" t="n"/>
      <c r="B2241" s="141" t="n"/>
      <c r="C2241" s="15" t="n"/>
      <c r="D2241" s="15" t="n"/>
      <c r="E2241" s="142" t="n"/>
      <c r="F2241" s="16" t="n"/>
      <c r="G2241" s="132" t="n"/>
      <c r="H2241" s="142" t="n"/>
      <c r="I2241" s="142" t="n"/>
      <c r="J2241" s="144" t="n"/>
      <c r="K2241" s="124" t="n"/>
      <c r="L2241" s="12" t="n"/>
      <c r="M2241" s="158">
        <f>IF(J2241="", "", K2241)</f>
        <v/>
      </c>
      <c r="N2241" s="17" t="n"/>
      <c r="O2241" s="18" t="n"/>
      <c r="AC2241" s="14" t="n"/>
      <c r="AD2241" s="14">
        <f>IF(M2241="", "", IF(C2241="Long", IF(M2241&gt;0, M2241/F2241, ((G2241*(I2241-E2241))/F2241)), IF(M2241&gt;0, M2241/F2241, ((G2241*(E2241-I2241))/F2241))))</f>
        <v/>
      </c>
    </row>
    <row customHeight="1" ht="17.25" r="2242" spans="1:105">
      <c r="A2242" s="161" t="n"/>
      <c r="B2242" s="141" t="n"/>
      <c r="C2242" s="15" t="n"/>
      <c r="D2242" s="15" t="n"/>
      <c r="E2242" s="142" t="n"/>
      <c r="F2242" s="16" t="n"/>
      <c r="G2242" s="132" t="n"/>
      <c r="H2242" s="142" t="n"/>
      <c r="I2242" s="142" t="n"/>
      <c r="J2242" s="144" t="n"/>
      <c r="K2242" s="124" t="n"/>
      <c r="L2242" s="12" t="n"/>
      <c r="M2242" s="158">
        <f>IF(J2242="", "", K2242)</f>
        <v/>
      </c>
      <c r="N2242" s="17" t="n"/>
      <c r="O2242" s="18" t="n"/>
      <c r="AC2242" s="14" t="n"/>
      <c r="AD2242" s="14">
        <f>IF(M2242="", "", IF(C2242="Long", IF(M2242&gt;0, M2242/F2242, ((G2242*(I2242-E2242))/F2242)), IF(M2242&gt;0, M2242/F2242, ((G2242*(E2242-I2242))/F2242))))</f>
        <v/>
      </c>
    </row>
    <row customHeight="1" ht="17.25" r="2243" spans="1:105">
      <c r="A2243" s="161" t="n"/>
      <c r="B2243" s="141" t="n"/>
      <c r="C2243" s="15" t="n"/>
      <c r="D2243" s="15" t="n"/>
      <c r="E2243" s="142" t="n"/>
      <c r="F2243" s="16" t="n"/>
      <c r="G2243" s="132" t="n"/>
      <c r="H2243" s="142" t="n"/>
      <c r="I2243" s="142" t="n"/>
      <c r="J2243" s="144" t="n"/>
      <c r="K2243" s="124" t="n"/>
      <c r="L2243" s="12" t="n"/>
      <c r="M2243" s="158">
        <f>IF(J2243="", "", K2243)</f>
        <v/>
      </c>
      <c r="N2243" s="17" t="n"/>
      <c r="O2243" s="18" t="n"/>
      <c r="AC2243" s="14" t="n"/>
      <c r="AD2243" s="14">
        <f>IF(M2243="", "", IF(C2243="Long", IF(M2243&gt;0, M2243/F2243, ((G2243*(I2243-E2243))/F2243)), IF(M2243&gt;0, M2243/F2243, ((G2243*(E2243-I2243))/F2243))))</f>
        <v/>
      </c>
    </row>
    <row customHeight="1" ht="17.25" r="2244" spans="1:105">
      <c r="A2244" s="161" t="n"/>
      <c r="B2244" s="141" t="n"/>
      <c r="C2244" s="15" t="n"/>
      <c r="D2244" s="15" t="n"/>
      <c r="E2244" s="142" t="n"/>
      <c r="F2244" s="16" t="n"/>
      <c r="G2244" s="132" t="n"/>
      <c r="H2244" s="142" t="n"/>
      <c r="I2244" s="142" t="n"/>
      <c r="J2244" s="144" t="n"/>
      <c r="K2244" s="124" t="n"/>
      <c r="L2244" s="12" t="n"/>
      <c r="M2244" s="158">
        <f>IF(J2244="", "", K2244)</f>
        <v/>
      </c>
      <c r="N2244" s="17" t="n"/>
      <c r="O2244" s="18" t="n"/>
      <c r="AC2244" s="14" t="n"/>
      <c r="AD2244" s="14">
        <f>IF(M2244="", "", IF(C2244="Long", IF(M2244&gt;0, M2244/F2244, ((G2244*(I2244-E2244))/F2244)), IF(M2244&gt;0, M2244/F2244, ((G2244*(E2244-I2244))/F2244))))</f>
        <v/>
      </c>
    </row>
    <row customHeight="1" ht="17.25" r="2245" spans="1:105">
      <c r="A2245" s="161" t="n"/>
      <c r="B2245" s="141" t="n"/>
      <c r="C2245" s="15" t="n"/>
      <c r="D2245" s="15" t="n"/>
      <c r="E2245" s="142" t="n"/>
      <c r="F2245" s="16" t="n"/>
      <c r="G2245" s="132" t="n"/>
      <c r="H2245" s="142" t="n"/>
      <c r="I2245" s="142" t="n"/>
      <c r="J2245" s="144" t="n"/>
      <c r="K2245" s="124" t="n"/>
      <c r="L2245" s="12" t="n"/>
      <c r="M2245" s="158">
        <f>IF(J2245="", "", K2245)</f>
        <v/>
      </c>
      <c r="N2245" s="17" t="n"/>
      <c r="O2245" s="18" t="n"/>
      <c r="AC2245" s="14" t="n"/>
      <c r="AD2245" s="14">
        <f>IF(M2245="", "", IF(C2245="Long", IF(M2245&gt;0, M2245/F2245, ((G2245*(I2245-E2245))/F2245)), IF(M2245&gt;0, M2245/F2245, ((G2245*(E2245-I2245))/F2245))))</f>
        <v/>
      </c>
    </row>
    <row customHeight="1" ht="17.25" r="2246" spans="1:105">
      <c r="A2246" s="161" t="n"/>
      <c r="B2246" s="141" t="n"/>
      <c r="C2246" s="15" t="n"/>
      <c r="D2246" s="15" t="n"/>
      <c r="E2246" s="142" t="n"/>
      <c r="F2246" s="16" t="n"/>
      <c r="G2246" s="132" t="n"/>
      <c r="H2246" s="142" t="n"/>
      <c r="I2246" s="142" t="n"/>
      <c r="J2246" s="144" t="n"/>
      <c r="K2246" s="124" t="n"/>
      <c r="L2246" s="12" t="n"/>
      <c r="M2246" s="158">
        <f>IF(J2246="", "", K2246)</f>
        <v/>
      </c>
      <c r="N2246" s="17" t="n"/>
      <c r="O2246" s="18" t="n"/>
      <c r="AC2246" s="14" t="n"/>
      <c r="AD2246" s="14">
        <f>IF(M2246="", "", IF(C2246="Long", IF(M2246&gt;0, M2246/F2246, ((G2246*(I2246-E2246))/F2246)), IF(M2246&gt;0, M2246/F2246, ((G2246*(E2246-I2246))/F2246))))</f>
        <v/>
      </c>
    </row>
    <row customHeight="1" ht="17.25" r="2247" spans="1:105">
      <c r="A2247" s="161" t="n"/>
      <c r="B2247" s="141" t="n"/>
      <c r="C2247" s="15" t="n"/>
      <c r="D2247" s="15" t="n"/>
      <c r="E2247" s="142" t="n"/>
      <c r="F2247" s="16" t="n"/>
      <c r="G2247" s="132" t="n"/>
      <c r="H2247" s="142" t="n"/>
      <c r="I2247" s="142" t="n"/>
      <c r="J2247" s="144" t="n"/>
      <c r="K2247" s="124" t="n"/>
      <c r="L2247" s="12" t="n"/>
      <c r="M2247" s="158">
        <f>IF(J2247="", "", K2247)</f>
        <v/>
      </c>
      <c r="N2247" s="17" t="n"/>
      <c r="O2247" s="18" t="n"/>
      <c r="AC2247" s="14" t="n"/>
      <c r="AD2247" s="14">
        <f>IF(M2247="", "", IF(C2247="Long", IF(M2247&gt;0, M2247/F2247, ((G2247*(I2247-E2247))/F2247)), IF(M2247&gt;0, M2247/F2247, ((G2247*(E2247-I2247))/F2247))))</f>
        <v/>
      </c>
    </row>
    <row customHeight="1" ht="17.25" r="2248" spans="1:105">
      <c r="A2248" s="161" t="n"/>
      <c r="B2248" s="141" t="n"/>
      <c r="C2248" s="15" t="n"/>
      <c r="D2248" s="15" t="n"/>
      <c r="E2248" s="142" t="n"/>
      <c r="F2248" s="16" t="n"/>
      <c r="G2248" s="132" t="n"/>
      <c r="H2248" s="142" t="n"/>
      <c r="I2248" s="142" t="n"/>
      <c r="J2248" s="144" t="n"/>
      <c r="K2248" s="124" t="n"/>
      <c r="L2248" s="12" t="n"/>
      <c r="M2248" s="158">
        <f>IF(J2248="", "", K2248)</f>
        <v/>
      </c>
      <c r="N2248" s="17" t="n"/>
      <c r="O2248" s="18" t="n"/>
      <c r="AC2248" s="14" t="n"/>
      <c r="AD2248" s="14">
        <f>IF(M2248="", "", IF(C2248="Long", IF(M2248&gt;0, M2248/F2248, ((G2248*(I2248-E2248))/F2248)), IF(M2248&gt;0, M2248/F2248, ((G2248*(E2248-I2248))/F2248))))</f>
        <v/>
      </c>
    </row>
    <row customHeight="1" ht="17.25" r="2249" spans="1:105">
      <c r="A2249" s="161" t="n"/>
      <c r="B2249" s="141" t="n"/>
      <c r="C2249" s="15" t="n"/>
      <c r="D2249" s="15" t="n"/>
      <c r="E2249" s="142" t="n"/>
      <c r="F2249" s="16" t="n"/>
      <c r="G2249" s="132" t="n"/>
      <c r="H2249" s="142" t="n"/>
      <c r="I2249" s="142" t="n"/>
      <c r="J2249" s="144" t="n"/>
      <c r="K2249" s="124" t="n"/>
      <c r="L2249" s="12" t="n"/>
      <c r="M2249" s="158">
        <f>IF(J2249="", "", K2249)</f>
        <v/>
      </c>
      <c r="N2249" s="17" t="n"/>
      <c r="O2249" s="18" t="n"/>
      <c r="AC2249" s="14" t="n"/>
      <c r="AD2249" s="14">
        <f>IF(M2249="", "", IF(C2249="Long", IF(M2249&gt;0, M2249/F2249, ((G2249*(I2249-E2249))/F2249)), IF(M2249&gt;0, M2249/F2249, ((G2249*(E2249-I2249))/F2249))))</f>
        <v/>
      </c>
    </row>
    <row customHeight="1" ht="17.25" r="2250" spans="1:105">
      <c r="A2250" s="161" t="n"/>
      <c r="B2250" s="141" t="n"/>
      <c r="C2250" s="15" t="n"/>
      <c r="D2250" s="15" t="n"/>
      <c r="E2250" s="142" t="n"/>
      <c r="F2250" s="16" t="n"/>
      <c r="G2250" s="132" t="n"/>
      <c r="H2250" s="142" t="n"/>
      <c r="I2250" s="142" t="n"/>
      <c r="J2250" s="144" t="n"/>
      <c r="K2250" s="124" t="n"/>
      <c r="L2250" s="12" t="n"/>
      <c r="M2250" s="158">
        <f>IF(J2250="", "", K2250)</f>
        <v/>
      </c>
      <c r="N2250" s="17" t="n"/>
      <c r="O2250" s="18" t="n"/>
      <c r="AC2250" s="14" t="n"/>
      <c r="AD2250" s="14">
        <f>IF(M2250="", "", IF(C2250="Long", IF(M2250&gt;0, M2250/F2250, ((G2250*(I2250-E2250))/F2250)), IF(M2250&gt;0, M2250/F2250, ((G2250*(E2250-I2250))/F2250))))</f>
        <v/>
      </c>
    </row>
    <row customHeight="1" ht="17.25" r="2251" spans="1:105">
      <c r="A2251" s="161" t="n"/>
      <c r="B2251" s="141" t="n"/>
      <c r="C2251" s="15" t="n"/>
      <c r="D2251" s="15" t="n"/>
      <c r="E2251" s="142" t="n"/>
      <c r="F2251" s="16" t="n"/>
      <c r="G2251" s="132" t="n"/>
      <c r="H2251" s="142" t="n"/>
      <c r="I2251" s="142" t="n"/>
      <c r="J2251" s="144" t="n"/>
      <c r="K2251" s="124" t="n"/>
      <c r="L2251" s="12" t="n"/>
      <c r="M2251" s="158">
        <f>IF(J2251="", "", K2251)</f>
        <v/>
      </c>
      <c r="N2251" s="17" t="n"/>
      <c r="O2251" s="18" t="n"/>
      <c r="AC2251" s="14" t="n"/>
      <c r="AD2251" s="14">
        <f>IF(M2251="", "", IF(C2251="Long", IF(M2251&gt;0, M2251/F2251, ((G2251*(I2251-E2251))/F2251)), IF(M2251&gt;0, M2251/F2251, ((G2251*(E2251-I2251))/F2251))))</f>
        <v/>
      </c>
    </row>
    <row customHeight="1" ht="17.25" r="2252" spans="1:105">
      <c r="A2252" s="161" t="n"/>
      <c r="B2252" s="141" t="n"/>
      <c r="C2252" s="15" t="n"/>
      <c r="D2252" s="15" t="n"/>
      <c r="E2252" s="142" t="n"/>
      <c r="F2252" s="16" t="n"/>
      <c r="G2252" s="132" t="n"/>
      <c r="H2252" s="142" t="n"/>
      <c r="I2252" s="142" t="n"/>
      <c r="J2252" s="144" t="n"/>
      <c r="K2252" s="124" t="n"/>
      <c r="L2252" s="12" t="n"/>
      <c r="M2252" s="158">
        <f>IF(J2252="", "", K2252)</f>
        <v/>
      </c>
      <c r="N2252" s="17" t="n"/>
      <c r="O2252" s="18" t="n"/>
      <c r="AC2252" s="14" t="n"/>
      <c r="AD2252" s="14">
        <f>IF(M2252="", "", IF(C2252="Long", IF(M2252&gt;0, M2252/F2252, ((G2252*(I2252-E2252))/F2252)), IF(M2252&gt;0, M2252/F2252, ((G2252*(E2252-I2252))/F2252))))</f>
        <v/>
      </c>
    </row>
    <row customHeight="1" ht="17.25" r="2253" spans="1:105">
      <c r="A2253" s="161" t="n"/>
      <c r="B2253" s="141" t="n"/>
      <c r="C2253" s="15" t="n"/>
      <c r="D2253" s="15" t="n"/>
      <c r="E2253" s="142" t="n"/>
      <c r="F2253" s="16" t="n"/>
      <c r="G2253" s="132" t="n"/>
      <c r="H2253" s="142" t="n"/>
      <c r="I2253" s="142" t="n"/>
      <c r="J2253" s="144" t="n"/>
      <c r="K2253" s="124" t="n"/>
      <c r="L2253" s="12" t="n"/>
      <c r="M2253" s="158">
        <f>IF(J2253="", "", K2253)</f>
        <v/>
      </c>
      <c r="N2253" s="17" t="n"/>
      <c r="O2253" s="18" t="n"/>
      <c r="AC2253" s="14" t="n"/>
      <c r="AD2253" s="14">
        <f>IF(M2253="", "", IF(C2253="Long", IF(M2253&gt;0, M2253/F2253, ((G2253*(I2253-E2253))/F2253)), IF(M2253&gt;0, M2253/F2253, ((G2253*(E2253-I2253))/F2253))))</f>
        <v/>
      </c>
    </row>
    <row customHeight="1" ht="17.25" r="2254" spans="1:105">
      <c r="A2254" s="161" t="n"/>
      <c r="B2254" s="141" t="n"/>
      <c r="C2254" s="15" t="n"/>
      <c r="D2254" s="15" t="n"/>
      <c r="E2254" s="142" t="n"/>
      <c r="F2254" s="16" t="n"/>
      <c r="G2254" s="132" t="n"/>
      <c r="H2254" s="142" t="n"/>
      <c r="I2254" s="142" t="n"/>
      <c r="J2254" s="144" t="n"/>
      <c r="K2254" s="124" t="n"/>
      <c r="L2254" s="12" t="n"/>
      <c r="M2254" s="158">
        <f>IF(J2254="", "", K2254)</f>
        <v/>
      </c>
      <c r="N2254" s="17" t="n"/>
      <c r="O2254" s="18" t="n"/>
      <c r="AC2254" s="14" t="n"/>
      <c r="AD2254" s="14">
        <f>IF(M2254="", "", IF(C2254="Long", IF(M2254&gt;0, M2254/F2254, ((G2254*(I2254-E2254))/F2254)), IF(M2254&gt;0, M2254/F2254, ((G2254*(E2254-I2254))/F2254))))</f>
        <v/>
      </c>
    </row>
    <row customHeight="1" ht="17.25" r="2255" spans="1:105">
      <c r="A2255" s="161" t="n"/>
      <c r="B2255" s="141" t="n"/>
      <c r="C2255" s="15" t="n"/>
      <c r="D2255" s="15" t="n"/>
      <c r="E2255" s="142" t="n"/>
      <c r="F2255" s="16" t="n"/>
      <c r="G2255" s="132" t="n"/>
      <c r="H2255" s="142" t="n"/>
      <c r="I2255" s="142" t="n"/>
      <c r="J2255" s="144" t="n"/>
      <c r="K2255" s="124" t="n"/>
      <c r="L2255" s="12" t="n"/>
      <c r="M2255" s="158">
        <f>IF(J2255="", "", K2255)</f>
        <v/>
      </c>
      <c r="N2255" s="17" t="n"/>
      <c r="O2255" s="18" t="n"/>
      <c r="AC2255" s="14" t="n"/>
      <c r="AD2255" s="14">
        <f>IF(M2255="", "", IF(C2255="Long", IF(M2255&gt;0, M2255/F2255, ((G2255*(I2255-E2255))/F2255)), IF(M2255&gt;0, M2255/F2255, ((G2255*(E2255-I2255))/F2255))))</f>
        <v/>
      </c>
    </row>
    <row customHeight="1" ht="17.25" r="2256" spans="1:105">
      <c r="A2256" s="161" t="n"/>
      <c r="B2256" s="141" t="n"/>
      <c r="C2256" s="15" t="n"/>
      <c r="D2256" s="15" t="n"/>
      <c r="E2256" s="142" t="n"/>
      <c r="F2256" s="16" t="n"/>
      <c r="G2256" s="132" t="n"/>
      <c r="H2256" s="142" t="n"/>
      <c r="I2256" s="142" t="n"/>
      <c r="J2256" s="144" t="n"/>
      <c r="K2256" s="124" t="n"/>
      <c r="L2256" s="12" t="n"/>
      <c r="M2256" s="158">
        <f>IF(J2256="", "", K2256)</f>
        <v/>
      </c>
      <c r="N2256" s="17" t="n"/>
      <c r="O2256" s="18" t="n"/>
      <c r="AC2256" s="14" t="n"/>
      <c r="AD2256" s="14">
        <f>IF(M2256="", "", IF(C2256="Long", IF(M2256&gt;0, M2256/F2256, ((G2256*(I2256-E2256))/F2256)), IF(M2256&gt;0, M2256/F2256, ((G2256*(E2256-I2256))/F2256))))</f>
        <v/>
      </c>
    </row>
    <row customHeight="1" ht="17.25" r="2257" spans="1:105">
      <c r="A2257" s="161" t="n"/>
      <c r="B2257" s="141" t="n"/>
      <c r="C2257" s="15" t="n"/>
      <c r="D2257" s="15" t="n"/>
      <c r="E2257" s="142" t="n"/>
      <c r="F2257" s="16" t="n"/>
      <c r="G2257" s="132" t="n"/>
      <c r="H2257" s="142" t="n"/>
      <c r="I2257" s="142" t="n"/>
      <c r="J2257" s="144" t="n"/>
      <c r="K2257" s="124" t="n"/>
      <c r="L2257" s="12" t="n"/>
      <c r="M2257" s="158">
        <f>IF(J2257="", "", K2257)</f>
        <v/>
      </c>
      <c r="N2257" s="17" t="n"/>
      <c r="O2257" s="18" t="n"/>
      <c r="AC2257" s="14" t="n"/>
      <c r="AD2257" s="14">
        <f>IF(M2257="", "", IF(C2257="Long", IF(M2257&gt;0, M2257/F2257, ((G2257*(I2257-E2257))/F2257)), IF(M2257&gt;0, M2257/F2257, ((G2257*(E2257-I2257))/F2257))))</f>
        <v/>
      </c>
    </row>
    <row customHeight="1" ht="17.25" r="2258" spans="1:105">
      <c r="A2258" s="161" t="n"/>
      <c r="B2258" s="141" t="n"/>
      <c r="C2258" s="15" t="n"/>
      <c r="D2258" s="15" t="n"/>
      <c r="E2258" s="142" t="n"/>
      <c r="F2258" s="16" t="n"/>
      <c r="G2258" s="132" t="n"/>
      <c r="H2258" s="142" t="n"/>
      <c r="I2258" s="142" t="n"/>
      <c r="J2258" s="144" t="n"/>
      <c r="K2258" s="124" t="n"/>
      <c r="L2258" s="12" t="n"/>
      <c r="M2258" s="158">
        <f>IF(J2258="", "", K2258)</f>
        <v/>
      </c>
      <c r="N2258" s="17" t="n"/>
      <c r="O2258" s="18" t="n"/>
      <c r="AC2258" s="14" t="n"/>
      <c r="AD2258" s="14">
        <f>IF(M2258="", "", IF(C2258="Long", IF(M2258&gt;0, M2258/F2258, ((G2258*(I2258-E2258))/F2258)), IF(M2258&gt;0, M2258/F2258, ((G2258*(E2258-I2258))/F2258))))</f>
        <v/>
      </c>
    </row>
    <row customHeight="1" ht="17.25" r="2259" spans="1:105">
      <c r="A2259" s="161" t="n"/>
      <c r="B2259" s="141" t="n"/>
      <c r="C2259" s="15" t="n"/>
      <c r="D2259" s="15" t="n"/>
      <c r="E2259" s="142" t="n"/>
      <c r="F2259" s="16" t="n"/>
      <c r="G2259" s="132" t="n"/>
      <c r="H2259" s="142" t="n"/>
      <c r="I2259" s="142" t="n"/>
      <c r="J2259" s="144" t="n"/>
      <c r="K2259" s="124" t="n"/>
      <c r="L2259" s="12" t="n"/>
      <c r="M2259" s="158">
        <f>IF(J2259="", "", K2259)</f>
        <v/>
      </c>
      <c r="N2259" s="17" t="n"/>
      <c r="O2259" s="18" t="n"/>
      <c r="AC2259" s="14" t="n"/>
      <c r="AD2259" s="14">
        <f>IF(M2259="", "", IF(C2259="Long", IF(M2259&gt;0, M2259/F2259, ((G2259*(I2259-E2259))/F2259)), IF(M2259&gt;0, M2259/F2259, ((G2259*(E2259-I2259))/F2259))))</f>
        <v/>
      </c>
    </row>
    <row customHeight="1" ht="17.25" r="2260" spans="1:105">
      <c r="A2260" s="161" t="n"/>
      <c r="B2260" s="141" t="n"/>
      <c r="C2260" s="15" t="n"/>
      <c r="D2260" s="15" t="n"/>
      <c r="E2260" s="142" t="n"/>
      <c r="F2260" s="16" t="n"/>
      <c r="G2260" s="132" t="n"/>
      <c r="H2260" s="142" t="n"/>
      <c r="I2260" s="142" t="n"/>
      <c r="J2260" s="144" t="n"/>
      <c r="K2260" s="124" t="n"/>
      <c r="L2260" s="12" t="n"/>
      <c r="M2260" s="158">
        <f>IF(J2260="", "", K2260)</f>
        <v/>
      </c>
      <c r="N2260" s="17" t="n"/>
      <c r="O2260" s="18" t="n"/>
      <c r="AC2260" s="14" t="n"/>
      <c r="AD2260" s="14">
        <f>IF(M2260="", "", IF(C2260="Long", IF(M2260&gt;0, M2260/F2260, ((G2260*(I2260-E2260))/F2260)), IF(M2260&gt;0, M2260/F2260, ((G2260*(E2260-I2260))/F2260))))</f>
        <v/>
      </c>
    </row>
    <row customHeight="1" ht="17.25" r="2261" spans="1:105">
      <c r="A2261" s="161" t="n"/>
      <c r="B2261" s="141" t="n"/>
      <c r="C2261" s="15" t="n"/>
      <c r="D2261" s="15" t="n"/>
      <c r="E2261" s="142" t="n"/>
      <c r="F2261" s="16" t="n"/>
      <c r="G2261" s="132" t="n"/>
      <c r="H2261" s="142" t="n"/>
      <c r="I2261" s="142" t="n"/>
      <c r="J2261" s="144" t="n"/>
      <c r="K2261" s="124" t="n"/>
      <c r="L2261" s="12" t="n"/>
      <c r="M2261" s="158">
        <f>IF(J2261="", "", K2261)</f>
        <v/>
      </c>
      <c r="N2261" s="17" t="n"/>
      <c r="O2261" s="18" t="n"/>
      <c r="AC2261" s="14" t="n"/>
      <c r="AD2261" s="14">
        <f>IF(M2261="", "", IF(C2261="Long", IF(M2261&gt;0, M2261/F2261, ((G2261*(I2261-E2261))/F2261)), IF(M2261&gt;0, M2261/F2261, ((G2261*(E2261-I2261))/F2261))))</f>
        <v/>
      </c>
    </row>
    <row customHeight="1" ht="17.25" r="2262" spans="1:105">
      <c r="A2262" s="161" t="n"/>
      <c r="B2262" s="141" t="n"/>
      <c r="C2262" s="15" t="n"/>
      <c r="D2262" s="15" t="n"/>
      <c r="E2262" s="142" t="n"/>
      <c r="F2262" s="16" t="n"/>
      <c r="G2262" s="132" t="n"/>
      <c r="H2262" s="142" t="n"/>
      <c r="I2262" s="142" t="n"/>
      <c r="J2262" s="144" t="n"/>
      <c r="K2262" s="124" t="n"/>
      <c r="L2262" s="12" t="n"/>
      <c r="M2262" s="158">
        <f>IF(J2262="", "", K2262)</f>
        <v/>
      </c>
      <c r="N2262" s="17" t="n"/>
      <c r="O2262" s="18" t="n"/>
      <c r="AC2262" s="14" t="n"/>
      <c r="AD2262" s="14">
        <f>IF(M2262="", "", IF(C2262="Long", IF(M2262&gt;0, M2262/F2262, ((G2262*(I2262-E2262))/F2262)), IF(M2262&gt;0, M2262/F2262, ((G2262*(E2262-I2262))/F2262))))</f>
        <v/>
      </c>
    </row>
    <row customHeight="1" ht="17.25" r="2263" spans="1:105">
      <c r="A2263" s="161" t="n"/>
      <c r="B2263" s="141" t="n"/>
      <c r="C2263" s="15" t="n"/>
      <c r="D2263" s="15" t="n"/>
      <c r="E2263" s="142" t="n"/>
      <c r="F2263" s="16" t="n"/>
      <c r="G2263" s="132" t="n"/>
      <c r="H2263" s="142" t="n"/>
      <c r="I2263" s="142" t="n"/>
      <c r="J2263" s="144" t="n"/>
      <c r="K2263" s="124" t="n"/>
      <c r="L2263" s="12" t="n"/>
      <c r="M2263" s="158">
        <f>IF(J2263="", "", K2263)</f>
        <v/>
      </c>
      <c r="N2263" s="17" t="n"/>
      <c r="O2263" s="18" t="n"/>
      <c r="AC2263" s="14" t="n"/>
      <c r="AD2263" s="14">
        <f>IF(M2263="", "", IF(C2263="Long", IF(M2263&gt;0, M2263/F2263, ((G2263*(I2263-E2263))/F2263)), IF(M2263&gt;0, M2263/F2263, ((G2263*(E2263-I2263))/F2263))))</f>
        <v/>
      </c>
    </row>
    <row customHeight="1" ht="17.25" r="2264" spans="1:105">
      <c r="A2264" s="161" t="n"/>
      <c r="B2264" s="141" t="n"/>
      <c r="C2264" s="15" t="n"/>
      <c r="D2264" s="15" t="n"/>
      <c r="E2264" s="142" t="n"/>
      <c r="F2264" s="16" t="n"/>
      <c r="G2264" s="132" t="n"/>
      <c r="H2264" s="142" t="n"/>
      <c r="I2264" s="142" t="n"/>
      <c r="J2264" s="144" t="n"/>
      <c r="K2264" s="124" t="n"/>
      <c r="L2264" s="12" t="n"/>
      <c r="M2264" s="158">
        <f>IF(J2264="", "", K2264)</f>
        <v/>
      </c>
      <c r="N2264" s="17" t="n"/>
      <c r="O2264" s="18" t="n"/>
      <c r="AC2264" s="14" t="n"/>
      <c r="AD2264" s="14">
        <f>IF(M2264="", "", IF(C2264="Long", IF(M2264&gt;0, M2264/F2264, ((G2264*(I2264-E2264))/F2264)), IF(M2264&gt;0, M2264/F2264, ((G2264*(E2264-I2264))/F2264))))</f>
        <v/>
      </c>
    </row>
    <row customHeight="1" ht="17.25" r="2265" spans="1:105">
      <c r="A2265" s="161" t="n"/>
      <c r="B2265" s="141" t="n"/>
      <c r="C2265" s="15" t="n"/>
      <c r="D2265" s="15" t="n"/>
      <c r="E2265" s="142" t="n"/>
      <c r="F2265" s="16" t="n"/>
      <c r="G2265" s="132" t="n"/>
      <c r="H2265" s="142" t="n"/>
      <c r="I2265" s="142" t="n"/>
      <c r="J2265" s="144" t="n"/>
      <c r="K2265" s="124" t="n"/>
      <c r="L2265" s="12" t="n"/>
      <c r="M2265" s="158">
        <f>IF(J2265="", "", K2265)</f>
        <v/>
      </c>
      <c r="N2265" s="17" t="n"/>
      <c r="O2265" s="18" t="n"/>
      <c r="AC2265" s="14" t="n"/>
      <c r="AD2265" s="14">
        <f>IF(M2265="", "", IF(C2265="Long", IF(M2265&gt;0, M2265/F2265, ((G2265*(I2265-E2265))/F2265)), IF(M2265&gt;0, M2265/F2265, ((G2265*(E2265-I2265))/F2265))))</f>
        <v/>
      </c>
    </row>
    <row customHeight="1" ht="17.25" r="2266" spans="1:105">
      <c r="A2266" s="161" t="n"/>
      <c r="B2266" s="141" t="n"/>
      <c r="C2266" s="15" t="n"/>
      <c r="D2266" s="15" t="n"/>
      <c r="E2266" s="142" t="n"/>
      <c r="F2266" s="16" t="n"/>
      <c r="G2266" s="132" t="n"/>
      <c r="H2266" s="142" t="n"/>
      <c r="I2266" s="142" t="n"/>
      <c r="J2266" s="144" t="n"/>
      <c r="K2266" s="124" t="n"/>
      <c r="L2266" s="12" t="n"/>
      <c r="M2266" s="158">
        <f>IF(J2266="", "", K2266)</f>
        <v/>
      </c>
      <c r="N2266" s="17" t="n"/>
      <c r="O2266" s="18" t="n"/>
      <c r="AC2266" s="14" t="n"/>
      <c r="AD2266" s="14">
        <f>IF(M2266="", "", IF(C2266="Long", IF(M2266&gt;0, M2266/F2266, ((G2266*(I2266-E2266))/F2266)), IF(M2266&gt;0, M2266/F2266, ((G2266*(E2266-I2266))/F2266))))</f>
        <v/>
      </c>
    </row>
    <row customHeight="1" ht="17.25" r="2267" spans="1:105">
      <c r="A2267" s="161" t="n"/>
      <c r="B2267" s="141" t="n"/>
      <c r="C2267" s="15" t="n"/>
      <c r="D2267" s="15" t="n"/>
      <c r="E2267" s="142" t="n"/>
      <c r="F2267" s="16" t="n"/>
      <c r="G2267" s="132" t="n"/>
      <c r="H2267" s="142" t="n"/>
      <c r="I2267" s="142" t="n"/>
      <c r="J2267" s="144" t="n"/>
      <c r="K2267" s="124" t="n"/>
      <c r="L2267" s="12" t="n"/>
      <c r="M2267" s="158">
        <f>IF(J2267="", "", K2267)</f>
        <v/>
      </c>
      <c r="N2267" s="17" t="n"/>
      <c r="O2267" s="18" t="n"/>
      <c r="AC2267" s="14" t="n"/>
      <c r="AD2267" s="14">
        <f>IF(M2267="", "", IF(C2267="Long", IF(M2267&gt;0, M2267/F2267, ((G2267*(I2267-E2267))/F2267)), IF(M2267&gt;0, M2267/F2267, ((G2267*(E2267-I2267))/F2267))))</f>
        <v/>
      </c>
    </row>
    <row customHeight="1" ht="17.25" r="2268" spans="1:105">
      <c r="A2268" s="161" t="n"/>
      <c r="B2268" s="141" t="n"/>
      <c r="C2268" s="15" t="n"/>
      <c r="D2268" s="15" t="n"/>
      <c r="E2268" s="142" t="n"/>
      <c r="F2268" s="16" t="n"/>
      <c r="G2268" s="132" t="n"/>
      <c r="H2268" s="142" t="n"/>
      <c r="I2268" s="142" t="n"/>
      <c r="J2268" s="144" t="n"/>
      <c r="K2268" s="124" t="n"/>
      <c r="L2268" s="12" t="n"/>
      <c r="M2268" s="158">
        <f>IF(J2268="", "", K2268)</f>
        <v/>
      </c>
      <c r="N2268" s="17" t="n"/>
      <c r="O2268" s="18" t="n"/>
      <c r="AC2268" s="14" t="n"/>
      <c r="AD2268" s="14">
        <f>IF(M2268="", "", IF(C2268="Long", IF(M2268&gt;0, M2268/F2268, ((G2268*(I2268-E2268))/F2268)), IF(M2268&gt;0, M2268/F2268, ((G2268*(E2268-I2268))/F2268))))</f>
        <v/>
      </c>
    </row>
    <row customHeight="1" ht="17.25" r="2269" spans="1:105">
      <c r="A2269" s="161" t="n"/>
      <c r="B2269" s="141" t="n"/>
      <c r="C2269" s="15" t="n"/>
      <c r="D2269" s="15" t="n"/>
      <c r="E2269" s="142" t="n"/>
      <c r="F2269" s="16" t="n"/>
      <c r="G2269" s="132" t="n"/>
      <c r="H2269" s="142" t="n"/>
      <c r="I2269" s="142" t="n"/>
      <c r="J2269" s="144" t="n"/>
      <c r="K2269" s="124" t="n"/>
      <c r="L2269" s="12" t="n"/>
      <c r="M2269" s="158">
        <f>IF(J2269="", "", K2269)</f>
        <v/>
      </c>
      <c r="N2269" s="17" t="n"/>
      <c r="O2269" s="18" t="n"/>
      <c r="AC2269" s="14" t="n"/>
      <c r="AD2269" s="14">
        <f>IF(M2269="", "", IF(C2269="Long", IF(M2269&gt;0, M2269/F2269, ((G2269*(I2269-E2269))/F2269)), IF(M2269&gt;0, M2269/F2269, ((G2269*(E2269-I2269))/F2269))))</f>
        <v/>
      </c>
    </row>
    <row customHeight="1" ht="17.25" r="2270" spans="1:105">
      <c r="A2270" s="161" t="n"/>
      <c r="B2270" s="141" t="n"/>
      <c r="C2270" s="15" t="n"/>
      <c r="D2270" s="15" t="n"/>
      <c r="E2270" s="142" t="n"/>
      <c r="F2270" s="16" t="n"/>
      <c r="G2270" s="132" t="n"/>
      <c r="H2270" s="142" t="n"/>
      <c r="I2270" s="142" t="n"/>
      <c r="J2270" s="144" t="n"/>
      <c r="K2270" s="124" t="n"/>
      <c r="L2270" s="12" t="n"/>
      <c r="M2270" s="158">
        <f>IF(J2270="", "", K2270)</f>
        <v/>
      </c>
      <c r="N2270" s="17" t="n"/>
      <c r="O2270" s="18" t="n"/>
      <c r="AC2270" s="14" t="n"/>
      <c r="AD2270" s="14">
        <f>IF(M2270="", "", IF(C2270="Long", IF(M2270&gt;0, M2270/F2270, ((G2270*(I2270-E2270))/F2270)), IF(M2270&gt;0, M2270/F2270, ((G2270*(E2270-I2270))/F2270))))</f>
        <v/>
      </c>
    </row>
    <row customHeight="1" ht="17.25" r="2271" spans="1:105">
      <c r="A2271" s="161" t="n"/>
      <c r="B2271" s="141" t="n"/>
      <c r="C2271" s="15" t="n"/>
      <c r="D2271" s="15" t="n"/>
      <c r="E2271" s="142" t="n"/>
      <c r="F2271" s="16" t="n"/>
      <c r="G2271" s="132" t="n"/>
      <c r="H2271" s="142" t="n"/>
      <c r="I2271" s="142" t="n"/>
      <c r="J2271" s="144" t="n"/>
      <c r="K2271" s="124" t="n"/>
      <c r="L2271" s="12" t="n"/>
      <c r="M2271" s="158">
        <f>IF(J2271="", "", K2271)</f>
        <v/>
      </c>
      <c r="N2271" s="17" t="n"/>
      <c r="O2271" s="18" t="n"/>
      <c r="AC2271" s="14" t="n"/>
      <c r="AD2271" s="14">
        <f>IF(M2271="", "", IF(C2271="Long", IF(M2271&gt;0, M2271/F2271, ((G2271*(I2271-E2271))/F2271)), IF(M2271&gt;0, M2271/F2271, ((G2271*(E2271-I2271))/F2271))))</f>
        <v/>
      </c>
    </row>
    <row customHeight="1" ht="17.25" r="2272" spans="1:105">
      <c r="A2272" s="161" t="n"/>
      <c r="B2272" s="141" t="n"/>
      <c r="C2272" s="15" t="n"/>
      <c r="D2272" s="15" t="n"/>
      <c r="E2272" s="142" t="n"/>
      <c r="F2272" s="16" t="n"/>
      <c r="G2272" s="132" t="n"/>
      <c r="H2272" s="142" t="n"/>
      <c r="I2272" s="142" t="n"/>
      <c r="J2272" s="144" t="n"/>
      <c r="K2272" s="124" t="n"/>
      <c r="L2272" s="12" t="n"/>
      <c r="M2272" s="158">
        <f>IF(J2272="", "", K2272)</f>
        <v/>
      </c>
      <c r="N2272" s="17" t="n"/>
      <c r="O2272" s="18" t="n"/>
      <c r="AC2272" s="14" t="n"/>
      <c r="AD2272" s="14">
        <f>IF(M2272="", "", IF(C2272="Long", IF(M2272&gt;0, M2272/F2272, ((G2272*(I2272-E2272))/F2272)), IF(M2272&gt;0, M2272/F2272, ((G2272*(E2272-I2272))/F2272))))</f>
        <v/>
      </c>
    </row>
    <row customHeight="1" ht="17.25" r="2273" spans="1:105">
      <c r="A2273" s="161" t="n"/>
      <c r="B2273" s="141" t="n"/>
      <c r="C2273" s="15" t="n"/>
      <c r="D2273" s="15" t="n"/>
      <c r="E2273" s="142" t="n"/>
      <c r="F2273" s="16" t="n"/>
      <c r="G2273" s="132" t="n"/>
      <c r="H2273" s="142" t="n"/>
      <c r="I2273" s="142" t="n"/>
      <c r="J2273" s="144" t="n"/>
      <c r="K2273" s="124" t="n"/>
      <c r="L2273" s="12" t="n"/>
      <c r="M2273" s="158">
        <f>IF(J2273="", "", K2273)</f>
        <v/>
      </c>
      <c r="N2273" s="17" t="n"/>
      <c r="O2273" s="18" t="n"/>
      <c r="AC2273" s="14" t="n"/>
      <c r="AD2273" s="14">
        <f>IF(M2273="", "", IF(C2273="Long", IF(M2273&gt;0, M2273/F2273, ((G2273*(I2273-E2273))/F2273)), IF(M2273&gt;0, M2273/F2273, ((G2273*(E2273-I2273))/F2273))))</f>
        <v/>
      </c>
    </row>
    <row customHeight="1" ht="17.25" r="2274" spans="1:105">
      <c r="A2274" s="161" t="n"/>
      <c r="B2274" s="141" t="n"/>
      <c r="C2274" s="15" t="n"/>
      <c r="D2274" s="15" t="n"/>
      <c r="E2274" s="142" t="n"/>
      <c r="F2274" s="16" t="n"/>
      <c r="G2274" s="132" t="n"/>
      <c r="H2274" s="142" t="n"/>
      <c r="I2274" s="142" t="n"/>
      <c r="J2274" s="144" t="n"/>
      <c r="K2274" s="124" t="n"/>
      <c r="L2274" s="12" t="n"/>
      <c r="M2274" s="158">
        <f>IF(J2274="", "", K2274)</f>
        <v/>
      </c>
      <c r="N2274" s="17" t="n"/>
      <c r="O2274" s="18" t="n"/>
      <c r="AC2274" s="14" t="n"/>
      <c r="AD2274" s="14">
        <f>IF(M2274="", "", IF(C2274="Long", IF(M2274&gt;0, M2274/F2274, ((G2274*(I2274-E2274))/F2274)), IF(M2274&gt;0, M2274/F2274, ((G2274*(E2274-I2274))/F2274))))</f>
        <v/>
      </c>
    </row>
    <row customHeight="1" ht="17.25" r="2275" spans="1:105">
      <c r="A2275" s="161" t="n"/>
      <c r="B2275" s="141" t="n"/>
      <c r="C2275" s="15" t="n"/>
      <c r="D2275" s="15" t="n"/>
      <c r="E2275" s="142" t="n"/>
      <c r="F2275" s="16" t="n"/>
      <c r="G2275" s="132" t="n"/>
      <c r="H2275" s="142" t="n"/>
      <c r="I2275" s="142" t="n"/>
      <c r="J2275" s="144" t="n"/>
      <c r="K2275" s="124" t="n"/>
      <c r="L2275" s="12" t="n"/>
      <c r="M2275" s="158">
        <f>IF(J2275="", "", K2275)</f>
        <v/>
      </c>
      <c r="N2275" s="17" t="n"/>
      <c r="O2275" s="18" t="n"/>
      <c r="AC2275" s="14" t="n"/>
      <c r="AD2275" s="14">
        <f>IF(M2275="", "", IF(C2275="Long", IF(M2275&gt;0, M2275/F2275, ((G2275*(I2275-E2275))/F2275)), IF(M2275&gt;0, M2275/F2275, ((G2275*(E2275-I2275))/F2275))))</f>
        <v/>
      </c>
    </row>
    <row customHeight="1" ht="17.25" r="2276" spans="1:105">
      <c r="A2276" s="161" t="n"/>
      <c r="B2276" s="141" t="n"/>
      <c r="C2276" s="15" t="n"/>
      <c r="D2276" s="15" t="n"/>
      <c r="E2276" s="142" t="n"/>
      <c r="F2276" s="16" t="n"/>
      <c r="G2276" s="132" t="n"/>
      <c r="H2276" s="142" t="n"/>
      <c r="I2276" s="142" t="n"/>
      <c r="J2276" s="144" t="n"/>
      <c r="K2276" s="124" t="n"/>
      <c r="L2276" s="12" t="n"/>
      <c r="M2276" s="158">
        <f>IF(J2276="", "", K2276)</f>
        <v/>
      </c>
      <c r="N2276" s="17" t="n"/>
      <c r="O2276" s="18" t="n"/>
      <c r="AC2276" s="14" t="n"/>
      <c r="AD2276" s="14">
        <f>IF(M2276="", "", IF(C2276="Long", IF(M2276&gt;0, M2276/F2276, ((G2276*(I2276-E2276))/F2276)), IF(M2276&gt;0, M2276/F2276, ((G2276*(E2276-I2276))/F2276))))</f>
        <v/>
      </c>
    </row>
    <row customHeight="1" ht="17.25" r="2277" spans="1:105">
      <c r="A2277" s="161" t="n"/>
      <c r="B2277" s="141" t="n"/>
      <c r="C2277" s="15" t="n"/>
      <c r="D2277" s="15" t="n"/>
      <c r="E2277" s="142" t="n"/>
      <c r="F2277" s="16" t="n"/>
      <c r="G2277" s="132" t="n"/>
      <c r="H2277" s="142" t="n"/>
      <c r="I2277" s="142" t="n"/>
      <c r="J2277" s="144" t="n"/>
      <c r="K2277" s="124" t="n"/>
      <c r="L2277" s="12" t="n"/>
      <c r="M2277" s="158">
        <f>IF(J2277="", "", K2277)</f>
        <v/>
      </c>
      <c r="N2277" s="17" t="n"/>
      <c r="O2277" s="18" t="n"/>
      <c r="AC2277" s="14" t="n"/>
      <c r="AD2277" s="14">
        <f>IF(M2277="", "", IF(C2277="Long", IF(M2277&gt;0, M2277/F2277, ((G2277*(I2277-E2277))/F2277)), IF(M2277&gt;0, M2277/F2277, ((G2277*(E2277-I2277))/F2277))))</f>
        <v/>
      </c>
    </row>
    <row customHeight="1" ht="17.25" r="2278" spans="1:105">
      <c r="A2278" s="161" t="n"/>
      <c r="B2278" s="141" t="n"/>
      <c r="C2278" s="15" t="n"/>
      <c r="D2278" s="15" t="n"/>
      <c r="E2278" s="142" t="n"/>
      <c r="F2278" s="16" t="n"/>
      <c r="G2278" s="132" t="n"/>
      <c r="H2278" s="142" t="n"/>
      <c r="I2278" s="142" t="n"/>
      <c r="J2278" s="144" t="n"/>
      <c r="K2278" s="124" t="n"/>
      <c r="L2278" s="12" t="n"/>
      <c r="M2278" s="158">
        <f>IF(J2278="", "", K2278)</f>
        <v/>
      </c>
      <c r="N2278" s="17" t="n"/>
      <c r="O2278" s="18" t="n"/>
      <c r="AC2278" s="14" t="n"/>
      <c r="AD2278" s="14">
        <f>IF(M2278="", "", IF(C2278="Long", IF(M2278&gt;0, M2278/F2278, ((G2278*(I2278-E2278))/F2278)), IF(M2278&gt;0, M2278/F2278, ((G2278*(E2278-I2278))/F2278))))</f>
        <v/>
      </c>
    </row>
    <row customHeight="1" ht="17.25" r="2279" spans="1:105">
      <c r="A2279" s="161" t="n"/>
      <c r="B2279" s="141" t="n"/>
      <c r="C2279" s="15" t="n"/>
      <c r="D2279" s="15" t="n"/>
      <c r="E2279" s="142" t="n"/>
      <c r="F2279" s="16" t="n"/>
      <c r="G2279" s="132" t="n"/>
      <c r="H2279" s="142" t="n"/>
      <c r="I2279" s="142" t="n"/>
      <c r="J2279" s="144" t="n"/>
      <c r="K2279" s="124" t="n"/>
      <c r="L2279" s="12" t="n"/>
      <c r="M2279" s="158">
        <f>IF(J2279="", "", K2279)</f>
        <v/>
      </c>
      <c r="N2279" s="17" t="n"/>
      <c r="O2279" s="18" t="n"/>
      <c r="AC2279" s="14" t="n"/>
      <c r="AD2279" s="14">
        <f>IF(M2279="", "", IF(C2279="Long", IF(M2279&gt;0, M2279/F2279, ((G2279*(I2279-E2279))/F2279)), IF(M2279&gt;0, M2279/F2279, ((G2279*(E2279-I2279))/F2279))))</f>
        <v/>
      </c>
    </row>
    <row customHeight="1" ht="17.25" r="2280" spans="1:105">
      <c r="A2280" s="161" t="n"/>
      <c r="B2280" s="141" t="n"/>
      <c r="C2280" s="15" t="n"/>
      <c r="D2280" s="15" t="n"/>
      <c r="E2280" s="142" t="n"/>
      <c r="F2280" s="16" t="n"/>
      <c r="G2280" s="132" t="n"/>
      <c r="H2280" s="142" t="n"/>
      <c r="I2280" s="142" t="n"/>
      <c r="J2280" s="144" t="n"/>
      <c r="K2280" s="124" t="n"/>
      <c r="L2280" s="12" t="n"/>
      <c r="M2280" s="158">
        <f>IF(J2280="", "", K2280)</f>
        <v/>
      </c>
      <c r="N2280" s="17" t="n"/>
      <c r="O2280" s="18" t="n"/>
      <c r="AC2280" s="14" t="n"/>
      <c r="AD2280" s="14">
        <f>IF(M2280="", "", IF(C2280="Long", IF(M2280&gt;0, M2280/F2280, ((G2280*(I2280-E2280))/F2280)), IF(M2280&gt;0, M2280/F2280, ((G2280*(E2280-I2280))/F2280))))</f>
        <v/>
      </c>
    </row>
    <row customHeight="1" ht="17.25" r="2281" spans="1:105">
      <c r="A2281" s="161" t="n"/>
      <c r="B2281" s="141" t="n"/>
      <c r="C2281" s="15" t="n"/>
      <c r="D2281" s="15" t="n"/>
      <c r="E2281" s="142" t="n"/>
      <c r="F2281" s="16" t="n"/>
      <c r="G2281" s="132" t="n"/>
      <c r="H2281" s="142" t="n"/>
      <c r="I2281" s="142" t="n"/>
      <c r="J2281" s="144" t="n"/>
      <c r="K2281" s="124" t="n"/>
      <c r="L2281" s="12" t="n"/>
      <c r="M2281" s="158">
        <f>IF(J2281="", "", K2281)</f>
        <v/>
      </c>
      <c r="N2281" s="17" t="n"/>
      <c r="O2281" s="18" t="n"/>
      <c r="AC2281" s="14" t="n"/>
      <c r="AD2281" s="14">
        <f>IF(M2281="", "", IF(C2281="Long", IF(M2281&gt;0, M2281/F2281, ((G2281*(I2281-E2281))/F2281)), IF(M2281&gt;0, M2281/F2281, ((G2281*(E2281-I2281))/F2281))))</f>
        <v/>
      </c>
    </row>
    <row customHeight="1" ht="17.25" r="2282" spans="1:105">
      <c r="A2282" s="161" t="n"/>
      <c r="B2282" s="141" t="n"/>
      <c r="C2282" s="15" t="n"/>
      <c r="D2282" s="15" t="n"/>
      <c r="E2282" s="142" t="n"/>
      <c r="F2282" s="16" t="n"/>
      <c r="G2282" s="132" t="n"/>
      <c r="H2282" s="142" t="n"/>
      <c r="I2282" s="142" t="n"/>
      <c r="J2282" s="144" t="n"/>
      <c r="K2282" s="124" t="n"/>
      <c r="L2282" s="12" t="n"/>
      <c r="M2282" s="158">
        <f>IF(J2282="", "", K2282)</f>
        <v/>
      </c>
      <c r="N2282" s="17" t="n"/>
      <c r="O2282" s="18" t="n"/>
      <c r="AC2282" s="14" t="n"/>
      <c r="AD2282" s="14">
        <f>IF(M2282="", "", IF(C2282="Long", IF(M2282&gt;0, M2282/F2282, ((G2282*(I2282-E2282))/F2282)), IF(M2282&gt;0, M2282/F2282, ((G2282*(E2282-I2282))/F2282))))</f>
        <v/>
      </c>
    </row>
    <row customHeight="1" ht="17.25" r="2283" spans="1:105">
      <c r="A2283" s="161" t="n"/>
      <c r="B2283" s="141" t="n"/>
      <c r="C2283" s="15" t="n"/>
      <c r="D2283" s="15" t="n"/>
      <c r="E2283" s="142" t="n"/>
      <c r="F2283" s="16" t="n"/>
      <c r="G2283" s="132" t="n"/>
      <c r="H2283" s="142" t="n"/>
      <c r="I2283" s="142" t="n"/>
      <c r="J2283" s="144" t="n"/>
      <c r="K2283" s="124" t="n"/>
      <c r="L2283" s="12" t="n"/>
      <c r="M2283" s="158">
        <f>IF(J2283="", "", K2283)</f>
        <v/>
      </c>
      <c r="N2283" s="17" t="n"/>
      <c r="O2283" s="18" t="n"/>
      <c r="AC2283" s="14" t="n"/>
      <c r="AD2283" s="14">
        <f>IF(M2283="", "", IF(C2283="Long", IF(M2283&gt;0, M2283/F2283, ((G2283*(I2283-E2283))/F2283)), IF(M2283&gt;0, M2283/F2283, ((G2283*(E2283-I2283))/F2283))))</f>
        <v/>
      </c>
    </row>
    <row customHeight="1" ht="17.25" r="2284" spans="1:105">
      <c r="A2284" s="161" t="n"/>
      <c r="B2284" s="141" t="n"/>
      <c r="C2284" s="15" t="n"/>
      <c r="D2284" s="15" t="n"/>
      <c r="E2284" s="142" t="n"/>
      <c r="F2284" s="16" t="n"/>
      <c r="G2284" s="132" t="n"/>
      <c r="H2284" s="142" t="n"/>
      <c r="I2284" s="142" t="n"/>
      <c r="J2284" s="144" t="n"/>
      <c r="K2284" s="124" t="n"/>
      <c r="L2284" s="12" t="n"/>
      <c r="M2284" s="158">
        <f>IF(J2284="", "", K2284)</f>
        <v/>
      </c>
      <c r="N2284" s="17" t="n"/>
      <c r="O2284" s="18" t="n"/>
      <c r="AC2284" s="14" t="n"/>
      <c r="AD2284" s="14">
        <f>IF(M2284="", "", IF(C2284="Long", IF(M2284&gt;0, M2284/F2284, ((G2284*(I2284-E2284))/F2284)), IF(M2284&gt;0, M2284/F2284, ((G2284*(E2284-I2284))/F2284))))</f>
        <v/>
      </c>
    </row>
    <row customHeight="1" ht="17.25" r="2285" spans="1:105">
      <c r="A2285" s="161" t="n"/>
      <c r="B2285" s="141" t="n"/>
      <c r="C2285" s="15" t="n"/>
      <c r="D2285" s="15" t="n"/>
      <c r="E2285" s="142" t="n"/>
      <c r="F2285" s="16" t="n"/>
      <c r="G2285" s="132" t="n"/>
      <c r="H2285" s="142" t="n"/>
      <c r="I2285" s="142" t="n"/>
      <c r="J2285" s="144" t="n"/>
      <c r="K2285" s="124" t="n"/>
      <c r="L2285" s="12" t="n"/>
      <c r="M2285" s="158">
        <f>IF(J2285="", "", K2285)</f>
        <v/>
      </c>
      <c r="N2285" s="17" t="n"/>
      <c r="O2285" s="18" t="n"/>
      <c r="AC2285" s="14" t="n"/>
      <c r="AD2285" s="14">
        <f>IF(M2285="", "", IF(C2285="Long", IF(M2285&gt;0, M2285/F2285, ((G2285*(I2285-E2285))/F2285)), IF(M2285&gt;0, M2285/F2285, ((G2285*(E2285-I2285))/F2285))))</f>
        <v/>
      </c>
    </row>
    <row customHeight="1" ht="17.25" r="2286" spans="1:105">
      <c r="A2286" s="161" t="n"/>
      <c r="B2286" s="141" t="n"/>
      <c r="C2286" s="15" t="n"/>
      <c r="D2286" s="15" t="n"/>
      <c r="E2286" s="142" t="n"/>
      <c r="F2286" s="16" t="n"/>
      <c r="G2286" s="132" t="n"/>
      <c r="H2286" s="142" t="n"/>
      <c r="I2286" s="142" t="n"/>
      <c r="J2286" s="144" t="n"/>
      <c r="K2286" s="124" t="n"/>
      <c r="L2286" s="12" t="n"/>
      <c r="M2286" s="158">
        <f>IF(J2286="", "", K2286)</f>
        <v/>
      </c>
      <c r="N2286" s="17" t="n"/>
      <c r="O2286" s="18" t="n"/>
      <c r="AC2286" s="14" t="n"/>
      <c r="AD2286" s="14">
        <f>IF(M2286="", "", IF(C2286="Long", IF(M2286&gt;0, M2286/F2286, ((G2286*(I2286-E2286))/F2286)), IF(M2286&gt;0, M2286/F2286, ((G2286*(E2286-I2286))/F2286))))</f>
        <v/>
      </c>
    </row>
    <row customHeight="1" ht="17.25" r="2287" spans="1:105">
      <c r="A2287" s="161" t="n"/>
      <c r="B2287" s="141" t="n"/>
      <c r="C2287" s="15" t="n"/>
      <c r="D2287" s="15" t="n"/>
      <c r="E2287" s="142" t="n"/>
      <c r="F2287" s="16" t="n"/>
      <c r="G2287" s="132" t="n"/>
      <c r="H2287" s="142" t="n"/>
      <c r="I2287" s="142" t="n"/>
      <c r="J2287" s="144" t="n"/>
      <c r="K2287" s="124" t="n"/>
      <c r="L2287" s="12" t="n"/>
      <c r="M2287" s="158">
        <f>IF(J2287="", "", K2287)</f>
        <v/>
      </c>
      <c r="N2287" s="17" t="n"/>
      <c r="O2287" s="18" t="n"/>
      <c r="AC2287" s="14" t="n"/>
      <c r="AD2287" s="14">
        <f>IF(M2287="", "", IF(C2287="Long", IF(M2287&gt;0, M2287/F2287, ((G2287*(I2287-E2287))/F2287)), IF(M2287&gt;0, M2287/F2287, ((G2287*(E2287-I2287))/F2287))))</f>
        <v/>
      </c>
    </row>
    <row customHeight="1" ht="17.25" r="2288" spans="1:105">
      <c r="A2288" s="161" t="n"/>
      <c r="B2288" s="141" t="n"/>
      <c r="C2288" s="15" t="n"/>
      <c r="D2288" s="15" t="n"/>
      <c r="E2288" s="142" t="n"/>
      <c r="F2288" s="16" t="n"/>
      <c r="G2288" s="132" t="n"/>
      <c r="H2288" s="142" t="n"/>
      <c r="I2288" s="142" t="n"/>
      <c r="J2288" s="144" t="n"/>
      <c r="K2288" s="124" t="n"/>
      <c r="L2288" s="12" t="n"/>
      <c r="M2288" s="158">
        <f>IF(J2288="", "", K2288)</f>
        <v/>
      </c>
      <c r="N2288" s="17" t="n"/>
      <c r="O2288" s="18" t="n"/>
      <c r="AC2288" s="14" t="n"/>
      <c r="AD2288" s="14">
        <f>IF(M2288="", "", IF(C2288="Long", IF(M2288&gt;0, M2288/F2288, ((G2288*(I2288-E2288))/F2288)), IF(M2288&gt;0, M2288/F2288, ((G2288*(E2288-I2288))/F2288))))</f>
        <v/>
      </c>
    </row>
    <row customHeight="1" ht="17.25" r="2289" spans="1:105">
      <c r="A2289" s="161" t="n"/>
      <c r="B2289" s="141" t="n"/>
      <c r="C2289" s="15" t="n"/>
      <c r="D2289" s="15" t="n"/>
      <c r="E2289" s="142" t="n"/>
      <c r="F2289" s="16" t="n"/>
      <c r="G2289" s="132" t="n"/>
      <c r="H2289" s="142" t="n"/>
      <c r="I2289" s="142" t="n"/>
      <c r="J2289" s="144" t="n"/>
      <c r="K2289" s="124" t="n"/>
      <c r="L2289" s="12" t="n"/>
      <c r="M2289" s="158">
        <f>IF(J2289="", "", K2289)</f>
        <v/>
      </c>
      <c r="N2289" s="17" t="n"/>
      <c r="O2289" s="18" t="n"/>
      <c r="AC2289" s="14" t="n"/>
      <c r="AD2289" s="14">
        <f>IF(M2289="", "", IF(C2289="Long", IF(M2289&gt;0, M2289/F2289, ((G2289*(I2289-E2289))/F2289)), IF(M2289&gt;0, M2289/F2289, ((G2289*(E2289-I2289))/F2289))))</f>
        <v/>
      </c>
    </row>
    <row customHeight="1" ht="17.25" r="2290" spans="1:105">
      <c r="A2290" s="161" t="n"/>
      <c r="B2290" s="141" t="n"/>
      <c r="C2290" s="15" t="n"/>
      <c r="D2290" s="15" t="n"/>
      <c r="E2290" s="142" t="n"/>
      <c r="F2290" s="16" t="n"/>
      <c r="G2290" s="132" t="n"/>
      <c r="H2290" s="142" t="n"/>
      <c r="I2290" s="142" t="n"/>
      <c r="J2290" s="144" t="n"/>
      <c r="K2290" s="124" t="n"/>
      <c r="L2290" s="12" t="n"/>
      <c r="M2290" s="158">
        <f>IF(J2290="", "", K2290)</f>
        <v/>
      </c>
      <c r="N2290" s="17" t="n"/>
      <c r="O2290" s="18" t="n"/>
      <c r="AC2290" s="14" t="n"/>
      <c r="AD2290" s="14">
        <f>IF(M2290="", "", IF(C2290="Long", IF(M2290&gt;0, M2290/F2290, ((G2290*(I2290-E2290))/F2290)), IF(M2290&gt;0, M2290/F2290, ((G2290*(E2290-I2290))/F2290))))</f>
        <v/>
      </c>
    </row>
    <row customHeight="1" ht="17.25" r="2291" spans="1:105">
      <c r="A2291" s="161" t="n"/>
      <c r="B2291" s="141" t="n"/>
      <c r="C2291" s="15" t="n"/>
      <c r="D2291" s="15" t="n"/>
      <c r="E2291" s="142" t="n"/>
      <c r="F2291" s="16" t="n"/>
      <c r="G2291" s="132" t="n"/>
      <c r="H2291" s="142" t="n"/>
      <c r="I2291" s="142" t="n"/>
      <c r="J2291" s="144" t="n"/>
      <c r="K2291" s="124" t="n"/>
      <c r="L2291" s="12" t="n"/>
      <c r="M2291" s="158">
        <f>IF(J2291="", "", K2291)</f>
        <v/>
      </c>
      <c r="N2291" s="17" t="n"/>
      <c r="O2291" s="18" t="n"/>
      <c r="AC2291" s="14" t="n"/>
      <c r="AD2291" s="14">
        <f>IF(M2291="", "", IF(C2291="Long", IF(M2291&gt;0, M2291/F2291, ((G2291*(I2291-E2291))/F2291)), IF(M2291&gt;0, M2291/F2291, ((G2291*(E2291-I2291))/F2291))))</f>
        <v/>
      </c>
    </row>
    <row customHeight="1" ht="17.25" r="2292" spans="1:105">
      <c r="A2292" s="161" t="n"/>
      <c r="B2292" s="141" t="n"/>
      <c r="C2292" s="15" t="n"/>
      <c r="D2292" s="15" t="n"/>
      <c r="E2292" s="142" t="n"/>
      <c r="F2292" s="16" t="n"/>
      <c r="G2292" s="132" t="n"/>
      <c r="H2292" s="142" t="n"/>
      <c r="I2292" s="142" t="n"/>
      <c r="J2292" s="144" t="n"/>
      <c r="K2292" s="124" t="n"/>
      <c r="L2292" s="12" t="n"/>
      <c r="M2292" s="158">
        <f>IF(J2292="", "", K2292)</f>
        <v/>
      </c>
      <c r="N2292" s="17" t="n"/>
      <c r="O2292" s="18" t="n"/>
      <c r="AC2292" s="14" t="n"/>
      <c r="AD2292" s="14">
        <f>IF(M2292="", "", IF(C2292="Long", IF(M2292&gt;0, M2292/F2292, ((G2292*(I2292-E2292))/F2292)), IF(M2292&gt;0, M2292/F2292, ((G2292*(E2292-I2292))/F2292))))</f>
        <v/>
      </c>
    </row>
    <row customHeight="1" ht="17.25" r="2293" spans="1:105">
      <c r="A2293" s="161" t="n"/>
      <c r="B2293" s="141" t="n"/>
      <c r="C2293" s="15" t="n"/>
      <c r="D2293" s="15" t="n"/>
      <c r="E2293" s="142" t="n"/>
      <c r="F2293" s="16" t="n"/>
      <c r="G2293" s="132" t="n"/>
      <c r="H2293" s="142" t="n"/>
      <c r="I2293" s="142" t="n"/>
      <c r="J2293" s="144" t="n"/>
      <c r="K2293" s="124" t="n"/>
      <c r="L2293" s="12" t="n"/>
      <c r="M2293" s="158">
        <f>IF(J2293="", "", K2293)</f>
        <v/>
      </c>
      <c r="N2293" s="17" t="n"/>
      <c r="O2293" s="18" t="n"/>
      <c r="AC2293" s="14" t="n"/>
      <c r="AD2293" s="14">
        <f>IF(M2293="", "", IF(C2293="Long", IF(M2293&gt;0, M2293/F2293, ((G2293*(I2293-E2293))/F2293)), IF(M2293&gt;0, M2293/F2293, ((G2293*(E2293-I2293))/F2293))))</f>
        <v/>
      </c>
    </row>
    <row customHeight="1" ht="17.25" r="2294" spans="1:105">
      <c r="A2294" s="161" t="n"/>
      <c r="B2294" s="141" t="n"/>
      <c r="C2294" s="15" t="n"/>
      <c r="D2294" s="15" t="n"/>
      <c r="E2294" s="142" t="n"/>
      <c r="F2294" s="16" t="n"/>
      <c r="G2294" s="132" t="n"/>
      <c r="H2294" s="142" t="n"/>
      <c r="I2294" s="142" t="n"/>
      <c r="J2294" s="144" t="n"/>
      <c r="K2294" s="124" t="n"/>
      <c r="L2294" s="12" t="n"/>
      <c r="M2294" s="158">
        <f>IF(J2294="", "", K2294)</f>
        <v/>
      </c>
      <c r="N2294" s="17" t="n"/>
      <c r="O2294" s="18" t="n"/>
      <c r="AC2294" s="14" t="n"/>
      <c r="AD2294" s="14">
        <f>IF(M2294="", "", IF(C2294="Long", IF(M2294&gt;0, M2294/F2294, ((G2294*(I2294-E2294))/F2294)), IF(M2294&gt;0, M2294/F2294, ((G2294*(E2294-I2294))/F2294))))</f>
        <v/>
      </c>
    </row>
    <row customHeight="1" ht="17.25" r="2295" spans="1:105">
      <c r="A2295" s="161" t="n"/>
      <c r="B2295" s="141" t="n"/>
      <c r="C2295" s="15" t="n"/>
      <c r="D2295" s="15" t="n"/>
      <c r="E2295" s="142" t="n"/>
      <c r="F2295" s="16" t="n"/>
      <c r="G2295" s="132" t="n"/>
      <c r="H2295" s="142" t="n"/>
      <c r="I2295" s="142" t="n"/>
      <c r="J2295" s="144" t="n"/>
      <c r="K2295" s="124" t="n"/>
      <c r="L2295" s="12" t="n"/>
      <c r="M2295" s="158">
        <f>IF(J2295="", "", K2295)</f>
        <v/>
      </c>
      <c r="N2295" s="17" t="n"/>
      <c r="O2295" s="18" t="n"/>
      <c r="AC2295" s="14" t="n"/>
      <c r="AD2295" s="14">
        <f>IF(M2295="", "", IF(C2295="Long", IF(M2295&gt;0, M2295/F2295, ((G2295*(I2295-E2295))/F2295)), IF(M2295&gt;0, M2295/F2295, ((G2295*(E2295-I2295))/F2295))))</f>
        <v/>
      </c>
    </row>
    <row customHeight="1" ht="17.25" r="2296" spans="1:105">
      <c r="A2296" s="161" t="n"/>
      <c r="B2296" s="141" t="n"/>
      <c r="C2296" s="15" t="n"/>
      <c r="D2296" s="15" t="n"/>
      <c r="E2296" s="142" t="n"/>
      <c r="F2296" s="16" t="n"/>
      <c r="G2296" s="132" t="n"/>
      <c r="H2296" s="142" t="n"/>
      <c r="I2296" s="142" t="n"/>
      <c r="J2296" s="144" t="n"/>
      <c r="K2296" s="124" t="n"/>
      <c r="L2296" s="12" t="n"/>
      <c r="M2296" s="158">
        <f>IF(J2296="", "", K2296)</f>
        <v/>
      </c>
      <c r="N2296" s="17" t="n"/>
      <c r="O2296" s="18" t="n"/>
      <c r="AC2296" s="14" t="n"/>
      <c r="AD2296" s="14">
        <f>IF(M2296="", "", IF(C2296="Long", IF(M2296&gt;0, M2296/F2296, ((G2296*(I2296-E2296))/F2296)), IF(M2296&gt;0, M2296/F2296, ((G2296*(E2296-I2296))/F2296))))</f>
        <v/>
      </c>
    </row>
    <row customHeight="1" ht="17.25" r="2297" spans="1:105">
      <c r="A2297" s="161" t="n"/>
      <c r="B2297" s="141" t="n"/>
      <c r="C2297" s="15" t="n"/>
      <c r="D2297" s="15" t="n"/>
      <c r="E2297" s="142" t="n"/>
      <c r="F2297" s="16" t="n"/>
      <c r="G2297" s="132" t="n"/>
      <c r="H2297" s="142" t="n"/>
      <c r="I2297" s="142" t="n"/>
      <c r="J2297" s="144" t="n"/>
      <c r="K2297" s="124" t="n"/>
      <c r="L2297" s="12" t="n"/>
      <c r="M2297" s="158">
        <f>IF(J2297="", "", K2297)</f>
        <v/>
      </c>
      <c r="N2297" s="17" t="n"/>
      <c r="O2297" s="18" t="n"/>
      <c r="AC2297" s="14" t="n"/>
      <c r="AD2297" s="14">
        <f>IF(M2297="", "", IF(C2297="Long", IF(M2297&gt;0, M2297/F2297, ((G2297*(I2297-E2297))/F2297)), IF(M2297&gt;0, M2297/F2297, ((G2297*(E2297-I2297))/F2297))))</f>
        <v/>
      </c>
    </row>
    <row customHeight="1" ht="17.25" r="2298" spans="1:105">
      <c r="A2298" s="161" t="n"/>
      <c r="B2298" s="141" t="n"/>
      <c r="C2298" s="15" t="n"/>
      <c r="D2298" s="15" t="n"/>
      <c r="E2298" s="142" t="n"/>
      <c r="F2298" s="16" t="n"/>
      <c r="G2298" s="132" t="n"/>
      <c r="H2298" s="142" t="n"/>
      <c r="I2298" s="142" t="n"/>
      <c r="J2298" s="144" t="n"/>
      <c r="K2298" s="124" t="n"/>
      <c r="L2298" s="12" t="n"/>
      <c r="M2298" s="158">
        <f>IF(J2298="", "", K2298)</f>
        <v/>
      </c>
      <c r="N2298" s="17" t="n"/>
      <c r="O2298" s="18" t="n"/>
      <c r="AC2298" s="14" t="n"/>
      <c r="AD2298" s="14">
        <f>IF(M2298="", "", IF(C2298="Long", IF(M2298&gt;0, M2298/F2298, ((G2298*(I2298-E2298))/F2298)), IF(M2298&gt;0, M2298/F2298, ((G2298*(E2298-I2298))/F2298))))</f>
        <v/>
      </c>
    </row>
    <row customHeight="1" ht="17.25" r="2299" spans="1:105">
      <c r="A2299" s="161" t="n"/>
      <c r="B2299" s="141" t="n"/>
      <c r="C2299" s="15" t="n"/>
      <c r="D2299" s="15" t="n"/>
      <c r="E2299" s="142" t="n"/>
      <c r="F2299" s="16" t="n"/>
      <c r="G2299" s="132" t="n"/>
      <c r="H2299" s="142" t="n"/>
      <c r="I2299" s="142" t="n"/>
      <c r="J2299" s="144" t="n"/>
      <c r="K2299" s="124" t="n"/>
      <c r="L2299" s="12" t="n"/>
      <c r="M2299" s="158">
        <f>IF(J2299="", "", K2299)</f>
        <v/>
      </c>
      <c r="N2299" s="17" t="n"/>
      <c r="O2299" s="18" t="n"/>
      <c r="AC2299" s="14" t="n"/>
      <c r="AD2299" s="14">
        <f>IF(M2299="", "", IF(C2299="Long", IF(M2299&gt;0, M2299/F2299, ((G2299*(I2299-E2299))/F2299)), IF(M2299&gt;0, M2299/F2299, ((G2299*(E2299-I2299))/F2299))))</f>
        <v/>
      </c>
    </row>
    <row customHeight="1" ht="17.25" r="2300" spans="1:105">
      <c r="A2300" s="161" t="n"/>
      <c r="B2300" s="141" t="n"/>
      <c r="C2300" s="15" t="n"/>
      <c r="D2300" s="15" t="n"/>
      <c r="E2300" s="142" t="n"/>
      <c r="F2300" s="16" t="n"/>
      <c r="G2300" s="132" t="n"/>
      <c r="H2300" s="142" t="n"/>
      <c r="I2300" s="142" t="n"/>
      <c r="J2300" s="144" t="n"/>
      <c r="K2300" s="124" t="n"/>
      <c r="L2300" s="12" t="n"/>
      <c r="M2300" s="158">
        <f>IF(J2300="", "", K2300)</f>
        <v/>
      </c>
      <c r="N2300" s="17" t="n"/>
      <c r="O2300" s="18" t="n"/>
      <c r="AC2300" s="14" t="n"/>
      <c r="AD2300" s="14">
        <f>IF(M2300="", "", IF(C2300="Long", IF(M2300&gt;0, M2300/F2300, ((G2300*(I2300-E2300))/F2300)), IF(M2300&gt;0, M2300/F2300, ((G2300*(E2300-I2300))/F2300))))</f>
        <v/>
      </c>
    </row>
    <row customHeight="1" ht="17.25" r="2301" spans="1:105">
      <c r="A2301" s="161" t="n"/>
      <c r="B2301" s="141" t="n"/>
      <c r="C2301" s="15" t="n"/>
      <c r="D2301" s="15" t="n"/>
      <c r="E2301" s="142" t="n"/>
      <c r="F2301" s="16" t="n"/>
      <c r="G2301" s="132" t="n"/>
      <c r="H2301" s="142" t="n"/>
      <c r="I2301" s="142" t="n"/>
      <c r="J2301" s="144" t="n"/>
      <c r="K2301" s="124" t="n"/>
      <c r="L2301" s="12" t="n"/>
      <c r="M2301" s="158">
        <f>IF(J2301="", "", K2301)</f>
        <v/>
      </c>
      <c r="N2301" s="17" t="n"/>
      <c r="O2301" s="18" t="n"/>
      <c r="AC2301" s="14" t="n"/>
      <c r="AD2301" s="14">
        <f>IF(M2301="", "", IF(C2301="Long", IF(M2301&gt;0, M2301/F2301, ((G2301*(I2301-E2301))/F2301)), IF(M2301&gt;0, M2301/F2301, ((G2301*(E2301-I2301))/F2301))))</f>
        <v/>
      </c>
    </row>
    <row customHeight="1" ht="17.25" r="2302" spans="1:105">
      <c r="A2302" s="161" t="n"/>
      <c r="B2302" s="141" t="n"/>
      <c r="C2302" s="15" t="n"/>
      <c r="D2302" s="15" t="n"/>
      <c r="E2302" s="142" t="n"/>
      <c r="F2302" s="16" t="n"/>
      <c r="G2302" s="132" t="n"/>
      <c r="H2302" s="142" t="n"/>
      <c r="I2302" s="142" t="n"/>
      <c r="J2302" s="144" t="n"/>
      <c r="K2302" s="124" t="n"/>
      <c r="L2302" s="12" t="n"/>
      <c r="M2302" s="158">
        <f>IF(J2302="", "", K2302)</f>
        <v/>
      </c>
      <c r="N2302" s="17" t="n"/>
      <c r="O2302" s="18" t="n"/>
      <c r="AC2302" s="14" t="n"/>
      <c r="AD2302" s="14">
        <f>IF(M2302="", "", IF(C2302="Long", IF(M2302&gt;0, M2302/F2302, ((G2302*(I2302-E2302))/F2302)), IF(M2302&gt;0, M2302/F2302, ((G2302*(E2302-I2302))/F2302))))</f>
        <v/>
      </c>
    </row>
    <row customHeight="1" ht="17.25" r="2303" spans="1:105">
      <c r="A2303" s="161" t="n"/>
      <c r="B2303" s="141" t="n"/>
      <c r="C2303" s="15" t="n"/>
      <c r="D2303" s="15" t="n"/>
      <c r="E2303" s="142" t="n"/>
      <c r="F2303" s="16" t="n"/>
      <c r="G2303" s="132" t="n"/>
      <c r="H2303" s="142" t="n"/>
      <c r="I2303" s="142" t="n"/>
      <c r="J2303" s="144" t="n"/>
      <c r="K2303" s="124" t="n"/>
      <c r="L2303" s="12" t="n"/>
      <c r="M2303" s="158">
        <f>IF(J2303="", "", K2303)</f>
        <v/>
      </c>
      <c r="N2303" s="17" t="n"/>
      <c r="O2303" s="18" t="n"/>
      <c r="AC2303" s="14" t="n"/>
      <c r="AD2303" s="14">
        <f>IF(M2303="", "", IF(C2303="Long", IF(M2303&gt;0, M2303/F2303, ((G2303*(I2303-E2303))/F2303)), IF(M2303&gt;0, M2303/F2303, ((G2303*(E2303-I2303))/F2303))))</f>
        <v/>
      </c>
    </row>
    <row customHeight="1" ht="17.25" r="2304" spans="1:105">
      <c r="A2304" s="161" t="n"/>
      <c r="B2304" s="141" t="n"/>
      <c r="C2304" s="15" t="n"/>
      <c r="D2304" s="15" t="n"/>
      <c r="E2304" s="142" t="n"/>
      <c r="F2304" s="16" t="n"/>
      <c r="G2304" s="132" t="n"/>
      <c r="H2304" s="142" t="n"/>
      <c r="I2304" s="142" t="n"/>
      <c r="J2304" s="144" t="n"/>
      <c r="K2304" s="124" t="n"/>
      <c r="L2304" s="12" t="n"/>
      <c r="M2304" s="158">
        <f>IF(J2304="", "", K2304)</f>
        <v/>
      </c>
      <c r="N2304" s="17" t="n"/>
      <c r="O2304" s="18" t="n"/>
      <c r="AC2304" s="14" t="n"/>
      <c r="AD2304" s="14">
        <f>IF(M2304="", "", IF(C2304="Long", IF(M2304&gt;0, M2304/F2304, ((G2304*(I2304-E2304))/F2304)), IF(M2304&gt;0, M2304/F2304, ((G2304*(E2304-I2304))/F2304))))</f>
        <v/>
      </c>
    </row>
    <row customHeight="1" ht="17.25" r="2305" spans="1:105">
      <c r="A2305" s="161" t="n"/>
      <c r="B2305" s="141" t="n"/>
      <c r="C2305" s="15" t="n"/>
      <c r="D2305" s="15" t="n"/>
      <c r="E2305" s="142" t="n"/>
      <c r="F2305" s="16" t="n"/>
      <c r="G2305" s="132" t="n"/>
      <c r="H2305" s="142" t="n"/>
      <c r="I2305" s="142" t="n"/>
      <c r="J2305" s="144" t="n"/>
      <c r="K2305" s="124" t="n"/>
      <c r="L2305" s="12" t="n"/>
      <c r="M2305" s="158">
        <f>IF(J2305="", "", K2305)</f>
        <v/>
      </c>
      <c r="N2305" s="17" t="n"/>
      <c r="O2305" s="18" t="n"/>
      <c r="AC2305" s="14" t="n"/>
      <c r="AD2305" s="14">
        <f>IF(M2305="", "", IF(C2305="Long", IF(M2305&gt;0, M2305/F2305, ((G2305*(I2305-E2305))/F2305)), IF(M2305&gt;0, M2305/F2305, ((G2305*(E2305-I2305))/F2305))))</f>
        <v/>
      </c>
    </row>
    <row customHeight="1" ht="17.25" r="2306" spans="1:105">
      <c r="A2306" s="161" t="n"/>
      <c r="B2306" s="141" t="n"/>
      <c r="C2306" s="15" t="n"/>
      <c r="D2306" s="15" t="n"/>
      <c r="E2306" s="142" t="n"/>
      <c r="F2306" s="16" t="n"/>
      <c r="G2306" s="132" t="n"/>
      <c r="H2306" s="142" t="n"/>
      <c r="I2306" s="142" t="n"/>
      <c r="J2306" s="144" t="n"/>
      <c r="K2306" s="124" t="n"/>
      <c r="L2306" s="12" t="n"/>
      <c r="M2306" s="158">
        <f>IF(J2306="", "", K2306)</f>
        <v/>
      </c>
      <c r="N2306" s="17" t="n"/>
      <c r="O2306" s="18" t="n"/>
      <c r="AC2306" s="14" t="n"/>
      <c r="AD2306" s="14">
        <f>IF(M2306="", "", IF(C2306="Long", IF(M2306&gt;0, M2306/F2306, ((G2306*(I2306-E2306))/F2306)), IF(M2306&gt;0, M2306/F2306, ((G2306*(E2306-I2306))/F2306))))</f>
        <v/>
      </c>
    </row>
    <row customHeight="1" ht="17.25" r="2307" spans="1:105">
      <c r="A2307" s="161" t="n"/>
      <c r="B2307" s="141" t="n"/>
      <c r="C2307" s="15" t="n"/>
      <c r="D2307" s="15" t="n"/>
      <c r="E2307" s="142" t="n"/>
      <c r="F2307" s="16" t="n"/>
      <c r="G2307" s="132" t="n"/>
      <c r="H2307" s="142" t="n"/>
      <c r="I2307" s="142" t="n"/>
      <c r="J2307" s="144" t="n"/>
      <c r="K2307" s="124" t="n"/>
      <c r="L2307" s="12" t="n"/>
      <c r="M2307" s="158">
        <f>IF(J2307="", "", K2307)</f>
        <v/>
      </c>
      <c r="N2307" s="17" t="n"/>
      <c r="O2307" s="18" t="n"/>
      <c r="AC2307" s="14" t="n"/>
      <c r="AD2307" s="14">
        <f>IF(M2307="", "", IF(C2307="Long", IF(M2307&gt;0, M2307/F2307, ((G2307*(I2307-E2307))/F2307)), IF(M2307&gt;0, M2307/F2307, ((G2307*(E2307-I2307))/F2307))))</f>
        <v/>
      </c>
    </row>
    <row customHeight="1" ht="17.25" r="2308" spans="1:105">
      <c r="A2308" s="161" t="n"/>
      <c r="B2308" s="141" t="n"/>
      <c r="C2308" s="15" t="n"/>
      <c r="D2308" s="15" t="n"/>
      <c r="E2308" s="142" t="n"/>
      <c r="F2308" s="16" t="n"/>
      <c r="G2308" s="132" t="n"/>
      <c r="H2308" s="142" t="n"/>
      <c r="I2308" s="142" t="n"/>
      <c r="J2308" s="144" t="n"/>
      <c r="K2308" s="124" t="n"/>
      <c r="L2308" s="12" t="n"/>
      <c r="M2308" s="158">
        <f>IF(J2308="", "", K2308)</f>
        <v/>
      </c>
      <c r="N2308" s="17" t="n"/>
      <c r="O2308" s="18" t="n"/>
      <c r="AC2308" s="14" t="n"/>
      <c r="AD2308" s="14">
        <f>IF(M2308="", "", IF(C2308="Long", IF(M2308&gt;0, M2308/F2308, ((G2308*(I2308-E2308))/F2308)), IF(M2308&gt;0, M2308/F2308, ((G2308*(E2308-I2308))/F2308))))</f>
        <v/>
      </c>
    </row>
    <row customHeight="1" ht="17.25" r="2309" spans="1:105">
      <c r="A2309" s="161" t="n"/>
      <c r="B2309" s="141" t="n"/>
      <c r="C2309" s="15" t="n"/>
      <c r="D2309" s="15" t="n"/>
      <c r="E2309" s="142" t="n"/>
      <c r="F2309" s="16" t="n"/>
      <c r="G2309" s="132" t="n"/>
      <c r="H2309" s="142" t="n"/>
      <c r="I2309" s="142" t="n"/>
      <c r="J2309" s="144" t="n"/>
      <c r="K2309" s="124" t="n"/>
      <c r="L2309" s="12" t="n"/>
      <c r="M2309" s="158">
        <f>IF(J2309="", "", K2309)</f>
        <v/>
      </c>
      <c r="N2309" s="17" t="n"/>
      <c r="O2309" s="18" t="n"/>
      <c r="AC2309" s="14" t="n"/>
      <c r="AD2309" s="14">
        <f>IF(M2309="", "", IF(C2309="Long", IF(M2309&gt;0, M2309/F2309, ((G2309*(I2309-E2309))/F2309)), IF(M2309&gt;0, M2309/F2309, ((G2309*(E2309-I2309))/F2309))))</f>
        <v/>
      </c>
    </row>
    <row customHeight="1" ht="17.25" r="2310" spans="1:105">
      <c r="A2310" s="161" t="n"/>
      <c r="B2310" s="141" t="n"/>
      <c r="C2310" s="15" t="n"/>
      <c r="D2310" s="15" t="n"/>
      <c r="E2310" s="142" t="n"/>
      <c r="F2310" s="16" t="n"/>
      <c r="G2310" s="132" t="n"/>
      <c r="H2310" s="142" t="n"/>
      <c r="I2310" s="142" t="n"/>
      <c r="J2310" s="144" t="n"/>
      <c r="K2310" s="124" t="n"/>
      <c r="L2310" s="12" t="n"/>
      <c r="M2310" s="158">
        <f>IF(J2310="", "", K2310)</f>
        <v/>
      </c>
      <c r="N2310" s="17" t="n"/>
      <c r="O2310" s="18" t="n"/>
      <c r="AC2310" s="14" t="n"/>
      <c r="AD2310" s="14">
        <f>IF(M2310="", "", IF(C2310="Long", IF(M2310&gt;0, M2310/F2310, ((G2310*(I2310-E2310))/F2310)), IF(M2310&gt;0, M2310/F2310, ((G2310*(E2310-I2310))/F2310))))</f>
        <v/>
      </c>
    </row>
    <row customHeight="1" ht="17.25" r="2311" spans="1:105">
      <c r="A2311" s="161" t="n"/>
      <c r="B2311" s="141" t="n"/>
      <c r="C2311" s="15" t="n"/>
      <c r="D2311" s="15" t="n"/>
      <c r="E2311" s="142" t="n"/>
      <c r="F2311" s="16" t="n"/>
      <c r="G2311" s="132" t="n"/>
      <c r="H2311" s="142" t="n"/>
      <c r="I2311" s="142" t="n"/>
      <c r="J2311" s="144" t="n"/>
      <c r="K2311" s="124" t="n"/>
      <c r="L2311" s="12" t="n"/>
      <c r="M2311" s="158">
        <f>IF(J2311="", "", K2311)</f>
        <v/>
      </c>
      <c r="N2311" s="17" t="n"/>
      <c r="O2311" s="18" t="n"/>
      <c r="AC2311" s="14" t="n"/>
      <c r="AD2311" s="14">
        <f>IF(M2311="", "", IF(C2311="Long", IF(M2311&gt;0, M2311/F2311, ((G2311*(I2311-E2311))/F2311)), IF(M2311&gt;0, M2311/F2311, ((G2311*(E2311-I2311))/F2311))))</f>
        <v/>
      </c>
    </row>
    <row customHeight="1" ht="17.25" r="2312" spans="1:105">
      <c r="A2312" s="161" t="n"/>
      <c r="B2312" s="141" t="n"/>
      <c r="C2312" s="15" t="n"/>
      <c r="D2312" s="15" t="n"/>
      <c r="E2312" s="142" t="n"/>
      <c r="F2312" s="16" t="n"/>
      <c r="G2312" s="132" t="n"/>
      <c r="H2312" s="142" t="n"/>
      <c r="I2312" s="142" t="n"/>
      <c r="J2312" s="144" t="n"/>
      <c r="K2312" s="124" t="n"/>
      <c r="L2312" s="12" t="n"/>
      <c r="M2312" s="158">
        <f>IF(J2312="", "", K2312)</f>
        <v/>
      </c>
      <c r="N2312" s="17" t="n"/>
      <c r="O2312" s="18" t="n"/>
      <c r="AC2312" s="14" t="n"/>
      <c r="AD2312" s="14">
        <f>IF(M2312="", "", IF(C2312="Long", IF(M2312&gt;0, M2312/F2312, ((G2312*(I2312-E2312))/F2312)), IF(M2312&gt;0, M2312/F2312, ((G2312*(E2312-I2312))/F2312))))</f>
        <v/>
      </c>
    </row>
    <row customHeight="1" ht="17.25" r="2313" spans="1:105">
      <c r="A2313" s="161" t="n"/>
      <c r="B2313" s="141" t="n"/>
      <c r="C2313" s="15" t="n"/>
      <c r="D2313" s="15" t="n"/>
      <c r="E2313" s="142" t="n"/>
      <c r="F2313" s="16" t="n"/>
      <c r="G2313" s="132" t="n"/>
      <c r="H2313" s="142" t="n"/>
      <c r="I2313" s="142" t="n"/>
      <c r="J2313" s="144" t="n"/>
      <c r="K2313" s="124" t="n"/>
      <c r="L2313" s="12" t="n"/>
      <c r="M2313" s="158">
        <f>IF(J2313="", "", K2313)</f>
        <v/>
      </c>
      <c r="N2313" s="17" t="n"/>
      <c r="O2313" s="18" t="n"/>
      <c r="AC2313" s="14" t="n"/>
      <c r="AD2313" s="14">
        <f>IF(M2313="", "", IF(C2313="Long", IF(M2313&gt;0, M2313/F2313, ((G2313*(I2313-E2313))/F2313)), IF(M2313&gt;0, M2313/F2313, ((G2313*(E2313-I2313))/F2313))))</f>
        <v/>
      </c>
    </row>
    <row customHeight="1" ht="17.25" r="2314" spans="1:105">
      <c r="A2314" s="161" t="n"/>
      <c r="B2314" s="141" t="n"/>
      <c r="C2314" s="15" t="n"/>
      <c r="D2314" s="15" t="n"/>
      <c r="E2314" s="142" t="n"/>
      <c r="F2314" s="16" t="n"/>
      <c r="G2314" s="132" t="n"/>
      <c r="H2314" s="142" t="n"/>
      <c r="I2314" s="142" t="n"/>
      <c r="J2314" s="144" t="n"/>
      <c r="K2314" s="124" t="n"/>
      <c r="L2314" s="12" t="n"/>
      <c r="M2314" s="158">
        <f>IF(J2314="", "", K2314)</f>
        <v/>
      </c>
      <c r="N2314" s="17" t="n"/>
      <c r="O2314" s="18" t="n"/>
      <c r="AC2314" s="14" t="n"/>
      <c r="AD2314" s="14">
        <f>IF(M2314="", "", IF(C2314="Long", IF(M2314&gt;0, M2314/F2314, ((G2314*(I2314-E2314))/F2314)), IF(M2314&gt;0, M2314/F2314, ((G2314*(E2314-I2314))/F2314))))</f>
        <v/>
      </c>
    </row>
    <row customHeight="1" ht="17.25" r="2315" spans="1:105">
      <c r="A2315" s="161" t="n"/>
      <c r="B2315" s="141" t="n"/>
      <c r="C2315" s="15" t="n"/>
      <c r="D2315" s="15" t="n"/>
      <c r="E2315" s="142" t="n"/>
      <c r="F2315" s="16" t="n"/>
      <c r="G2315" s="132" t="n"/>
      <c r="H2315" s="142" t="n"/>
      <c r="I2315" s="142" t="n"/>
      <c r="J2315" s="144" t="n"/>
      <c r="K2315" s="124" t="n"/>
      <c r="L2315" s="12" t="n"/>
      <c r="M2315" s="158">
        <f>IF(J2315="", "", K2315)</f>
        <v/>
      </c>
      <c r="N2315" s="17" t="n"/>
      <c r="O2315" s="18" t="n"/>
      <c r="AC2315" s="14" t="n"/>
      <c r="AD2315" s="14">
        <f>IF(M2315="", "", IF(C2315="Long", IF(M2315&gt;0, M2315/F2315, ((G2315*(I2315-E2315))/F2315)), IF(M2315&gt;0, M2315/F2315, ((G2315*(E2315-I2315))/F2315))))</f>
        <v/>
      </c>
    </row>
    <row customHeight="1" ht="17.25" r="2316" spans="1:105">
      <c r="A2316" s="161" t="n"/>
      <c r="B2316" s="141" t="n"/>
      <c r="C2316" s="15" t="n"/>
      <c r="D2316" s="15" t="n"/>
      <c r="E2316" s="142" t="n"/>
      <c r="F2316" s="16" t="n"/>
      <c r="G2316" s="132" t="n"/>
      <c r="H2316" s="142" t="n"/>
      <c r="I2316" s="142" t="n"/>
      <c r="J2316" s="144" t="n"/>
      <c r="K2316" s="124" t="n"/>
      <c r="L2316" s="12" t="n"/>
      <c r="M2316" s="158">
        <f>IF(J2316="", "", K2316)</f>
        <v/>
      </c>
      <c r="N2316" s="17" t="n"/>
      <c r="O2316" s="18" t="n"/>
      <c r="AC2316" s="14" t="n"/>
      <c r="AD2316" s="14">
        <f>IF(M2316="", "", IF(C2316="Long", IF(M2316&gt;0, M2316/F2316, ((G2316*(I2316-E2316))/F2316)), IF(M2316&gt;0, M2316/F2316, ((G2316*(E2316-I2316))/F2316))))</f>
        <v/>
      </c>
    </row>
    <row customHeight="1" ht="17.25" r="2317" spans="1:105">
      <c r="A2317" s="161" t="n"/>
      <c r="B2317" s="141" t="n"/>
      <c r="C2317" s="15" t="n"/>
      <c r="D2317" s="15" t="n"/>
      <c r="E2317" s="142" t="n"/>
      <c r="F2317" s="16" t="n"/>
      <c r="G2317" s="132" t="n"/>
      <c r="H2317" s="142" t="n"/>
      <c r="I2317" s="142" t="n"/>
      <c r="J2317" s="144" t="n"/>
      <c r="K2317" s="124" t="n"/>
      <c r="L2317" s="12" t="n"/>
      <c r="M2317" s="158">
        <f>IF(J2317="", "", K2317)</f>
        <v/>
      </c>
      <c r="N2317" s="17" t="n"/>
      <c r="O2317" s="18" t="n"/>
      <c r="AC2317" s="14" t="n"/>
      <c r="AD2317" s="14">
        <f>IF(M2317="", "", IF(C2317="Long", IF(M2317&gt;0, M2317/F2317, ((G2317*(I2317-E2317))/F2317)), IF(M2317&gt;0, M2317/F2317, ((G2317*(E2317-I2317))/F2317))))</f>
        <v/>
      </c>
    </row>
    <row customHeight="1" ht="17.25" r="2318" spans="1:105">
      <c r="A2318" s="161" t="n"/>
      <c r="B2318" s="141" t="n"/>
      <c r="C2318" s="15" t="n"/>
      <c r="D2318" s="15" t="n"/>
      <c r="E2318" s="142" t="n"/>
      <c r="F2318" s="16" t="n"/>
      <c r="G2318" s="132" t="n"/>
      <c r="H2318" s="142" t="n"/>
      <c r="I2318" s="142" t="n"/>
      <c r="J2318" s="144" t="n"/>
      <c r="K2318" s="124" t="n"/>
      <c r="L2318" s="12" t="n"/>
      <c r="M2318" s="158">
        <f>IF(J2318="", "", K2318)</f>
        <v/>
      </c>
      <c r="N2318" s="17" t="n"/>
      <c r="O2318" s="18" t="n"/>
      <c r="AC2318" s="14" t="n"/>
      <c r="AD2318" s="14">
        <f>IF(M2318="", "", IF(C2318="Long", IF(M2318&gt;0, M2318/F2318, ((G2318*(I2318-E2318))/F2318)), IF(M2318&gt;0, M2318/F2318, ((G2318*(E2318-I2318))/F2318))))</f>
        <v/>
      </c>
    </row>
    <row customHeight="1" ht="17.25" r="2319" spans="1:105">
      <c r="A2319" s="161" t="n"/>
      <c r="B2319" s="141" t="n"/>
      <c r="C2319" s="15" t="n"/>
      <c r="D2319" s="15" t="n"/>
      <c r="E2319" s="142" t="n"/>
      <c r="F2319" s="16" t="n"/>
      <c r="G2319" s="132" t="n"/>
      <c r="H2319" s="142" t="n"/>
      <c r="I2319" s="142" t="n"/>
      <c r="J2319" s="144" t="n"/>
      <c r="K2319" s="124" t="n"/>
      <c r="L2319" s="12" t="n"/>
      <c r="M2319" s="158">
        <f>IF(J2319="", "", K2319)</f>
        <v/>
      </c>
      <c r="N2319" s="17" t="n"/>
      <c r="O2319" s="18" t="n"/>
      <c r="AC2319" s="14" t="n"/>
      <c r="AD2319" s="14">
        <f>IF(M2319="", "", IF(C2319="Long", IF(M2319&gt;0, M2319/F2319, ((G2319*(I2319-E2319))/F2319)), IF(M2319&gt;0, M2319/F2319, ((G2319*(E2319-I2319))/F2319))))</f>
        <v/>
      </c>
    </row>
    <row customHeight="1" ht="17.25" r="2320" spans="1:105">
      <c r="A2320" s="161" t="n"/>
      <c r="B2320" s="141" t="n"/>
      <c r="C2320" s="15" t="n"/>
      <c r="D2320" s="15" t="n"/>
      <c r="E2320" s="142" t="n"/>
      <c r="F2320" s="16" t="n"/>
      <c r="G2320" s="132" t="n"/>
      <c r="H2320" s="142" t="n"/>
      <c r="I2320" s="142" t="n"/>
      <c r="J2320" s="144" t="n"/>
      <c r="K2320" s="124" t="n"/>
      <c r="L2320" s="12" t="n"/>
      <c r="M2320" s="158">
        <f>IF(J2320="", "", K2320)</f>
        <v/>
      </c>
      <c r="N2320" s="17" t="n"/>
      <c r="O2320" s="18" t="n"/>
      <c r="AC2320" s="14" t="n"/>
      <c r="AD2320" s="14">
        <f>IF(M2320="", "", IF(C2320="Long", IF(M2320&gt;0, M2320/F2320, ((G2320*(I2320-E2320))/F2320)), IF(M2320&gt;0, M2320/F2320, ((G2320*(E2320-I2320))/F2320))))</f>
        <v/>
      </c>
    </row>
    <row customHeight="1" ht="17.25" r="2321" spans="1:105">
      <c r="A2321" s="161" t="n"/>
      <c r="B2321" s="141" t="n"/>
      <c r="C2321" s="15" t="n"/>
      <c r="D2321" s="15" t="n"/>
      <c r="E2321" s="142" t="n"/>
      <c r="F2321" s="16" t="n"/>
      <c r="G2321" s="132" t="n"/>
      <c r="H2321" s="142" t="n"/>
      <c r="I2321" s="142" t="n"/>
      <c r="J2321" s="144" t="n"/>
      <c r="K2321" s="124" t="n"/>
      <c r="L2321" s="12" t="n"/>
      <c r="M2321" s="158">
        <f>IF(J2321="", "", K2321)</f>
        <v/>
      </c>
      <c r="N2321" s="17" t="n"/>
      <c r="O2321" s="18" t="n"/>
      <c r="AC2321" s="14" t="n"/>
      <c r="AD2321" s="14">
        <f>IF(M2321="", "", IF(C2321="Long", IF(M2321&gt;0, M2321/F2321, ((G2321*(I2321-E2321))/F2321)), IF(M2321&gt;0, M2321/F2321, ((G2321*(E2321-I2321))/F2321))))</f>
        <v/>
      </c>
    </row>
    <row customHeight="1" ht="17.25" r="2322" spans="1:105">
      <c r="A2322" s="161" t="n"/>
      <c r="B2322" s="141" t="n"/>
      <c r="C2322" s="15" t="n"/>
      <c r="D2322" s="15" t="n"/>
      <c r="E2322" s="142" t="n"/>
      <c r="F2322" s="16" t="n"/>
      <c r="G2322" s="132" t="n"/>
      <c r="H2322" s="142" t="n"/>
      <c r="I2322" s="142" t="n"/>
      <c r="J2322" s="144" t="n"/>
      <c r="K2322" s="124" t="n"/>
      <c r="L2322" s="12" t="n"/>
      <c r="M2322" s="158">
        <f>IF(J2322="", "", K2322)</f>
        <v/>
      </c>
      <c r="N2322" s="17" t="n"/>
      <c r="O2322" s="18" t="n"/>
      <c r="AC2322" s="14" t="n"/>
      <c r="AD2322" s="14">
        <f>IF(M2322="", "", IF(C2322="Long", IF(M2322&gt;0, M2322/F2322, ((G2322*(I2322-E2322))/F2322)), IF(M2322&gt;0, M2322/F2322, ((G2322*(E2322-I2322))/F2322))))</f>
        <v/>
      </c>
    </row>
    <row customHeight="1" ht="17.25" r="2323" spans="1:105">
      <c r="A2323" s="161" t="n"/>
      <c r="B2323" s="141" t="n"/>
      <c r="C2323" s="15" t="n"/>
      <c r="D2323" s="15" t="n"/>
      <c r="E2323" s="142" t="n"/>
      <c r="F2323" s="16" t="n"/>
      <c r="G2323" s="132" t="n"/>
      <c r="H2323" s="142" t="n"/>
      <c r="I2323" s="142" t="n"/>
      <c r="J2323" s="144" t="n"/>
      <c r="K2323" s="124" t="n"/>
      <c r="L2323" s="12" t="n"/>
      <c r="M2323" s="158">
        <f>IF(J2323="", "", K2323)</f>
        <v/>
      </c>
      <c r="N2323" s="17" t="n"/>
      <c r="O2323" s="18" t="n"/>
      <c r="AC2323" s="14" t="n"/>
      <c r="AD2323" s="14">
        <f>IF(M2323="", "", IF(C2323="Long", IF(M2323&gt;0, M2323/F2323, ((G2323*(I2323-E2323))/F2323)), IF(M2323&gt;0, M2323/F2323, ((G2323*(E2323-I2323))/F2323))))</f>
        <v/>
      </c>
    </row>
    <row customHeight="1" ht="17.25" r="2324" spans="1:105">
      <c r="A2324" s="161" t="n"/>
      <c r="B2324" s="141" t="n"/>
      <c r="C2324" s="15" t="n"/>
      <c r="D2324" s="15" t="n"/>
      <c r="E2324" s="142" t="n"/>
      <c r="F2324" s="16" t="n"/>
      <c r="G2324" s="132" t="n"/>
      <c r="H2324" s="142" t="n"/>
      <c r="I2324" s="142" t="n"/>
      <c r="J2324" s="144" t="n"/>
      <c r="K2324" s="124" t="n"/>
      <c r="L2324" s="12" t="n"/>
      <c r="M2324" s="158">
        <f>IF(J2324="", "", K2324)</f>
        <v/>
      </c>
      <c r="N2324" s="17" t="n"/>
      <c r="O2324" s="18" t="n"/>
      <c r="AC2324" s="14" t="n"/>
      <c r="AD2324" s="14">
        <f>IF(M2324="", "", IF(C2324="Long", IF(M2324&gt;0, M2324/F2324, ((G2324*(I2324-E2324))/F2324)), IF(M2324&gt;0, M2324/F2324, ((G2324*(E2324-I2324))/F2324))))</f>
        <v/>
      </c>
    </row>
    <row customHeight="1" ht="17.25" r="2325" spans="1:105">
      <c r="A2325" s="161" t="n"/>
      <c r="B2325" s="141" t="n"/>
      <c r="C2325" s="15" t="n"/>
      <c r="D2325" s="15" t="n"/>
      <c r="E2325" s="142" t="n"/>
      <c r="F2325" s="16" t="n"/>
      <c r="G2325" s="132" t="n"/>
      <c r="H2325" s="142" t="n"/>
      <c r="I2325" s="142" t="n"/>
      <c r="J2325" s="144" t="n"/>
      <c r="K2325" s="124" t="n"/>
      <c r="L2325" s="12" t="n"/>
      <c r="M2325" s="158">
        <f>IF(J2325="", "", K2325)</f>
        <v/>
      </c>
      <c r="N2325" s="17" t="n"/>
      <c r="O2325" s="18" t="n"/>
      <c r="AC2325" s="14" t="n"/>
      <c r="AD2325" s="14">
        <f>IF(M2325="", "", IF(C2325="Long", IF(M2325&gt;0, M2325/F2325, ((G2325*(I2325-E2325))/F2325)), IF(M2325&gt;0, M2325/F2325, ((G2325*(E2325-I2325))/F2325))))</f>
        <v/>
      </c>
    </row>
    <row customHeight="1" ht="17.25" r="2326" spans="1:105">
      <c r="A2326" s="161" t="n"/>
      <c r="B2326" s="141" t="n"/>
      <c r="C2326" s="15" t="n"/>
      <c r="D2326" s="15" t="n"/>
      <c r="E2326" s="142" t="n"/>
      <c r="F2326" s="16" t="n"/>
      <c r="G2326" s="132" t="n"/>
      <c r="H2326" s="142" t="n"/>
      <c r="I2326" s="142" t="n"/>
      <c r="J2326" s="144" t="n"/>
      <c r="K2326" s="124" t="n"/>
      <c r="L2326" s="12" t="n"/>
      <c r="M2326" s="158">
        <f>IF(J2326="", "", K2326)</f>
        <v/>
      </c>
      <c r="N2326" s="17" t="n"/>
      <c r="O2326" s="18" t="n"/>
      <c r="AC2326" s="14" t="n"/>
      <c r="AD2326" s="14">
        <f>IF(M2326="", "", IF(C2326="Long", IF(M2326&gt;0, M2326/F2326, ((G2326*(I2326-E2326))/F2326)), IF(M2326&gt;0, M2326/F2326, ((G2326*(E2326-I2326))/F2326))))</f>
        <v/>
      </c>
    </row>
    <row customHeight="1" ht="17.25" r="2327" spans="1:105">
      <c r="A2327" s="161" t="n"/>
      <c r="B2327" s="141" t="n"/>
      <c r="C2327" s="15" t="n"/>
      <c r="D2327" s="15" t="n"/>
      <c r="E2327" s="142" t="n"/>
      <c r="F2327" s="16" t="n"/>
      <c r="G2327" s="132" t="n"/>
      <c r="H2327" s="142" t="n"/>
      <c r="I2327" s="142" t="n"/>
      <c r="J2327" s="144" t="n"/>
      <c r="K2327" s="124" t="n"/>
      <c r="L2327" s="12" t="n"/>
      <c r="M2327" s="158">
        <f>IF(J2327="", "", K2327)</f>
        <v/>
      </c>
      <c r="N2327" s="17" t="n"/>
      <c r="O2327" s="18" t="n"/>
      <c r="AC2327" s="14" t="n"/>
      <c r="AD2327" s="14">
        <f>IF(M2327="", "", IF(C2327="Long", IF(M2327&gt;0, M2327/F2327, ((G2327*(I2327-E2327))/F2327)), IF(M2327&gt;0, M2327/F2327, ((G2327*(E2327-I2327))/F2327))))</f>
        <v/>
      </c>
    </row>
    <row customHeight="1" ht="17.25" r="2328" spans="1:105">
      <c r="A2328" s="161" t="n"/>
      <c r="B2328" s="141" t="n"/>
      <c r="C2328" s="15" t="n"/>
      <c r="D2328" s="15" t="n"/>
      <c r="E2328" s="142" t="n"/>
      <c r="F2328" s="16" t="n"/>
      <c r="G2328" s="132" t="n"/>
      <c r="H2328" s="142" t="n"/>
      <c r="I2328" s="142" t="n"/>
      <c r="J2328" s="144" t="n"/>
      <c r="K2328" s="124" t="n"/>
      <c r="L2328" s="12" t="n"/>
      <c r="M2328" s="158">
        <f>IF(J2328="", "", K2328)</f>
        <v/>
      </c>
      <c r="N2328" s="17" t="n"/>
      <c r="O2328" s="18" t="n"/>
      <c r="AC2328" s="14" t="n"/>
      <c r="AD2328" s="14">
        <f>IF(M2328="", "", IF(C2328="Long", IF(M2328&gt;0, M2328/F2328, ((G2328*(I2328-E2328))/F2328)), IF(M2328&gt;0, M2328/F2328, ((G2328*(E2328-I2328))/F2328))))</f>
        <v/>
      </c>
    </row>
    <row customHeight="1" ht="17.25" r="2329" spans="1:105">
      <c r="A2329" s="161" t="n"/>
      <c r="B2329" s="141" t="n"/>
      <c r="C2329" s="15" t="n"/>
      <c r="D2329" s="15" t="n"/>
      <c r="E2329" s="142" t="n"/>
      <c r="F2329" s="16" t="n"/>
      <c r="G2329" s="132" t="n"/>
      <c r="H2329" s="142" t="n"/>
      <c r="I2329" s="142" t="n"/>
      <c r="J2329" s="144" t="n"/>
      <c r="K2329" s="124" t="n"/>
      <c r="L2329" s="12" t="n"/>
      <c r="M2329" s="158">
        <f>IF(J2329="", "", K2329)</f>
        <v/>
      </c>
      <c r="N2329" s="17" t="n"/>
      <c r="O2329" s="18" t="n"/>
      <c r="AC2329" s="14" t="n"/>
      <c r="AD2329" s="14">
        <f>IF(M2329="", "", IF(C2329="Long", IF(M2329&gt;0, M2329/F2329, ((G2329*(I2329-E2329))/F2329)), IF(M2329&gt;0, M2329/F2329, ((G2329*(E2329-I2329))/F2329))))</f>
        <v/>
      </c>
    </row>
    <row customHeight="1" ht="17.25" r="2330" spans="1:105">
      <c r="A2330" s="161" t="n"/>
      <c r="B2330" s="141" t="n"/>
      <c r="C2330" s="15" t="n"/>
      <c r="D2330" s="15" t="n"/>
      <c r="E2330" s="142" t="n"/>
      <c r="F2330" s="16" t="n"/>
      <c r="G2330" s="132" t="n"/>
      <c r="H2330" s="142" t="n"/>
      <c r="I2330" s="142" t="n"/>
      <c r="J2330" s="144" t="n"/>
      <c r="K2330" s="124" t="n"/>
      <c r="L2330" s="12" t="n"/>
      <c r="M2330" s="158">
        <f>IF(J2330="", "", K2330)</f>
        <v/>
      </c>
      <c r="N2330" s="17" t="n"/>
      <c r="O2330" s="18" t="n"/>
      <c r="AC2330" s="14" t="n"/>
      <c r="AD2330" s="14">
        <f>IF(M2330="", "", IF(C2330="Long", IF(M2330&gt;0, M2330/F2330, ((G2330*(I2330-E2330))/F2330)), IF(M2330&gt;0, M2330/F2330, ((G2330*(E2330-I2330))/F2330))))</f>
        <v/>
      </c>
    </row>
    <row customHeight="1" ht="17.25" r="2331" spans="1:105">
      <c r="A2331" s="161" t="n"/>
      <c r="B2331" s="141" t="n"/>
      <c r="C2331" s="15" t="n"/>
      <c r="D2331" s="15" t="n"/>
      <c r="E2331" s="142" t="n"/>
      <c r="F2331" s="16" t="n"/>
      <c r="G2331" s="132" t="n"/>
      <c r="H2331" s="142" t="n"/>
      <c r="I2331" s="142" t="n"/>
      <c r="J2331" s="144" t="n"/>
      <c r="K2331" s="124" t="n"/>
      <c r="L2331" s="12" t="n"/>
      <c r="M2331" s="158">
        <f>IF(J2331="", "", K2331)</f>
        <v/>
      </c>
      <c r="N2331" s="17" t="n"/>
      <c r="O2331" s="18" t="n"/>
      <c r="AC2331" s="14" t="n"/>
      <c r="AD2331" s="14">
        <f>IF(M2331="", "", IF(C2331="Long", IF(M2331&gt;0, M2331/F2331, ((G2331*(I2331-E2331))/F2331)), IF(M2331&gt;0, M2331/F2331, ((G2331*(E2331-I2331))/F2331))))</f>
        <v/>
      </c>
    </row>
    <row customHeight="1" ht="17.25" r="2332" spans="1:105">
      <c r="A2332" s="161" t="n"/>
      <c r="B2332" s="141" t="n"/>
      <c r="C2332" s="15" t="n"/>
      <c r="D2332" s="15" t="n"/>
      <c r="E2332" s="142" t="n"/>
      <c r="F2332" s="16" t="n"/>
      <c r="G2332" s="132" t="n"/>
      <c r="H2332" s="142" t="n"/>
      <c r="I2332" s="142" t="n"/>
      <c r="J2332" s="144" t="n"/>
      <c r="K2332" s="124" t="n"/>
      <c r="L2332" s="12" t="n"/>
      <c r="M2332" s="158">
        <f>IF(J2332="", "", K2332)</f>
        <v/>
      </c>
      <c r="N2332" s="17" t="n"/>
      <c r="O2332" s="18" t="n"/>
      <c r="AC2332" s="14" t="n"/>
      <c r="AD2332" s="14">
        <f>IF(M2332="", "", IF(C2332="Long", IF(M2332&gt;0, M2332/F2332, ((G2332*(I2332-E2332))/F2332)), IF(M2332&gt;0, M2332/F2332, ((G2332*(E2332-I2332))/F2332))))</f>
        <v/>
      </c>
    </row>
    <row customHeight="1" ht="17.25" r="2333" spans="1:105">
      <c r="A2333" s="161" t="n"/>
      <c r="B2333" s="141" t="n"/>
      <c r="C2333" s="15" t="n"/>
      <c r="D2333" s="15" t="n"/>
      <c r="E2333" s="142" t="n"/>
      <c r="F2333" s="16" t="n"/>
      <c r="G2333" s="132" t="n"/>
      <c r="H2333" s="142" t="n"/>
      <c r="I2333" s="142" t="n"/>
      <c r="J2333" s="144" t="n"/>
      <c r="K2333" s="124" t="n"/>
      <c r="L2333" s="12" t="n"/>
      <c r="M2333" s="158">
        <f>IF(J2333="", "", K2333)</f>
        <v/>
      </c>
      <c r="N2333" s="17" t="n"/>
      <c r="O2333" s="18" t="n"/>
      <c r="AC2333" s="14" t="n"/>
      <c r="AD2333" s="14">
        <f>IF(M2333="", "", IF(C2333="Long", IF(M2333&gt;0, M2333/F2333, ((G2333*(I2333-E2333))/F2333)), IF(M2333&gt;0, M2333/F2333, ((G2333*(E2333-I2333))/F2333))))</f>
        <v/>
      </c>
    </row>
    <row customHeight="1" ht="17.25" r="2334" spans="1:105">
      <c r="A2334" s="161" t="n"/>
      <c r="B2334" s="141" t="n"/>
      <c r="C2334" s="15" t="n"/>
      <c r="D2334" s="15" t="n"/>
      <c r="E2334" s="142" t="n"/>
      <c r="F2334" s="16" t="n"/>
      <c r="G2334" s="132" t="n"/>
      <c r="H2334" s="142" t="n"/>
      <c r="I2334" s="142" t="n"/>
      <c r="J2334" s="144" t="n"/>
      <c r="K2334" s="124" t="n"/>
      <c r="L2334" s="12" t="n"/>
      <c r="M2334" s="158">
        <f>IF(J2334="", "", K2334)</f>
        <v/>
      </c>
      <c r="N2334" s="17" t="n"/>
      <c r="O2334" s="18" t="n"/>
      <c r="AC2334" s="14" t="n"/>
      <c r="AD2334" s="14">
        <f>IF(M2334="", "", IF(C2334="Long", IF(M2334&gt;0, M2334/F2334, ((G2334*(I2334-E2334))/F2334)), IF(M2334&gt;0, M2334/F2334, ((G2334*(E2334-I2334))/F2334))))</f>
        <v/>
      </c>
    </row>
    <row customHeight="1" ht="17.25" r="2335" spans="1:105">
      <c r="A2335" s="161" t="n"/>
      <c r="B2335" s="141" t="n"/>
      <c r="C2335" s="15" t="n"/>
      <c r="D2335" s="15" t="n"/>
      <c r="E2335" s="142" t="n"/>
      <c r="F2335" s="16" t="n"/>
      <c r="G2335" s="132" t="n"/>
      <c r="H2335" s="142" t="n"/>
      <c r="I2335" s="142" t="n"/>
      <c r="J2335" s="144" t="n"/>
      <c r="K2335" s="124" t="n"/>
      <c r="L2335" s="12" t="n"/>
      <c r="M2335" s="158">
        <f>IF(J2335="", "", K2335)</f>
        <v/>
      </c>
      <c r="N2335" s="17" t="n"/>
      <c r="O2335" s="18" t="n"/>
      <c r="AC2335" s="14" t="n"/>
      <c r="AD2335" s="14">
        <f>IF(M2335="", "", IF(C2335="Long", IF(M2335&gt;0, M2335/F2335, ((G2335*(I2335-E2335))/F2335)), IF(M2335&gt;0, M2335/F2335, ((G2335*(E2335-I2335))/F2335))))</f>
        <v/>
      </c>
    </row>
    <row customHeight="1" ht="17.25" r="2336" spans="1:105">
      <c r="A2336" s="161" t="n"/>
      <c r="B2336" s="141" t="n"/>
      <c r="C2336" s="15" t="n"/>
      <c r="D2336" s="15" t="n"/>
      <c r="E2336" s="142" t="n"/>
      <c r="F2336" s="16" t="n"/>
      <c r="G2336" s="132" t="n"/>
      <c r="H2336" s="142" t="n"/>
      <c r="I2336" s="142" t="n"/>
      <c r="J2336" s="144" t="n"/>
      <c r="K2336" s="124" t="n"/>
      <c r="L2336" s="12" t="n"/>
      <c r="M2336" s="158">
        <f>IF(J2336="", "", K2336)</f>
        <v/>
      </c>
      <c r="N2336" s="17" t="n"/>
      <c r="O2336" s="18" t="n"/>
      <c r="AC2336" s="14" t="n"/>
      <c r="AD2336" s="14">
        <f>IF(M2336="", "", IF(C2336="Long", IF(M2336&gt;0, M2336/F2336, ((G2336*(I2336-E2336))/F2336)), IF(M2336&gt;0, M2336/F2336, ((G2336*(E2336-I2336))/F2336))))</f>
        <v/>
      </c>
    </row>
    <row customHeight="1" ht="17.25" r="2337" spans="1:105">
      <c r="A2337" s="161" t="n"/>
      <c r="B2337" s="141" t="n"/>
      <c r="C2337" s="15" t="n"/>
      <c r="D2337" s="15" t="n"/>
      <c r="E2337" s="142" t="n"/>
      <c r="F2337" s="16" t="n"/>
      <c r="G2337" s="132" t="n"/>
      <c r="H2337" s="142" t="n"/>
      <c r="I2337" s="142" t="n"/>
      <c r="J2337" s="144" t="n"/>
      <c r="K2337" s="124" t="n"/>
      <c r="L2337" s="12" t="n"/>
      <c r="M2337" s="158">
        <f>IF(J2337="", "", K2337)</f>
        <v/>
      </c>
      <c r="N2337" s="17" t="n"/>
      <c r="O2337" s="18" t="n"/>
      <c r="AC2337" s="14" t="n"/>
      <c r="AD2337" s="14">
        <f>IF(M2337="", "", IF(C2337="Long", IF(M2337&gt;0, M2337/F2337, ((G2337*(I2337-E2337))/F2337)), IF(M2337&gt;0, M2337/F2337, ((G2337*(E2337-I2337))/F2337))))</f>
        <v/>
      </c>
    </row>
    <row customHeight="1" ht="17.25" r="2338" spans="1:105">
      <c r="A2338" s="161" t="n"/>
      <c r="B2338" s="141" t="n"/>
      <c r="C2338" s="15" t="n"/>
      <c r="D2338" s="15" t="n"/>
      <c r="E2338" s="142" t="n"/>
      <c r="F2338" s="16" t="n"/>
      <c r="G2338" s="132" t="n"/>
      <c r="H2338" s="142" t="n"/>
      <c r="I2338" s="142" t="n"/>
      <c r="J2338" s="144" t="n"/>
      <c r="K2338" s="124" t="n"/>
      <c r="L2338" s="12" t="n"/>
      <c r="M2338" s="158">
        <f>IF(J2338="", "", K2338)</f>
        <v/>
      </c>
      <c r="N2338" s="17" t="n"/>
      <c r="O2338" s="18" t="n"/>
      <c r="AC2338" s="14" t="n"/>
      <c r="AD2338" s="14">
        <f>IF(M2338="", "", IF(C2338="Long", IF(M2338&gt;0, M2338/F2338, ((G2338*(I2338-E2338))/F2338)), IF(M2338&gt;0, M2338/F2338, ((G2338*(E2338-I2338))/F2338))))</f>
        <v/>
      </c>
    </row>
    <row customHeight="1" ht="17.25" r="2339" spans="1:105">
      <c r="A2339" s="161" t="n"/>
      <c r="B2339" s="141" t="n"/>
      <c r="C2339" s="15" t="n"/>
      <c r="D2339" s="15" t="n"/>
      <c r="E2339" s="142" t="n"/>
      <c r="F2339" s="16" t="n"/>
      <c r="G2339" s="132" t="n"/>
      <c r="H2339" s="142" t="n"/>
      <c r="I2339" s="142" t="n"/>
      <c r="J2339" s="144" t="n"/>
      <c r="K2339" s="124" t="n"/>
      <c r="L2339" s="12" t="n"/>
      <c r="M2339" s="158">
        <f>IF(J2339="", "", K2339)</f>
        <v/>
      </c>
      <c r="N2339" s="17" t="n"/>
      <c r="O2339" s="18" t="n"/>
      <c r="AC2339" s="14" t="n"/>
      <c r="AD2339" s="14">
        <f>IF(M2339="", "", IF(C2339="Long", IF(M2339&gt;0, M2339/F2339, ((G2339*(I2339-E2339))/F2339)), IF(M2339&gt;0, M2339/F2339, ((G2339*(E2339-I2339))/F2339))))</f>
        <v/>
      </c>
    </row>
    <row customHeight="1" ht="17.25" r="2340" spans="1:105">
      <c r="A2340" s="161" t="n"/>
      <c r="B2340" s="141" t="n"/>
      <c r="C2340" s="15" t="n"/>
      <c r="D2340" s="15" t="n"/>
      <c r="E2340" s="142" t="n"/>
      <c r="F2340" s="16" t="n"/>
      <c r="G2340" s="132" t="n"/>
      <c r="H2340" s="142" t="n"/>
      <c r="I2340" s="142" t="n"/>
      <c r="J2340" s="144" t="n"/>
      <c r="K2340" s="124" t="n"/>
      <c r="L2340" s="12" t="n"/>
      <c r="M2340" s="158">
        <f>IF(J2340="", "", K2340)</f>
        <v/>
      </c>
      <c r="N2340" s="17" t="n"/>
      <c r="O2340" s="18" t="n"/>
      <c r="AC2340" s="14" t="n"/>
      <c r="AD2340" s="14">
        <f>IF(M2340="", "", IF(C2340="Long", IF(M2340&gt;0, M2340/F2340, ((G2340*(I2340-E2340))/F2340)), IF(M2340&gt;0, M2340/F2340, ((G2340*(E2340-I2340))/F2340))))</f>
        <v/>
      </c>
    </row>
    <row customHeight="1" ht="17.25" r="2341" spans="1:105">
      <c r="A2341" s="161" t="n"/>
      <c r="B2341" s="141" t="n"/>
      <c r="C2341" s="15" t="n"/>
      <c r="D2341" s="15" t="n"/>
      <c r="E2341" s="142" t="n"/>
      <c r="F2341" s="16" t="n"/>
      <c r="G2341" s="132" t="n"/>
      <c r="H2341" s="142" t="n"/>
      <c r="I2341" s="142" t="n"/>
      <c r="J2341" s="144" t="n"/>
      <c r="K2341" s="124" t="n"/>
      <c r="L2341" s="12" t="n"/>
      <c r="M2341" s="158">
        <f>IF(J2341="", "", K2341)</f>
        <v/>
      </c>
      <c r="N2341" s="17" t="n"/>
      <c r="O2341" s="18" t="n"/>
      <c r="AC2341" s="14" t="n"/>
      <c r="AD2341" s="14">
        <f>IF(M2341="", "", IF(C2341="Long", IF(M2341&gt;0, M2341/F2341, ((G2341*(I2341-E2341))/F2341)), IF(M2341&gt;0, M2341/F2341, ((G2341*(E2341-I2341))/F2341))))</f>
        <v/>
      </c>
    </row>
    <row customHeight="1" ht="17.25" r="2342" spans="1:105">
      <c r="A2342" s="161" t="n"/>
      <c r="B2342" s="141" t="n"/>
      <c r="C2342" s="15" t="n"/>
      <c r="D2342" s="15" t="n"/>
      <c r="E2342" s="142" t="n"/>
      <c r="F2342" s="16" t="n"/>
      <c r="G2342" s="132" t="n"/>
      <c r="H2342" s="142" t="n"/>
      <c r="I2342" s="142" t="n"/>
      <c r="J2342" s="144" t="n"/>
      <c r="K2342" s="124" t="n"/>
      <c r="L2342" s="12" t="n"/>
      <c r="M2342" s="158">
        <f>IF(J2342="", "", K2342)</f>
        <v/>
      </c>
      <c r="N2342" s="17" t="n"/>
      <c r="O2342" s="18" t="n"/>
      <c r="AC2342" s="14" t="n"/>
      <c r="AD2342" s="14">
        <f>IF(M2342="", "", IF(C2342="Long", IF(M2342&gt;0, M2342/F2342, ((G2342*(I2342-E2342))/F2342)), IF(M2342&gt;0, M2342/F2342, ((G2342*(E2342-I2342))/F2342))))</f>
        <v/>
      </c>
    </row>
    <row customHeight="1" ht="17.25" r="2343" spans="1:105">
      <c r="A2343" s="161" t="n"/>
      <c r="B2343" s="141" t="n"/>
      <c r="C2343" s="15" t="n"/>
      <c r="D2343" s="15" t="n"/>
      <c r="E2343" s="142" t="n"/>
      <c r="F2343" s="16" t="n"/>
      <c r="G2343" s="132" t="n"/>
      <c r="H2343" s="142" t="n"/>
      <c r="I2343" s="142" t="n"/>
      <c r="J2343" s="144" t="n"/>
      <c r="K2343" s="124" t="n"/>
      <c r="L2343" s="12" t="n"/>
      <c r="M2343" s="158">
        <f>IF(J2343="", "", K2343)</f>
        <v/>
      </c>
      <c r="N2343" s="17" t="n"/>
      <c r="O2343" s="18" t="n"/>
      <c r="AC2343" s="14" t="n"/>
      <c r="AD2343" s="14">
        <f>IF(M2343="", "", IF(C2343="Long", IF(M2343&gt;0, M2343/F2343, ((G2343*(I2343-E2343))/F2343)), IF(M2343&gt;0, M2343/F2343, ((G2343*(E2343-I2343))/F2343))))</f>
        <v/>
      </c>
    </row>
    <row customHeight="1" ht="17.25" r="2344" spans="1:105">
      <c r="A2344" s="161" t="n"/>
      <c r="B2344" s="141" t="n"/>
      <c r="C2344" s="15" t="n"/>
      <c r="D2344" s="15" t="n"/>
      <c r="E2344" s="142" t="n"/>
      <c r="F2344" s="16" t="n"/>
      <c r="G2344" s="132" t="n"/>
      <c r="H2344" s="142" t="n"/>
      <c r="I2344" s="142" t="n"/>
      <c r="J2344" s="144" t="n"/>
      <c r="K2344" s="124" t="n"/>
      <c r="L2344" s="12" t="n"/>
      <c r="M2344" s="158">
        <f>IF(J2344="", "", K2344)</f>
        <v/>
      </c>
      <c r="N2344" s="17" t="n"/>
      <c r="O2344" s="18" t="n"/>
      <c r="AC2344" s="14" t="n"/>
      <c r="AD2344" s="14">
        <f>IF(M2344="", "", IF(C2344="Long", IF(M2344&gt;0, M2344/F2344, ((G2344*(I2344-E2344))/F2344)), IF(M2344&gt;0, M2344/F2344, ((G2344*(E2344-I2344))/F2344))))</f>
        <v/>
      </c>
    </row>
    <row customHeight="1" ht="17.25" r="2345" spans="1:105">
      <c r="A2345" s="161" t="n"/>
      <c r="B2345" s="141" t="n"/>
      <c r="C2345" s="15" t="n"/>
      <c r="D2345" s="15" t="n"/>
      <c r="E2345" s="142" t="n"/>
      <c r="F2345" s="16" t="n"/>
      <c r="G2345" s="132" t="n"/>
      <c r="H2345" s="142" t="n"/>
      <c r="I2345" s="142" t="n"/>
      <c r="J2345" s="144" t="n"/>
      <c r="K2345" s="124" t="n"/>
      <c r="L2345" s="12" t="n"/>
      <c r="M2345" s="158">
        <f>IF(J2345="", "", K2345)</f>
        <v/>
      </c>
      <c r="N2345" s="17" t="n"/>
      <c r="O2345" s="18" t="n"/>
      <c r="AC2345" s="14" t="n"/>
      <c r="AD2345" s="14">
        <f>IF(M2345="", "", IF(C2345="Long", IF(M2345&gt;0, M2345/F2345, ((G2345*(I2345-E2345))/F2345)), IF(M2345&gt;0, M2345/F2345, ((G2345*(E2345-I2345))/F2345))))</f>
        <v/>
      </c>
    </row>
    <row customHeight="1" ht="17.25" r="2346" spans="1:105">
      <c r="A2346" s="161" t="n"/>
      <c r="B2346" s="141" t="n"/>
      <c r="C2346" s="15" t="n"/>
      <c r="D2346" s="15" t="n"/>
      <c r="E2346" s="142" t="n"/>
      <c r="F2346" s="16" t="n"/>
      <c r="G2346" s="132" t="n"/>
      <c r="H2346" s="142" t="n"/>
      <c r="I2346" s="142" t="n"/>
      <c r="J2346" s="144" t="n"/>
      <c r="K2346" s="124" t="n"/>
      <c r="L2346" s="12" t="n"/>
      <c r="M2346" s="158">
        <f>IF(J2346="", "", K2346)</f>
        <v/>
      </c>
      <c r="N2346" s="17" t="n"/>
      <c r="O2346" s="18" t="n"/>
      <c r="AC2346" s="14" t="n"/>
      <c r="AD2346" s="14">
        <f>IF(M2346="", "", IF(C2346="Long", IF(M2346&gt;0, M2346/F2346, ((G2346*(I2346-E2346))/F2346)), IF(M2346&gt;0, M2346/F2346, ((G2346*(E2346-I2346))/F2346))))</f>
        <v/>
      </c>
    </row>
    <row customHeight="1" ht="17.25" r="2347" spans="1:105">
      <c r="A2347" s="161" t="n"/>
      <c r="B2347" s="141" t="n"/>
      <c r="C2347" s="15" t="n"/>
      <c r="D2347" s="15" t="n"/>
      <c r="E2347" s="142" t="n"/>
      <c r="F2347" s="16" t="n"/>
      <c r="G2347" s="132" t="n"/>
      <c r="H2347" s="142" t="n"/>
      <c r="I2347" s="142" t="n"/>
      <c r="J2347" s="144" t="n"/>
      <c r="K2347" s="124" t="n"/>
      <c r="L2347" s="12" t="n"/>
      <c r="M2347" s="158">
        <f>IF(J2347="", "", K2347)</f>
        <v/>
      </c>
      <c r="N2347" s="17" t="n"/>
      <c r="O2347" s="18" t="n"/>
      <c r="AC2347" s="14" t="n"/>
      <c r="AD2347" s="14">
        <f>IF(M2347="", "", IF(C2347="Long", IF(M2347&gt;0, M2347/F2347, ((G2347*(I2347-E2347))/F2347)), IF(M2347&gt;0, M2347/F2347, ((G2347*(E2347-I2347))/F2347))))</f>
        <v/>
      </c>
    </row>
    <row customHeight="1" ht="17.25" r="2348" spans="1:105">
      <c r="A2348" s="161" t="n"/>
      <c r="B2348" s="141" t="n"/>
      <c r="C2348" s="15" t="n"/>
      <c r="D2348" s="15" t="n"/>
      <c r="E2348" s="142" t="n"/>
      <c r="F2348" s="16" t="n"/>
      <c r="G2348" s="132" t="n"/>
      <c r="H2348" s="142" t="n"/>
      <c r="I2348" s="142" t="n"/>
      <c r="J2348" s="144" t="n"/>
      <c r="K2348" s="124" t="n"/>
      <c r="L2348" s="12" t="n"/>
      <c r="M2348" s="158">
        <f>IF(J2348="", "", K2348)</f>
        <v/>
      </c>
      <c r="N2348" s="17" t="n"/>
      <c r="O2348" s="18" t="n"/>
      <c r="AC2348" s="14" t="n"/>
      <c r="AD2348" s="14">
        <f>IF(M2348="", "", IF(C2348="Long", IF(M2348&gt;0, M2348/F2348, ((G2348*(I2348-E2348))/F2348)), IF(M2348&gt;0, M2348/F2348, ((G2348*(E2348-I2348))/F2348))))</f>
        <v/>
      </c>
    </row>
    <row customHeight="1" ht="17.25" r="2349" spans="1:105">
      <c r="A2349" s="161" t="n"/>
      <c r="B2349" s="141" t="n"/>
      <c r="C2349" s="15" t="n"/>
      <c r="D2349" s="15" t="n"/>
      <c r="E2349" s="142" t="n"/>
      <c r="F2349" s="16" t="n"/>
      <c r="G2349" s="132" t="n"/>
      <c r="H2349" s="142" t="n"/>
      <c r="I2349" s="142" t="n"/>
      <c r="J2349" s="144" t="n"/>
      <c r="K2349" s="124" t="n"/>
      <c r="L2349" s="12" t="n"/>
      <c r="M2349" s="158">
        <f>IF(J2349="", "", K2349)</f>
        <v/>
      </c>
      <c r="N2349" s="17" t="n"/>
      <c r="O2349" s="18" t="n"/>
      <c r="AC2349" s="14" t="n"/>
      <c r="AD2349" s="14">
        <f>IF(M2349="", "", IF(C2349="Long", IF(M2349&gt;0, M2349/F2349, ((G2349*(I2349-E2349))/F2349)), IF(M2349&gt;0, M2349/F2349, ((G2349*(E2349-I2349))/F2349))))</f>
        <v/>
      </c>
    </row>
    <row customHeight="1" ht="17.25" r="2350" spans="1:105">
      <c r="A2350" s="161" t="n"/>
      <c r="B2350" s="141" t="n"/>
      <c r="C2350" s="15" t="n"/>
      <c r="D2350" s="15" t="n"/>
      <c r="E2350" s="142" t="n"/>
      <c r="F2350" s="16" t="n"/>
      <c r="G2350" s="132" t="n"/>
      <c r="H2350" s="142" t="n"/>
      <c r="I2350" s="142" t="n"/>
      <c r="J2350" s="144" t="n"/>
      <c r="K2350" s="124" t="n"/>
      <c r="L2350" s="12" t="n"/>
      <c r="M2350" s="158">
        <f>IF(J2350="", "", K2350)</f>
        <v/>
      </c>
      <c r="N2350" s="17" t="n"/>
      <c r="O2350" s="18" t="n"/>
      <c r="AC2350" s="14" t="n"/>
      <c r="AD2350" s="14">
        <f>IF(M2350="", "", IF(C2350="Long", IF(M2350&gt;0, M2350/F2350, ((G2350*(I2350-E2350))/F2350)), IF(M2350&gt;0, M2350/F2350, ((G2350*(E2350-I2350))/F2350))))</f>
        <v/>
      </c>
    </row>
    <row customHeight="1" ht="17.25" r="2351" spans="1:105">
      <c r="A2351" s="161" t="n"/>
      <c r="B2351" s="141" t="n"/>
      <c r="C2351" s="15" t="n"/>
      <c r="D2351" s="15" t="n"/>
      <c r="E2351" s="142" t="n"/>
      <c r="F2351" s="16" t="n"/>
      <c r="G2351" s="132" t="n"/>
      <c r="H2351" s="142" t="n"/>
      <c r="I2351" s="142" t="n"/>
      <c r="J2351" s="144" t="n"/>
      <c r="K2351" s="124" t="n"/>
      <c r="L2351" s="12" t="n"/>
      <c r="M2351" s="158">
        <f>IF(J2351="", "", K2351)</f>
        <v/>
      </c>
      <c r="N2351" s="17" t="n"/>
      <c r="O2351" s="18" t="n"/>
      <c r="AC2351" s="14" t="n"/>
      <c r="AD2351" s="14">
        <f>IF(M2351="", "", IF(C2351="Long", IF(M2351&gt;0, M2351/F2351, ((G2351*(I2351-E2351))/F2351)), IF(M2351&gt;0, M2351/F2351, ((G2351*(E2351-I2351))/F2351))))</f>
        <v/>
      </c>
    </row>
    <row customHeight="1" ht="17.25" r="2352" spans="1:105">
      <c r="A2352" s="161" t="n"/>
      <c r="B2352" s="141" t="n"/>
      <c r="C2352" s="15" t="n"/>
      <c r="D2352" s="15" t="n"/>
      <c r="E2352" s="142" t="n"/>
      <c r="F2352" s="16" t="n"/>
      <c r="G2352" s="132" t="n"/>
      <c r="H2352" s="142" t="n"/>
      <c r="I2352" s="142" t="n"/>
      <c r="J2352" s="144" t="n"/>
      <c r="K2352" s="124" t="n"/>
      <c r="L2352" s="12" t="n"/>
      <c r="M2352" s="158">
        <f>IF(J2352="", "", K2352)</f>
        <v/>
      </c>
      <c r="N2352" s="17" t="n"/>
      <c r="O2352" s="18" t="n"/>
      <c r="AC2352" s="14" t="n"/>
      <c r="AD2352" s="14">
        <f>IF(M2352="", "", IF(C2352="Long", IF(M2352&gt;0, M2352/F2352, ((G2352*(I2352-E2352))/F2352)), IF(M2352&gt;0, M2352/F2352, ((G2352*(E2352-I2352))/F2352))))</f>
        <v/>
      </c>
    </row>
    <row customHeight="1" ht="17.25" r="2353" spans="1:105">
      <c r="A2353" s="161" t="n"/>
      <c r="B2353" s="141" t="n"/>
      <c r="C2353" s="15" t="n"/>
      <c r="D2353" s="15" t="n"/>
      <c r="E2353" s="142" t="n"/>
      <c r="F2353" s="16" t="n"/>
      <c r="G2353" s="132" t="n"/>
      <c r="H2353" s="142" t="n"/>
      <c r="I2353" s="142" t="n"/>
      <c r="J2353" s="144" t="n"/>
      <c r="K2353" s="124" t="n"/>
      <c r="L2353" s="12" t="n"/>
      <c r="M2353" s="158">
        <f>IF(J2353="", "", K2353)</f>
        <v/>
      </c>
      <c r="N2353" s="17" t="n"/>
      <c r="O2353" s="18" t="n"/>
      <c r="AC2353" s="14" t="n"/>
      <c r="AD2353" s="14">
        <f>IF(M2353="", "", IF(C2353="Long", IF(M2353&gt;0, M2353/F2353, ((G2353*(I2353-E2353))/F2353)), IF(M2353&gt;0, M2353/F2353, ((G2353*(E2353-I2353))/F2353))))</f>
        <v/>
      </c>
    </row>
    <row customHeight="1" ht="17.25" r="2354" spans="1:105">
      <c r="A2354" s="161" t="n"/>
      <c r="B2354" s="141" t="n"/>
      <c r="C2354" s="15" t="n"/>
      <c r="D2354" s="15" t="n"/>
      <c r="E2354" s="142" t="n"/>
      <c r="F2354" s="16" t="n"/>
      <c r="G2354" s="132" t="n"/>
      <c r="H2354" s="142" t="n"/>
      <c r="I2354" s="142" t="n"/>
      <c r="J2354" s="144" t="n"/>
      <c r="K2354" s="124" t="n"/>
      <c r="L2354" s="12" t="n"/>
      <c r="M2354" s="158">
        <f>IF(J2354="", "", K2354)</f>
        <v/>
      </c>
      <c r="N2354" s="17" t="n"/>
      <c r="O2354" s="18" t="n"/>
      <c r="AC2354" s="14" t="n"/>
      <c r="AD2354" s="14">
        <f>IF(M2354="", "", IF(C2354="Long", IF(M2354&gt;0, M2354/F2354, ((G2354*(I2354-E2354))/F2354)), IF(M2354&gt;0, M2354/F2354, ((G2354*(E2354-I2354))/F2354))))</f>
        <v/>
      </c>
    </row>
    <row customHeight="1" ht="17.25" r="2355" spans="1:105">
      <c r="A2355" s="161" t="n"/>
      <c r="B2355" s="141" t="n"/>
      <c r="C2355" s="15" t="n"/>
      <c r="D2355" s="15" t="n"/>
      <c r="E2355" s="142" t="n"/>
      <c r="F2355" s="16" t="n"/>
      <c r="G2355" s="132" t="n"/>
      <c r="H2355" s="142" t="n"/>
      <c r="I2355" s="142" t="n"/>
      <c r="J2355" s="144" t="n"/>
      <c r="K2355" s="124" t="n"/>
      <c r="L2355" s="12" t="n"/>
      <c r="M2355" s="158">
        <f>IF(J2355="", "", K2355)</f>
        <v/>
      </c>
      <c r="N2355" s="17" t="n"/>
      <c r="O2355" s="18" t="n"/>
      <c r="AC2355" s="14" t="n"/>
      <c r="AD2355" s="14">
        <f>IF(M2355="", "", IF(C2355="Long", IF(M2355&gt;0, M2355/F2355, ((G2355*(I2355-E2355))/F2355)), IF(M2355&gt;0, M2355/F2355, ((G2355*(E2355-I2355))/F2355))))</f>
        <v/>
      </c>
    </row>
    <row customHeight="1" ht="17.25" r="2356" spans="1:105">
      <c r="A2356" s="161" t="n"/>
      <c r="B2356" s="141" t="n"/>
      <c r="C2356" s="15" t="n"/>
      <c r="D2356" s="15" t="n"/>
      <c r="E2356" s="142" t="n"/>
      <c r="F2356" s="16" t="n"/>
      <c r="G2356" s="132" t="n"/>
      <c r="H2356" s="142" t="n"/>
      <c r="I2356" s="142" t="n"/>
      <c r="J2356" s="144" t="n"/>
      <c r="K2356" s="124" t="n"/>
      <c r="L2356" s="12" t="n"/>
      <c r="M2356" s="158">
        <f>IF(J2356="", "", K2356)</f>
        <v/>
      </c>
      <c r="N2356" s="17" t="n"/>
      <c r="O2356" s="18" t="n"/>
      <c r="AC2356" s="14" t="n"/>
      <c r="AD2356" s="14">
        <f>IF(M2356="", "", IF(C2356="Long", IF(M2356&gt;0, M2356/F2356, ((G2356*(I2356-E2356))/F2356)), IF(M2356&gt;0, M2356/F2356, ((G2356*(E2356-I2356))/F2356))))</f>
        <v/>
      </c>
    </row>
    <row customHeight="1" ht="17.25" r="2357" spans="1:105">
      <c r="A2357" s="161" t="n"/>
      <c r="B2357" s="141" t="n"/>
      <c r="C2357" s="15" t="n"/>
      <c r="D2357" s="15" t="n"/>
      <c r="E2357" s="142" t="n"/>
      <c r="F2357" s="16" t="n"/>
      <c r="G2357" s="132" t="n"/>
      <c r="H2357" s="142" t="n"/>
      <c r="I2357" s="142" t="n"/>
      <c r="J2357" s="144" t="n"/>
      <c r="K2357" s="124" t="n"/>
      <c r="L2357" s="12" t="n"/>
      <c r="M2357" s="158">
        <f>IF(J2357="", "", K2357)</f>
        <v/>
      </c>
      <c r="N2357" s="17" t="n"/>
      <c r="O2357" s="18" t="n"/>
      <c r="AC2357" s="14" t="n"/>
      <c r="AD2357" s="14">
        <f>IF(M2357="", "", IF(C2357="Long", IF(M2357&gt;0, M2357/F2357, ((G2357*(I2357-E2357))/F2357)), IF(M2357&gt;0, M2357/F2357, ((G2357*(E2357-I2357))/F2357))))</f>
        <v/>
      </c>
    </row>
    <row customHeight="1" ht="17.25" r="2358" spans="1:105">
      <c r="A2358" s="161" t="n"/>
      <c r="B2358" s="141" t="n"/>
      <c r="C2358" s="15" t="n"/>
      <c r="D2358" s="15" t="n"/>
      <c r="E2358" s="142" t="n"/>
      <c r="F2358" s="16" t="n"/>
      <c r="G2358" s="132" t="n"/>
      <c r="H2358" s="142" t="n"/>
      <c r="I2358" s="142" t="n"/>
      <c r="J2358" s="144" t="n"/>
      <c r="K2358" s="124" t="n"/>
      <c r="L2358" s="12" t="n"/>
      <c r="M2358" s="158">
        <f>IF(J2358="", "", K2358)</f>
        <v/>
      </c>
      <c r="N2358" s="17" t="n"/>
      <c r="O2358" s="18" t="n"/>
      <c r="AC2358" s="14" t="n"/>
      <c r="AD2358" s="14">
        <f>IF(M2358="", "", IF(C2358="Long", IF(M2358&gt;0, M2358/F2358, ((G2358*(I2358-E2358))/F2358)), IF(M2358&gt;0, M2358/F2358, ((G2358*(E2358-I2358))/F2358))))</f>
        <v/>
      </c>
    </row>
    <row customHeight="1" ht="17.25" r="2359" spans="1:105">
      <c r="A2359" s="161" t="n"/>
      <c r="B2359" s="141" t="n"/>
      <c r="C2359" s="15" t="n"/>
      <c r="D2359" s="15" t="n"/>
      <c r="E2359" s="142" t="n"/>
      <c r="F2359" s="16" t="n"/>
      <c r="G2359" s="132" t="n"/>
      <c r="H2359" s="142" t="n"/>
      <c r="I2359" s="142" t="n"/>
      <c r="J2359" s="144" t="n"/>
      <c r="K2359" s="124" t="n"/>
      <c r="L2359" s="12" t="n"/>
      <c r="M2359" s="158">
        <f>IF(J2359="", "", K2359)</f>
        <v/>
      </c>
      <c r="N2359" s="17" t="n"/>
      <c r="O2359" s="18" t="n"/>
      <c r="AC2359" s="14" t="n"/>
      <c r="AD2359" s="14">
        <f>IF(M2359="", "", IF(C2359="Long", IF(M2359&gt;0, M2359/F2359, ((G2359*(I2359-E2359))/F2359)), IF(M2359&gt;0, M2359/F2359, ((G2359*(E2359-I2359))/F2359))))</f>
        <v/>
      </c>
    </row>
    <row customHeight="1" ht="17.25" r="2360" spans="1:105">
      <c r="A2360" s="161" t="n"/>
      <c r="B2360" s="141" t="n"/>
      <c r="C2360" s="15" t="n"/>
      <c r="D2360" s="15" t="n"/>
      <c r="E2360" s="142" t="n"/>
      <c r="F2360" s="16" t="n"/>
      <c r="G2360" s="132" t="n"/>
      <c r="H2360" s="142" t="n"/>
      <c r="I2360" s="142" t="n"/>
      <c r="J2360" s="144" t="n"/>
      <c r="K2360" s="124" t="n"/>
      <c r="L2360" s="12" t="n"/>
      <c r="M2360" s="158">
        <f>IF(J2360="", "", K2360)</f>
        <v/>
      </c>
      <c r="N2360" s="17" t="n"/>
      <c r="O2360" s="18" t="n"/>
      <c r="AC2360" s="14" t="n"/>
      <c r="AD2360" s="14">
        <f>IF(M2360="", "", IF(C2360="Long", IF(M2360&gt;0, M2360/F2360, ((G2360*(I2360-E2360))/F2360)), IF(M2360&gt;0, M2360/F2360, ((G2360*(E2360-I2360))/F2360))))</f>
        <v/>
      </c>
    </row>
    <row customHeight="1" ht="17.25" r="2361" spans="1:105">
      <c r="A2361" s="161" t="n"/>
      <c r="B2361" s="141" t="n"/>
      <c r="C2361" s="15" t="n"/>
      <c r="D2361" s="15" t="n"/>
      <c r="E2361" s="142" t="n"/>
      <c r="F2361" s="16" t="n"/>
      <c r="G2361" s="132" t="n"/>
      <c r="H2361" s="142" t="n"/>
      <c r="I2361" s="142" t="n"/>
      <c r="J2361" s="144" t="n"/>
      <c r="K2361" s="124" t="n"/>
      <c r="L2361" s="12" t="n"/>
      <c r="M2361" s="158">
        <f>IF(J2361="", "", K2361)</f>
        <v/>
      </c>
      <c r="N2361" s="17" t="n"/>
      <c r="O2361" s="18" t="n"/>
      <c r="AC2361" s="14" t="n"/>
      <c r="AD2361" s="14">
        <f>IF(M2361="", "", IF(C2361="Long", IF(M2361&gt;0, M2361/F2361, ((G2361*(I2361-E2361))/F2361)), IF(M2361&gt;0, M2361/F2361, ((G2361*(E2361-I2361))/F2361))))</f>
        <v/>
      </c>
    </row>
    <row customHeight="1" ht="17.25" r="2362" spans="1:105">
      <c r="A2362" s="161" t="n"/>
      <c r="B2362" s="141" t="n"/>
      <c r="C2362" s="15" t="n"/>
      <c r="D2362" s="15" t="n"/>
      <c r="E2362" s="142" t="n"/>
      <c r="F2362" s="16" t="n"/>
      <c r="G2362" s="132" t="n"/>
      <c r="H2362" s="142" t="n"/>
      <c r="I2362" s="142" t="n"/>
      <c r="J2362" s="144" t="n"/>
      <c r="K2362" s="124" t="n"/>
      <c r="L2362" s="12" t="n"/>
      <c r="M2362" s="158">
        <f>IF(J2362="", "", K2362)</f>
        <v/>
      </c>
      <c r="N2362" s="17" t="n"/>
      <c r="O2362" s="18" t="n"/>
      <c r="AC2362" s="14" t="n"/>
      <c r="AD2362" s="14">
        <f>IF(M2362="", "", IF(C2362="Long", IF(M2362&gt;0, M2362/F2362, ((G2362*(I2362-E2362))/F2362)), IF(M2362&gt;0, M2362/F2362, ((G2362*(E2362-I2362))/F2362))))</f>
        <v/>
      </c>
    </row>
    <row customHeight="1" ht="17.25" r="2363" spans="1:105">
      <c r="A2363" s="161" t="n"/>
      <c r="B2363" s="141" t="n"/>
      <c r="C2363" s="15" t="n"/>
      <c r="D2363" s="15" t="n"/>
      <c r="E2363" s="142" t="n"/>
      <c r="F2363" s="16" t="n"/>
      <c r="G2363" s="132" t="n"/>
      <c r="H2363" s="142" t="n"/>
      <c r="I2363" s="142" t="n"/>
      <c r="J2363" s="144" t="n"/>
      <c r="K2363" s="124" t="n"/>
      <c r="L2363" s="12" t="n"/>
      <c r="M2363" s="158">
        <f>IF(J2363="", "", K2363)</f>
        <v/>
      </c>
      <c r="N2363" s="17" t="n"/>
      <c r="O2363" s="18" t="n"/>
      <c r="AC2363" s="14" t="n"/>
      <c r="AD2363" s="14">
        <f>IF(M2363="", "", IF(C2363="Long", IF(M2363&gt;0, M2363/F2363, ((G2363*(I2363-E2363))/F2363)), IF(M2363&gt;0, M2363/F2363, ((G2363*(E2363-I2363))/F2363))))</f>
        <v/>
      </c>
    </row>
    <row customHeight="1" ht="17.25" r="2364" spans="1:105">
      <c r="A2364" s="161" t="n"/>
      <c r="B2364" s="141" t="n"/>
      <c r="C2364" s="15" t="n"/>
      <c r="D2364" s="15" t="n"/>
      <c r="E2364" s="142" t="n"/>
      <c r="F2364" s="16" t="n"/>
      <c r="G2364" s="132" t="n"/>
      <c r="H2364" s="142" t="n"/>
      <c r="I2364" s="142" t="n"/>
      <c r="J2364" s="144" t="n"/>
      <c r="K2364" s="124" t="n"/>
      <c r="L2364" s="12" t="n"/>
      <c r="M2364" s="158">
        <f>IF(J2364="", "", K2364)</f>
        <v/>
      </c>
      <c r="N2364" s="17" t="n"/>
      <c r="O2364" s="18" t="n"/>
      <c r="AC2364" s="14" t="n"/>
      <c r="AD2364" s="14">
        <f>IF(M2364="", "", IF(C2364="Long", IF(M2364&gt;0, M2364/F2364, ((G2364*(I2364-E2364))/F2364)), IF(M2364&gt;0, M2364/F2364, ((G2364*(E2364-I2364))/F2364))))</f>
        <v/>
      </c>
    </row>
    <row customHeight="1" ht="17.25" r="2365" spans="1:105">
      <c r="A2365" s="161" t="n"/>
      <c r="B2365" s="141" t="n"/>
      <c r="C2365" s="15" t="n"/>
      <c r="D2365" s="15" t="n"/>
      <c r="E2365" s="142" t="n"/>
      <c r="F2365" s="16" t="n"/>
      <c r="G2365" s="132" t="n"/>
      <c r="H2365" s="142" t="n"/>
      <c r="I2365" s="142" t="n"/>
      <c r="J2365" s="144" t="n"/>
      <c r="K2365" s="124" t="n"/>
      <c r="L2365" s="12" t="n"/>
      <c r="M2365" s="158">
        <f>IF(J2365="", "", K2365)</f>
        <v/>
      </c>
      <c r="N2365" s="17" t="n"/>
      <c r="O2365" s="18" t="n"/>
      <c r="AC2365" s="14" t="n"/>
      <c r="AD2365" s="14">
        <f>IF(M2365="", "", IF(C2365="Long", IF(M2365&gt;0, M2365/F2365, ((G2365*(I2365-E2365))/F2365)), IF(M2365&gt;0, M2365/F2365, ((G2365*(E2365-I2365))/F2365))))</f>
        <v/>
      </c>
    </row>
    <row customHeight="1" ht="17.25" r="2366" spans="1:105">
      <c r="A2366" s="161" t="n"/>
      <c r="B2366" s="141" t="n"/>
      <c r="C2366" s="15" t="n"/>
      <c r="D2366" s="15" t="n"/>
      <c r="E2366" s="142" t="n"/>
      <c r="F2366" s="16" t="n"/>
      <c r="G2366" s="132" t="n"/>
      <c r="H2366" s="142" t="n"/>
      <c r="I2366" s="142" t="n"/>
      <c r="J2366" s="144" t="n"/>
      <c r="K2366" s="124" t="n"/>
      <c r="L2366" s="12" t="n"/>
      <c r="M2366" s="158">
        <f>IF(J2366="", "", K2366)</f>
        <v/>
      </c>
      <c r="N2366" s="17" t="n"/>
      <c r="O2366" s="18" t="n"/>
      <c r="AC2366" s="14" t="n"/>
      <c r="AD2366" s="14">
        <f>IF(M2366="", "", IF(C2366="Long", IF(M2366&gt;0, M2366/F2366, ((G2366*(I2366-E2366))/F2366)), IF(M2366&gt;0, M2366/F2366, ((G2366*(E2366-I2366))/F2366))))</f>
        <v/>
      </c>
    </row>
    <row customHeight="1" ht="17.25" r="2367" spans="1:105">
      <c r="A2367" s="161" t="n"/>
      <c r="B2367" s="141" t="n"/>
      <c r="C2367" s="15" t="n"/>
      <c r="D2367" s="15" t="n"/>
      <c r="E2367" s="142" t="n"/>
      <c r="F2367" s="16" t="n"/>
      <c r="G2367" s="132" t="n"/>
      <c r="H2367" s="142" t="n"/>
      <c r="I2367" s="142" t="n"/>
      <c r="J2367" s="144" t="n"/>
      <c r="K2367" s="124" t="n"/>
      <c r="L2367" s="12" t="n"/>
      <c r="M2367" s="158">
        <f>IF(J2367="", "", K2367)</f>
        <v/>
      </c>
      <c r="N2367" s="17" t="n"/>
      <c r="O2367" s="18" t="n"/>
      <c r="AC2367" s="14" t="n"/>
      <c r="AD2367" s="14">
        <f>IF(M2367="", "", IF(C2367="Long", IF(M2367&gt;0, M2367/F2367, ((G2367*(I2367-E2367))/F2367)), IF(M2367&gt;0, M2367/F2367, ((G2367*(E2367-I2367))/F2367))))</f>
        <v/>
      </c>
    </row>
    <row customHeight="1" ht="17.25" r="2368" spans="1:105">
      <c r="A2368" s="161" t="n"/>
      <c r="B2368" s="141" t="n"/>
      <c r="C2368" s="15" t="n"/>
      <c r="D2368" s="15" t="n"/>
      <c r="E2368" s="142" t="n"/>
      <c r="F2368" s="16" t="n"/>
      <c r="G2368" s="132" t="n"/>
      <c r="H2368" s="142" t="n"/>
      <c r="I2368" s="142" t="n"/>
      <c r="J2368" s="144" t="n"/>
      <c r="K2368" s="124" t="n"/>
      <c r="L2368" s="12" t="n"/>
      <c r="M2368" s="158">
        <f>IF(J2368="", "", K2368)</f>
        <v/>
      </c>
      <c r="N2368" s="17" t="n"/>
      <c r="O2368" s="18" t="n"/>
      <c r="AC2368" s="14" t="n"/>
      <c r="AD2368" s="14">
        <f>IF(M2368="", "", IF(C2368="Long", IF(M2368&gt;0, M2368/F2368, ((G2368*(I2368-E2368))/F2368)), IF(M2368&gt;0, M2368/F2368, ((G2368*(E2368-I2368))/F2368))))</f>
        <v/>
      </c>
    </row>
    <row customHeight="1" ht="17.25" r="2369" spans="1:105">
      <c r="A2369" s="161" t="n"/>
      <c r="B2369" s="141" t="n"/>
      <c r="C2369" s="15" t="n"/>
      <c r="D2369" s="15" t="n"/>
      <c r="E2369" s="142" t="n"/>
      <c r="F2369" s="16" t="n"/>
      <c r="G2369" s="132" t="n"/>
      <c r="H2369" s="142" t="n"/>
      <c r="I2369" s="142" t="n"/>
      <c r="J2369" s="144" t="n"/>
      <c r="K2369" s="124" t="n"/>
      <c r="L2369" s="12" t="n"/>
      <c r="M2369" s="158">
        <f>IF(J2369="", "", K2369)</f>
        <v/>
      </c>
      <c r="N2369" s="17" t="n"/>
      <c r="O2369" s="18" t="n"/>
      <c r="AC2369" s="14" t="n"/>
      <c r="AD2369" s="14">
        <f>IF(M2369="", "", IF(C2369="Long", IF(M2369&gt;0, M2369/F2369, ((G2369*(I2369-E2369))/F2369)), IF(M2369&gt;0, M2369/F2369, ((G2369*(E2369-I2369))/F2369))))</f>
        <v/>
      </c>
    </row>
    <row customHeight="1" ht="17.25" r="2370" spans="1:105">
      <c r="A2370" s="161" t="n"/>
      <c r="B2370" s="141" t="n"/>
      <c r="C2370" s="15" t="n"/>
      <c r="D2370" s="15" t="n"/>
      <c r="E2370" s="142" t="n"/>
      <c r="F2370" s="16" t="n"/>
      <c r="G2370" s="132" t="n"/>
      <c r="H2370" s="142" t="n"/>
      <c r="I2370" s="142" t="n"/>
      <c r="J2370" s="144" t="n"/>
      <c r="K2370" s="124" t="n"/>
      <c r="L2370" s="12" t="n"/>
      <c r="M2370" s="158">
        <f>IF(J2370="", "", K2370)</f>
        <v/>
      </c>
      <c r="N2370" s="17" t="n"/>
      <c r="O2370" s="18" t="n"/>
      <c r="AC2370" s="14" t="n"/>
      <c r="AD2370" s="14">
        <f>IF(M2370="", "", IF(C2370="Long", IF(M2370&gt;0, M2370/F2370, ((G2370*(I2370-E2370))/F2370)), IF(M2370&gt;0, M2370/F2370, ((G2370*(E2370-I2370))/F2370))))</f>
        <v/>
      </c>
    </row>
    <row customHeight="1" ht="17.25" r="2371" spans="1:105">
      <c r="A2371" s="161" t="n"/>
      <c r="B2371" s="141" t="n"/>
      <c r="C2371" s="15" t="n"/>
      <c r="D2371" s="15" t="n"/>
      <c r="E2371" s="142" t="n"/>
      <c r="F2371" s="16" t="n"/>
      <c r="G2371" s="132" t="n"/>
      <c r="H2371" s="142" t="n"/>
      <c r="I2371" s="142" t="n"/>
      <c r="J2371" s="144" t="n"/>
      <c r="K2371" s="124" t="n"/>
      <c r="L2371" s="12" t="n"/>
      <c r="M2371" s="158">
        <f>IF(J2371="", "", K2371)</f>
        <v/>
      </c>
      <c r="N2371" s="17" t="n"/>
      <c r="O2371" s="18" t="n"/>
      <c r="AC2371" s="14" t="n"/>
      <c r="AD2371" s="14">
        <f>IF(M2371="", "", IF(C2371="Long", IF(M2371&gt;0, M2371/F2371, ((G2371*(I2371-E2371))/F2371)), IF(M2371&gt;0, M2371/F2371, ((G2371*(E2371-I2371))/F2371))))</f>
        <v/>
      </c>
    </row>
    <row customHeight="1" ht="17.25" r="2372" spans="1:105">
      <c r="A2372" s="161" t="n"/>
      <c r="B2372" s="141" t="n"/>
      <c r="C2372" s="15" t="n"/>
      <c r="D2372" s="15" t="n"/>
      <c r="E2372" s="142" t="n"/>
      <c r="F2372" s="16" t="n"/>
      <c r="G2372" s="132" t="n"/>
      <c r="H2372" s="142" t="n"/>
      <c r="I2372" s="142" t="n"/>
      <c r="J2372" s="144" t="n"/>
      <c r="K2372" s="124" t="n"/>
      <c r="L2372" s="12" t="n"/>
      <c r="M2372" s="158">
        <f>IF(J2372="", "", K2372)</f>
        <v/>
      </c>
      <c r="N2372" s="17" t="n"/>
      <c r="O2372" s="18" t="n"/>
      <c r="AC2372" s="14" t="n"/>
      <c r="AD2372" s="14">
        <f>IF(M2372="", "", IF(C2372="Long", IF(M2372&gt;0, M2372/F2372, ((G2372*(I2372-E2372))/F2372)), IF(M2372&gt;0, M2372/F2372, ((G2372*(E2372-I2372))/F2372))))</f>
        <v/>
      </c>
    </row>
    <row customHeight="1" ht="17.25" r="2373" spans="1:105">
      <c r="A2373" s="161" t="n"/>
      <c r="B2373" s="141" t="n"/>
      <c r="C2373" s="15" t="n"/>
      <c r="D2373" s="15" t="n"/>
      <c r="E2373" s="142" t="n"/>
      <c r="F2373" s="16" t="n"/>
      <c r="G2373" s="132" t="n"/>
      <c r="H2373" s="142" t="n"/>
      <c r="I2373" s="142" t="n"/>
      <c r="J2373" s="144" t="n"/>
      <c r="K2373" s="124" t="n"/>
      <c r="L2373" s="12" t="n"/>
      <c r="M2373" s="158">
        <f>IF(J2373="", "", K2373)</f>
        <v/>
      </c>
      <c r="N2373" s="17" t="n"/>
      <c r="O2373" s="18" t="n"/>
      <c r="AC2373" s="14" t="n"/>
      <c r="AD2373" s="14">
        <f>IF(M2373="", "", IF(C2373="Long", IF(M2373&gt;0, M2373/F2373, ((G2373*(I2373-E2373))/F2373)), IF(M2373&gt;0, M2373/F2373, ((G2373*(E2373-I2373))/F2373))))</f>
        <v/>
      </c>
    </row>
    <row customHeight="1" ht="17.25" r="2374" spans="1:105">
      <c r="A2374" s="161" t="n"/>
      <c r="B2374" s="141" t="n"/>
      <c r="C2374" s="15" t="n"/>
      <c r="D2374" s="15" t="n"/>
      <c r="E2374" s="142" t="n"/>
      <c r="F2374" s="16" t="n"/>
      <c r="G2374" s="132" t="n"/>
      <c r="H2374" s="142" t="n"/>
      <c r="I2374" s="142" t="n"/>
      <c r="J2374" s="144" t="n"/>
      <c r="K2374" s="124" t="n"/>
      <c r="L2374" s="12" t="n"/>
      <c r="M2374" s="158">
        <f>IF(J2374="", "", K2374)</f>
        <v/>
      </c>
      <c r="N2374" s="17" t="n"/>
      <c r="O2374" s="18" t="n"/>
      <c r="AC2374" s="14" t="n"/>
      <c r="AD2374" s="14">
        <f>IF(M2374="", "", IF(C2374="Long", IF(M2374&gt;0, M2374/F2374, ((G2374*(I2374-E2374))/F2374)), IF(M2374&gt;0, M2374/F2374, ((G2374*(E2374-I2374))/F2374))))</f>
        <v/>
      </c>
    </row>
    <row customHeight="1" ht="17.25" r="2375" spans="1:105">
      <c r="A2375" s="161" t="n"/>
      <c r="B2375" s="141" t="n"/>
      <c r="C2375" s="15" t="n"/>
      <c r="D2375" s="15" t="n"/>
      <c r="E2375" s="142" t="n"/>
      <c r="F2375" s="16" t="n"/>
      <c r="G2375" s="132" t="n"/>
      <c r="H2375" s="142" t="n"/>
      <c r="I2375" s="142" t="n"/>
      <c r="J2375" s="144" t="n"/>
      <c r="K2375" s="124" t="n"/>
      <c r="L2375" s="12" t="n"/>
      <c r="M2375" s="158">
        <f>IF(J2375="", "", K2375)</f>
        <v/>
      </c>
      <c r="N2375" s="17" t="n"/>
      <c r="O2375" s="18" t="n"/>
      <c r="AC2375" s="14" t="n"/>
      <c r="AD2375" s="14">
        <f>IF(M2375="", "", IF(C2375="Long", IF(M2375&gt;0, M2375/F2375, ((G2375*(I2375-E2375))/F2375)), IF(M2375&gt;0, M2375/F2375, ((G2375*(E2375-I2375))/F2375))))</f>
        <v/>
      </c>
    </row>
    <row customHeight="1" ht="17.25" r="2376" spans="1:105">
      <c r="A2376" s="161" t="n"/>
      <c r="B2376" s="141" t="n"/>
      <c r="C2376" s="15" t="n"/>
      <c r="D2376" s="15" t="n"/>
      <c r="E2376" s="142" t="n"/>
      <c r="F2376" s="16" t="n"/>
      <c r="G2376" s="132" t="n"/>
      <c r="H2376" s="142" t="n"/>
      <c r="I2376" s="142" t="n"/>
      <c r="J2376" s="144" t="n"/>
      <c r="K2376" s="124" t="n"/>
      <c r="L2376" s="12" t="n"/>
      <c r="M2376" s="158">
        <f>IF(J2376="", "", K2376)</f>
        <v/>
      </c>
      <c r="N2376" s="17" t="n"/>
      <c r="O2376" s="18" t="n"/>
      <c r="AC2376" s="14" t="n"/>
      <c r="AD2376" s="14">
        <f>IF(M2376="", "", IF(C2376="Long", IF(M2376&gt;0, M2376/F2376, ((G2376*(I2376-E2376))/F2376)), IF(M2376&gt;0, M2376/F2376, ((G2376*(E2376-I2376))/F2376))))</f>
        <v/>
      </c>
    </row>
    <row customHeight="1" ht="17.25" r="2377" spans="1:105">
      <c r="A2377" s="161" t="n"/>
      <c r="B2377" s="141" t="n"/>
      <c r="C2377" s="15" t="n"/>
      <c r="D2377" s="15" t="n"/>
      <c r="E2377" s="142" t="n"/>
      <c r="F2377" s="16" t="n"/>
      <c r="G2377" s="132" t="n"/>
      <c r="H2377" s="142" t="n"/>
      <c r="I2377" s="142" t="n"/>
      <c r="J2377" s="144" t="n"/>
      <c r="K2377" s="124" t="n"/>
      <c r="L2377" s="12" t="n"/>
      <c r="M2377" s="158">
        <f>IF(J2377="", "", K2377)</f>
        <v/>
      </c>
      <c r="N2377" s="17" t="n"/>
      <c r="O2377" s="18" t="n"/>
      <c r="AC2377" s="14" t="n"/>
      <c r="AD2377" s="14">
        <f>IF(M2377="", "", IF(C2377="Long", IF(M2377&gt;0, M2377/F2377, ((G2377*(I2377-E2377))/F2377)), IF(M2377&gt;0, M2377/F2377, ((G2377*(E2377-I2377))/F2377))))</f>
        <v/>
      </c>
    </row>
    <row customHeight="1" ht="17.25" r="2378" spans="1:105">
      <c r="A2378" s="161" t="n"/>
      <c r="B2378" s="141" t="n"/>
      <c r="C2378" s="15" t="n"/>
      <c r="D2378" s="15" t="n"/>
      <c r="E2378" s="142" t="n"/>
      <c r="F2378" s="16" t="n"/>
      <c r="G2378" s="132" t="n"/>
      <c r="H2378" s="142" t="n"/>
      <c r="I2378" s="142" t="n"/>
      <c r="J2378" s="144" t="n"/>
      <c r="K2378" s="124" t="n"/>
      <c r="L2378" s="12" t="n"/>
      <c r="M2378" s="158">
        <f>IF(J2378="", "", K2378)</f>
        <v/>
      </c>
      <c r="N2378" s="17" t="n"/>
      <c r="O2378" s="18" t="n"/>
      <c r="AC2378" s="14" t="n"/>
      <c r="AD2378" s="14">
        <f>IF(M2378="", "", IF(C2378="Long", IF(M2378&gt;0, M2378/F2378, ((G2378*(I2378-E2378))/F2378)), IF(M2378&gt;0, M2378/F2378, ((G2378*(E2378-I2378))/F2378))))</f>
        <v/>
      </c>
    </row>
    <row customHeight="1" ht="17.25" r="2379" spans="1:105">
      <c r="A2379" s="161" t="n"/>
      <c r="B2379" s="141" t="n"/>
      <c r="C2379" s="15" t="n"/>
      <c r="D2379" s="15" t="n"/>
      <c r="E2379" s="142" t="n"/>
      <c r="F2379" s="16" t="n"/>
      <c r="G2379" s="132" t="n"/>
      <c r="H2379" s="142" t="n"/>
      <c r="I2379" s="142" t="n"/>
      <c r="J2379" s="144" t="n"/>
      <c r="K2379" s="124" t="n"/>
      <c r="L2379" s="12" t="n"/>
      <c r="M2379" s="158">
        <f>IF(J2379="", "", K2379)</f>
        <v/>
      </c>
      <c r="N2379" s="17" t="n"/>
      <c r="O2379" s="18" t="n"/>
      <c r="AC2379" s="14" t="n"/>
      <c r="AD2379" s="14">
        <f>IF(M2379="", "", IF(C2379="Long", IF(M2379&gt;0, M2379/F2379, ((G2379*(I2379-E2379))/F2379)), IF(M2379&gt;0, M2379/F2379, ((G2379*(E2379-I2379))/F2379))))</f>
        <v/>
      </c>
    </row>
    <row customHeight="1" ht="17.25" r="2380" spans="1:105">
      <c r="A2380" s="161" t="n"/>
      <c r="B2380" s="141" t="n"/>
      <c r="C2380" s="15" t="n"/>
      <c r="D2380" s="15" t="n"/>
      <c r="E2380" s="142" t="n"/>
      <c r="F2380" s="16" t="n"/>
      <c r="G2380" s="132" t="n"/>
      <c r="H2380" s="142" t="n"/>
      <c r="I2380" s="142" t="n"/>
      <c r="J2380" s="144" t="n"/>
      <c r="K2380" s="124" t="n"/>
      <c r="L2380" s="12" t="n"/>
      <c r="M2380" s="158">
        <f>IF(J2380="", "", K2380)</f>
        <v/>
      </c>
      <c r="N2380" s="17" t="n"/>
      <c r="O2380" s="18" t="n"/>
      <c r="AC2380" s="14" t="n"/>
      <c r="AD2380" s="14">
        <f>IF(M2380="", "", IF(C2380="Long", IF(M2380&gt;0, M2380/F2380, ((G2380*(I2380-E2380))/F2380)), IF(M2380&gt;0, M2380/F2380, ((G2380*(E2380-I2380))/F2380))))</f>
        <v/>
      </c>
    </row>
    <row customHeight="1" ht="17.25" r="2381" spans="1:105">
      <c r="A2381" s="161" t="n"/>
      <c r="B2381" s="141" t="n"/>
      <c r="C2381" s="15" t="n"/>
      <c r="D2381" s="15" t="n"/>
      <c r="E2381" s="142" t="n"/>
      <c r="F2381" s="16" t="n"/>
      <c r="G2381" s="132" t="n"/>
      <c r="H2381" s="142" t="n"/>
      <c r="I2381" s="142" t="n"/>
      <c r="J2381" s="144" t="n"/>
      <c r="K2381" s="124" t="n"/>
      <c r="L2381" s="12" t="n"/>
      <c r="M2381" s="158">
        <f>IF(J2381="", "", K2381)</f>
        <v/>
      </c>
      <c r="N2381" s="17" t="n"/>
      <c r="O2381" s="18" t="n"/>
      <c r="AC2381" s="14" t="n"/>
      <c r="AD2381" s="14">
        <f>IF(M2381="", "", IF(C2381="Long", IF(M2381&gt;0, M2381/F2381, ((G2381*(I2381-E2381))/F2381)), IF(M2381&gt;0, M2381/F2381, ((G2381*(E2381-I2381))/F2381))))</f>
        <v/>
      </c>
    </row>
    <row customHeight="1" ht="17.25" r="2382" spans="1:105">
      <c r="A2382" s="161" t="n"/>
      <c r="B2382" s="141" t="n"/>
      <c r="C2382" s="15" t="n"/>
      <c r="D2382" s="15" t="n"/>
      <c r="E2382" s="142" t="n"/>
      <c r="F2382" s="16" t="n"/>
      <c r="G2382" s="132" t="n"/>
      <c r="H2382" s="142" t="n"/>
      <c r="I2382" s="142" t="n"/>
      <c r="J2382" s="144" t="n"/>
      <c r="K2382" s="124" t="n"/>
      <c r="L2382" s="12" t="n"/>
      <c r="M2382" s="158">
        <f>IF(J2382="", "", K2382)</f>
        <v/>
      </c>
      <c r="N2382" s="17" t="n"/>
      <c r="O2382" s="18" t="n"/>
      <c r="AC2382" s="14" t="n"/>
      <c r="AD2382" s="14">
        <f>IF(M2382="", "", IF(C2382="Long", IF(M2382&gt;0, M2382/F2382, ((G2382*(I2382-E2382))/F2382)), IF(M2382&gt;0, M2382/F2382, ((G2382*(E2382-I2382))/F2382))))</f>
        <v/>
      </c>
    </row>
    <row customHeight="1" ht="17.25" r="2383" spans="1:105">
      <c r="A2383" s="161" t="n"/>
      <c r="B2383" s="141" t="n"/>
      <c r="C2383" s="15" t="n"/>
      <c r="D2383" s="15" t="n"/>
      <c r="E2383" s="142" t="n"/>
      <c r="F2383" s="16" t="n"/>
      <c r="G2383" s="132" t="n"/>
      <c r="H2383" s="142" t="n"/>
      <c r="I2383" s="142" t="n"/>
      <c r="J2383" s="144" t="n"/>
      <c r="K2383" s="124" t="n"/>
      <c r="L2383" s="12" t="n"/>
      <c r="M2383" s="158">
        <f>IF(J2383="", "", K2383)</f>
        <v/>
      </c>
      <c r="N2383" s="17" t="n"/>
      <c r="O2383" s="18" t="n"/>
      <c r="AC2383" s="14" t="n"/>
      <c r="AD2383" s="14">
        <f>IF(M2383="", "", IF(C2383="Long", IF(M2383&gt;0, M2383/F2383, ((G2383*(I2383-E2383))/F2383)), IF(M2383&gt;0, M2383/F2383, ((G2383*(E2383-I2383))/F2383))))</f>
        <v/>
      </c>
    </row>
    <row customHeight="1" ht="17.25" r="2384" spans="1:105">
      <c r="A2384" s="161" t="n"/>
      <c r="B2384" s="141" t="n"/>
      <c r="C2384" s="15" t="n"/>
      <c r="D2384" s="15" t="n"/>
      <c r="E2384" s="142" t="n"/>
      <c r="F2384" s="16" t="n"/>
      <c r="G2384" s="132" t="n"/>
      <c r="H2384" s="142" t="n"/>
      <c r="I2384" s="142" t="n"/>
      <c r="J2384" s="144" t="n"/>
      <c r="K2384" s="124" t="n"/>
      <c r="L2384" s="12" t="n"/>
      <c r="M2384" s="158">
        <f>IF(J2384="", "", K2384)</f>
        <v/>
      </c>
      <c r="N2384" s="17" t="n"/>
      <c r="O2384" s="18" t="n"/>
      <c r="AC2384" s="14" t="n"/>
      <c r="AD2384" s="14">
        <f>IF(M2384="", "", IF(C2384="Long", IF(M2384&gt;0, M2384/F2384, ((G2384*(I2384-E2384))/F2384)), IF(M2384&gt;0, M2384/F2384, ((G2384*(E2384-I2384))/F2384))))</f>
        <v/>
      </c>
    </row>
    <row customHeight="1" ht="17.25" r="2385" spans="1:105">
      <c r="A2385" s="161" t="n"/>
      <c r="B2385" s="141" t="n"/>
      <c r="C2385" s="15" t="n"/>
      <c r="D2385" s="15" t="n"/>
      <c r="E2385" s="142" t="n"/>
      <c r="F2385" s="16" t="n"/>
      <c r="G2385" s="132" t="n"/>
      <c r="H2385" s="142" t="n"/>
      <c r="I2385" s="142" t="n"/>
      <c r="J2385" s="144" t="n"/>
      <c r="K2385" s="124" t="n"/>
      <c r="L2385" s="12" t="n"/>
      <c r="M2385" s="158">
        <f>IF(J2385="", "", K2385)</f>
        <v/>
      </c>
      <c r="N2385" s="17" t="n"/>
      <c r="O2385" s="18" t="n"/>
      <c r="AC2385" s="14" t="n"/>
      <c r="AD2385" s="14">
        <f>IF(M2385="", "", IF(C2385="Long", IF(M2385&gt;0, M2385/F2385, ((G2385*(I2385-E2385))/F2385)), IF(M2385&gt;0, M2385/F2385, ((G2385*(E2385-I2385))/F2385))))</f>
        <v/>
      </c>
    </row>
    <row customHeight="1" ht="17.25" r="2386" spans="1:105">
      <c r="A2386" s="161" t="n"/>
      <c r="B2386" s="141" t="n"/>
      <c r="C2386" s="15" t="n"/>
      <c r="D2386" s="15" t="n"/>
      <c r="E2386" s="142" t="n"/>
      <c r="F2386" s="16" t="n"/>
      <c r="G2386" s="132" t="n"/>
      <c r="H2386" s="142" t="n"/>
      <c r="I2386" s="142" t="n"/>
      <c r="J2386" s="144" t="n"/>
      <c r="K2386" s="124" t="n"/>
      <c r="L2386" s="12" t="n"/>
      <c r="M2386" s="158">
        <f>IF(J2386="", "", K2386)</f>
        <v/>
      </c>
      <c r="N2386" s="17" t="n"/>
      <c r="O2386" s="18" t="n"/>
      <c r="AC2386" s="14" t="n"/>
      <c r="AD2386" s="14">
        <f>IF(M2386="", "", IF(C2386="Long", IF(M2386&gt;0, M2386/F2386, ((G2386*(I2386-E2386))/F2386)), IF(M2386&gt;0, M2386/F2386, ((G2386*(E2386-I2386))/F2386))))</f>
        <v/>
      </c>
    </row>
    <row customHeight="1" ht="17.25" r="2387" spans="1:105">
      <c r="A2387" s="161" t="n"/>
      <c r="B2387" s="141" t="n"/>
      <c r="C2387" s="15" t="n"/>
      <c r="D2387" s="15" t="n"/>
      <c r="E2387" s="142" t="n"/>
      <c r="F2387" s="16" t="n"/>
      <c r="G2387" s="132" t="n"/>
      <c r="H2387" s="142" t="n"/>
      <c r="I2387" s="142" t="n"/>
      <c r="J2387" s="144" t="n"/>
      <c r="K2387" s="124" t="n"/>
      <c r="L2387" s="12" t="n"/>
      <c r="M2387" s="158">
        <f>IF(J2387="", "", K2387)</f>
        <v/>
      </c>
      <c r="N2387" s="17" t="n"/>
      <c r="O2387" s="18" t="n"/>
      <c r="AC2387" s="14" t="n"/>
      <c r="AD2387" s="14">
        <f>IF(M2387="", "", IF(C2387="Long", IF(M2387&gt;0, M2387/F2387, ((G2387*(I2387-E2387))/F2387)), IF(M2387&gt;0, M2387/F2387, ((G2387*(E2387-I2387))/F2387))))</f>
        <v/>
      </c>
    </row>
    <row customHeight="1" ht="17.25" r="2388" spans="1:105">
      <c r="A2388" s="161" t="n"/>
      <c r="B2388" s="141" t="n"/>
      <c r="C2388" s="15" t="n"/>
      <c r="D2388" s="15" t="n"/>
      <c r="E2388" s="142" t="n"/>
      <c r="F2388" s="16" t="n"/>
      <c r="G2388" s="132" t="n"/>
      <c r="H2388" s="142" t="n"/>
      <c r="I2388" s="142" t="n"/>
      <c r="J2388" s="144" t="n"/>
      <c r="K2388" s="124" t="n"/>
      <c r="L2388" s="12" t="n"/>
      <c r="M2388" s="158">
        <f>IF(J2388="", "", K2388)</f>
        <v/>
      </c>
      <c r="N2388" s="17" t="n"/>
      <c r="O2388" s="18" t="n"/>
      <c r="AC2388" s="14" t="n"/>
      <c r="AD2388" s="14">
        <f>IF(M2388="", "", IF(C2388="Long", IF(M2388&gt;0, M2388/F2388, ((G2388*(I2388-E2388))/F2388)), IF(M2388&gt;0, M2388/F2388, ((G2388*(E2388-I2388))/F2388))))</f>
        <v/>
      </c>
    </row>
    <row customHeight="1" ht="17.25" r="2389" spans="1:105">
      <c r="A2389" s="161" t="n"/>
      <c r="B2389" s="141" t="n"/>
      <c r="C2389" s="15" t="n"/>
      <c r="D2389" s="15" t="n"/>
      <c r="E2389" s="142" t="n"/>
      <c r="F2389" s="16" t="n"/>
      <c r="G2389" s="132" t="n"/>
      <c r="H2389" s="142" t="n"/>
      <c r="I2389" s="142" t="n"/>
      <c r="J2389" s="144" t="n"/>
      <c r="K2389" s="124" t="n"/>
      <c r="L2389" s="12" t="n"/>
      <c r="M2389" s="158">
        <f>IF(J2389="", "", K2389)</f>
        <v/>
      </c>
      <c r="N2389" s="17" t="n"/>
      <c r="O2389" s="18" t="n"/>
      <c r="AC2389" s="14" t="n"/>
      <c r="AD2389" s="14">
        <f>IF(M2389="", "", IF(C2389="Long", IF(M2389&gt;0, M2389/F2389, ((G2389*(I2389-E2389))/F2389)), IF(M2389&gt;0, M2389/F2389, ((G2389*(E2389-I2389))/F2389))))</f>
        <v/>
      </c>
    </row>
    <row customHeight="1" ht="17.25" r="2390" spans="1:105">
      <c r="A2390" s="161" t="n"/>
      <c r="B2390" s="141" t="n"/>
      <c r="C2390" s="15" t="n"/>
      <c r="D2390" s="15" t="n"/>
      <c r="E2390" s="142" t="n"/>
      <c r="F2390" s="16" t="n"/>
      <c r="G2390" s="132" t="n"/>
      <c r="H2390" s="142" t="n"/>
      <c r="I2390" s="142" t="n"/>
      <c r="J2390" s="144" t="n"/>
      <c r="K2390" s="124" t="n"/>
      <c r="L2390" s="12" t="n"/>
      <c r="M2390" s="158">
        <f>IF(J2390="", "", K2390)</f>
        <v/>
      </c>
      <c r="N2390" s="17" t="n"/>
      <c r="O2390" s="18" t="n"/>
      <c r="AC2390" s="14" t="n"/>
      <c r="AD2390" s="14">
        <f>IF(M2390="", "", IF(C2390="Long", IF(M2390&gt;0, M2390/F2390, ((G2390*(I2390-E2390))/F2390)), IF(M2390&gt;0, M2390/F2390, ((G2390*(E2390-I2390))/F2390))))</f>
        <v/>
      </c>
    </row>
    <row customHeight="1" ht="17.25" r="2391" spans="1:105">
      <c r="A2391" s="161" t="n"/>
      <c r="B2391" s="141" t="n"/>
      <c r="C2391" s="15" t="n"/>
      <c r="D2391" s="15" t="n"/>
      <c r="E2391" s="142" t="n"/>
      <c r="F2391" s="16" t="n"/>
      <c r="G2391" s="132" t="n"/>
      <c r="H2391" s="142" t="n"/>
      <c r="I2391" s="142" t="n"/>
      <c r="J2391" s="144" t="n"/>
      <c r="K2391" s="124" t="n"/>
      <c r="L2391" s="12" t="n"/>
      <c r="M2391" s="158">
        <f>IF(J2391="", "", K2391)</f>
        <v/>
      </c>
      <c r="N2391" s="17" t="n"/>
      <c r="O2391" s="18" t="n"/>
      <c r="AC2391" s="14" t="n"/>
      <c r="AD2391" s="14">
        <f>IF(M2391="", "", IF(C2391="Long", IF(M2391&gt;0, M2391/F2391, ((G2391*(I2391-E2391))/F2391)), IF(M2391&gt;0, M2391/F2391, ((G2391*(E2391-I2391))/F2391))))</f>
        <v/>
      </c>
    </row>
    <row customHeight="1" ht="17.25" r="2392" spans="1:105">
      <c r="A2392" s="161" t="n"/>
      <c r="B2392" s="141" t="n"/>
      <c r="C2392" s="15" t="n"/>
      <c r="D2392" s="15" t="n"/>
      <c r="E2392" s="142" t="n"/>
      <c r="F2392" s="16" t="n"/>
      <c r="G2392" s="132" t="n"/>
      <c r="H2392" s="142" t="n"/>
      <c r="I2392" s="142" t="n"/>
      <c r="J2392" s="144" t="n"/>
      <c r="K2392" s="124" t="n"/>
      <c r="L2392" s="12" t="n"/>
      <c r="M2392" s="158">
        <f>IF(J2392="", "", K2392)</f>
        <v/>
      </c>
      <c r="N2392" s="17" t="n"/>
      <c r="O2392" s="18" t="n"/>
      <c r="AC2392" s="14" t="n"/>
      <c r="AD2392" s="14">
        <f>IF(M2392="", "", IF(C2392="Long", IF(M2392&gt;0, M2392/F2392, ((G2392*(I2392-E2392))/F2392)), IF(M2392&gt;0, M2392/F2392, ((G2392*(E2392-I2392))/F2392))))</f>
        <v/>
      </c>
    </row>
    <row customHeight="1" ht="17.25" r="2393" spans="1:105">
      <c r="A2393" s="161" t="n"/>
      <c r="B2393" s="141" t="n"/>
      <c r="C2393" s="15" t="n"/>
      <c r="D2393" s="15" t="n"/>
      <c r="E2393" s="142" t="n"/>
      <c r="F2393" s="16" t="n"/>
      <c r="G2393" s="132" t="n"/>
      <c r="H2393" s="142" t="n"/>
      <c r="I2393" s="142" t="n"/>
      <c r="J2393" s="144" t="n"/>
      <c r="K2393" s="124" t="n"/>
      <c r="L2393" s="12" t="n"/>
      <c r="M2393" s="158">
        <f>IF(J2393="", "", K2393)</f>
        <v/>
      </c>
      <c r="N2393" s="17" t="n"/>
      <c r="O2393" s="18" t="n"/>
      <c r="AC2393" s="14" t="n"/>
      <c r="AD2393" s="14">
        <f>IF(M2393="", "", IF(C2393="Long", IF(M2393&gt;0, M2393/F2393, ((G2393*(I2393-E2393))/F2393)), IF(M2393&gt;0, M2393/F2393, ((G2393*(E2393-I2393))/F2393))))</f>
        <v/>
      </c>
    </row>
    <row customHeight="1" ht="17.25" r="2394" spans="1:105">
      <c r="A2394" s="161" t="n"/>
      <c r="B2394" s="141" t="n"/>
      <c r="C2394" s="15" t="n"/>
      <c r="D2394" s="15" t="n"/>
      <c r="E2394" s="142" t="n"/>
      <c r="F2394" s="16" t="n"/>
      <c r="G2394" s="132" t="n"/>
      <c r="H2394" s="142" t="n"/>
      <c r="I2394" s="142" t="n"/>
      <c r="J2394" s="144" t="n"/>
      <c r="K2394" s="124" t="n"/>
      <c r="L2394" s="12" t="n"/>
      <c r="M2394" s="158">
        <f>IF(J2394="", "", K2394)</f>
        <v/>
      </c>
      <c r="N2394" s="17" t="n"/>
      <c r="O2394" s="18" t="n"/>
      <c r="AC2394" s="14" t="n"/>
      <c r="AD2394" s="14">
        <f>IF(M2394="", "", IF(C2394="Long", IF(M2394&gt;0, M2394/F2394, ((G2394*(I2394-E2394))/F2394)), IF(M2394&gt;0, M2394/F2394, ((G2394*(E2394-I2394))/F2394))))</f>
        <v/>
      </c>
    </row>
    <row customHeight="1" ht="17.25" r="2395" spans="1:105">
      <c r="A2395" s="161" t="n"/>
      <c r="B2395" s="141" t="n"/>
      <c r="C2395" s="15" t="n"/>
      <c r="D2395" s="15" t="n"/>
      <c r="E2395" s="142" t="n"/>
      <c r="F2395" s="16" t="n"/>
      <c r="G2395" s="132" t="n"/>
      <c r="H2395" s="142" t="n"/>
      <c r="I2395" s="142" t="n"/>
      <c r="J2395" s="144" t="n"/>
      <c r="K2395" s="124" t="n"/>
      <c r="L2395" s="12" t="n"/>
      <c r="M2395" s="158">
        <f>IF(J2395="", "", K2395)</f>
        <v/>
      </c>
      <c r="N2395" s="17" t="n"/>
      <c r="O2395" s="18" t="n"/>
      <c r="AC2395" s="14" t="n"/>
      <c r="AD2395" s="14">
        <f>IF(M2395="", "", IF(C2395="Long", IF(M2395&gt;0, M2395/F2395, ((G2395*(I2395-E2395))/F2395)), IF(M2395&gt;0, M2395/F2395, ((G2395*(E2395-I2395))/F2395))))</f>
        <v/>
      </c>
    </row>
    <row customHeight="1" ht="17.25" r="2396" spans="1:105">
      <c r="A2396" s="161" t="n"/>
      <c r="B2396" s="141" t="n"/>
      <c r="C2396" s="15" t="n"/>
      <c r="D2396" s="15" t="n"/>
      <c r="E2396" s="142" t="n"/>
      <c r="F2396" s="16" t="n"/>
      <c r="G2396" s="132" t="n"/>
      <c r="H2396" s="142" t="n"/>
      <c r="I2396" s="142" t="n"/>
      <c r="J2396" s="144" t="n"/>
      <c r="K2396" s="124" t="n"/>
      <c r="L2396" s="12" t="n"/>
      <c r="M2396" s="158">
        <f>IF(J2396="", "", K2396)</f>
        <v/>
      </c>
      <c r="N2396" s="17" t="n"/>
      <c r="O2396" s="18" t="n"/>
      <c r="AC2396" s="14" t="n"/>
      <c r="AD2396" s="14">
        <f>IF(M2396="", "", IF(C2396="Long", IF(M2396&gt;0, M2396/F2396, ((G2396*(I2396-E2396))/F2396)), IF(M2396&gt;0, M2396/F2396, ((G2396*(E2396-I2396))/F2396))))</f>
        <v/>
      </c>
    </row>
    <row customHeight="1" ht="17.25" r="2397" spans="1:105">
      <c r="A2397" s="161" t="n"/>
      <c r="B2397" s="141" t="n"/>
      <c r="C2397" s="15" t="n"/>
      <c r="D2397" s="15" t="n"/>
      <c r="E2397" s="142" t="n"/>
      <c r="F2397" s="16" t="n"/>
      <c r="G2397" s="132" t="n"/>
      <c r="H2397" s="142" t="n"/>
      <c r="I2397" s="142" t="n"/>
      <c r="J2397" s="144" t="n"/>
      <c r="K2397" s="124" t="n"/>
      <c r="L2397" s="12" t="n"/>
      <c r="M2397" s="158">
        <f>IF(J2397="", "", K2397)</f>
        <v/>
      </c>
      <c r="N2397" s="17" t="n"/>
      <c r="O2397" s="18" t="n"/>
      <c r="AC2397" s="14" t="n"/>
      <c r="AD2397" s="14">
        <f>IF(M2397="", "", IF(C2397="Long", IF(M2397&gt;0, M2397/F2397, ((G2397*(I2397-E2397))/F2397)), IF(M2397&gt;0, M2397/F2397, ((G2397*(E2397-I2397))/F2397))))</f>
        <v/>
      </c>
    </row>
    <row customHeight="1" ht="17.25" r="2398" spans="1:105">
      <c r="A2398" s="161" t="n"/>
      <c r="B2398" s="141" t="n"/>
      <c r="C2398" s="15" t="n"/>
      <c r="D2398" s="15" t="n"/>
      <c r="E2398" s="142" t="n"/>
      <c r="F2398" s="16" t="n"/>
      <c r="G2398" s="132" t="n"/>
      <c r="H2398" s="142" t="n"/>
      <c r="I2398" s="142" t="n"/>
      <c r="J2398" s="144" t="n"/>
      <c r="K2398" s="124" t="n"/>
      <c r="L2398" s="12" t="n"/>
      <c r="M2398" s="158">
        <f>IF(J2398="", "", K2398)</f>
        <v/>
      </c>
      <c r="N2398" s="17" t="n"/>
      <c r="O2398" s="18" t="n"/>
      <c r="AC2398" s="14" t="n"/>
      <c r="AD2398" s="14">
        <f>IF(M2398="", "", IF(C2398="Long", IF(M2398&gt;0, M2398/F2398, ((G2398*(I2398-E2398))/F2398)), IF(M2398&gt;0, M2398/F2398, ((G2398*(E2398-I2398))/F2398))))</f>
        <v/>
      </c>
    </row>
    <row customHeight="1" ht="17.25" r="2399" spans="1:105">
      <c r="A2399" s="161" t="n"/>
      <c r="B2399" s="141" t="n"/>
      <c r="C2399" s="15" t="n"/>
      <c r="D2399" s="15" t="n"/>
      <c r="E2399" s="142" t="n"/>
      <c r="F2399" s="16" t="n"/>
      <c r="G2399" s="132" t="n"/>
      <c r="H2399" s="142" t="n"/>
      <c r="I2399" s="142" t="n"/>
      <c r="J2399" s="144" t="n"/>
      <c r="K2399" s="124" t="n"/>
      <c r="L2399" s="12" t="n"/>
      <c r="M2399" s="158">
        <f>IF(J2399="", "", K2399)</f>
        <v/>
      </c>
      <c r="N2399" s="17" t="n"/>
      <c r="O2399" s="18" t="n"/>
      <c r="AC2399" s="14" t="n"/>
      <c r="AD2399" s="14">
        <f>IF(M2399="", "", IF(C2399="Long", IF(M2399&gt;0, M2399/F2399, ((G2399*(I2399-E2399))/F2399)), IF(M2399&gt;0, M2399/F2399, ((G2399*(E2399-I2399))/F2399))))</f>
        <v/>
      </c>
    </row>
    <row customHeight="1" ht="17.25" r="2400" spans="1:105">
      <c r="A2400" s="161" t="n"/>
      <c r="B2400" s="141" t="n"/>
      <c r="C2400" s="15" t="n"/>
      <c r="D2400" s="15" t="n"/>
      <c r="E2400" s="142" t="n"/>
      <c r="F2400" s="16" t="n"/>
      <c r="G2400" s="132" t="n"/>
      <c r="H2400" s="142" t="n"/>
      <c r="I2400" s="142" t="n"/>
      <c r="J2400" s="144" t="n"/>
      <c r="K2400" s="124" t="n"/>
      <c r="L2400" s="12" t="n"/>
      <c r="M2400" s="158">
        <f>IF(J2400="", "", K2400)</f>
        <v/>
      </c>
      <c r="N2400" s="17" t="n"/>
      <c r="O2400" s="18" t="n"/>
      <c r="AC2400" s="14" t="n"/>
      <c r="AD2400" s="14">
        <f>IF(M2400="", "", IF(C2400="Long", IF(M2400&gt;0, M2400/F2400, ((G2400*(I2400-E2400))/F2400)), IF(M2400&gt;0, M2400/F2400, ((G2400*(E2400-I2400))/F2400))))</f>
        <v/>
      </c>
    </row>
    <row customHeight="1" ht="17.25" r="2401" spans="1:105">
      <c r="A2401" s="161" t="n"/>
      <c r="B2401" s="141" t="n"/>
      <c r="C2401" s="15" t="n"/>
      <c r="D2401" s="15" t="n"/>
      <c r="E2401" s="142" t="n"/>
      <c r="F2401" s="16" t="n"/>
      <c r="G2401" s="132" t="n"/>
      <c r="H2401" s="142" t="n"/>
      <c r="I2401" s="142" t="n"/>
      <c r="J2401" s="144" t="n"/>
      <c r="K2401" s="124" t="n"/>
      <c r="L2401" s="12" t="n"/>
      <c r="M2401" s="158">
        <f>IF(J2401="", "", K2401)</f>
        <v/>
      </c>
      <c r="N2401" s="17" t="n"/>
      <c r="O2401" s="18" t="n"/>
      <c r="AC2401" s="14" t="n"/>
      <c r="AD2401" s="14">
        <f>IF(M2401="", "", IF(C2401="Long", IF(M2401&gt;0, M2401/F2401, ((G2401*(I2401-E2401))/F2401)), IF(M2401&gt;0, M2401/F2401, ((G2401*(E2401-I2401))/F2401))))</f>
        <v/>
      </c>
    </row>
    <row customHeight="1" ht="17.25" r="2402" spans="1:105">
      <c r="A2402" s="161" t="n"/>
      <c r="B2402" s="141" t="n"/>
      <c r="C2402" s="15" t="n"/>
      <c r="D2402" s="15" t="n"/>
      <c r="E2402" s="142" t="n"/>
      <c r="F2402" s="16" t="n"/>
      <c r="G2402" s="132" t="n"/>
      <c r="H2402" s="142" t="n"/>
      <c r="I2402" s="142" t="n"/>
      <c r="J2402" s="144" t="n"/>
      <c r="K2402" s="124" t="n"/>
      <c r="L2402" s="12" t="n"/>
      <c r="M2402" s="158">
        <f>IF(J2402="", "", K2402)</f>
        <v/>
      </c>
      <c r="N2402" s="17" t="n"/>
      <c r="O2402" s="18" t="n"/>
      <c r="AC2402" s="14" t="n"/>
      <c r="AD2402" s="14">
        <f>IF(M2402="", "", IF(C2402="Long", IF(M2402&gt;0, M2402/F2402, ((G2402*(I2402-E2402))/F2402)), IF(M2402&gt;0, M2402/F2402, ((G2402*(E2402-I2402))/F2402))))</f>
        <v/>
      </c>
    </row>
    <row customHeight="1" ht="17.25" r="2403" spans="1:105">
      <c r="A2403" s="161" t="n"/>
      <c r="B2403" s="141" t="n"/>
      <c r="C2403" s="15" t="n"/>
      <c r="D2403" s="15" t="n"/>
      <c r="E2403" s="142" t="n"/>
      <c r="F2403" s="16" t="n"/>
      <c r="G2403" s="132" t="n"/>
      <c r="H2403" s="142" t="n"/>
      <c r="I2403" s="142" t="n"/>
      <c r="J2403" s="144" t="n"/>
      <c r="K2403" s="124" t="n"/>
      <c r="L2403" s="12" t="n"/>
      <c r="M2403" s="158">
        <f>IF(J2403="", "", K2403)</f>
        <v/>
      </c>
      <c r="N2403" s="17" t="n"/>
      <c r="O2403" s="18" t="n"/>
      <c r="AC2403" s="14" t="n"/>
      <c r="AD2403" s="14">
        <f>IF(M2403="", "", IF(C2403="Long", IF(M2403&gt;0, M2403/F2403, ((G2403*(I2403-E2403))/F2403)), IF(M2403&gt;0, M2403/F2403, ((G2403*(E2403-I2403))/F2403))))</f>
        <v/>
      </c>
    </row>
    <row customHeight="1" ht="17.25" r="2404" spans="1:105">
      <c r="A2404" s="161" t="n"/>
      <c r="B2404" s="141" t="n"/>
      <c r="C2404" s="15" t="n"/>
      <c r="D2404" s="15" t="n"/>
      <c r="E2404" s="142" t="n"/>
      <c r="F2404" s="16" t="n"/>
      <c r="G2404" s="132" t="n"/>
      <c r="H2404" s="142" t="n"/>
      <c r="I2404" s="142" t="n"/>
      <c r="J2404" s="144" t="n"/>
      <c r="K2404" s="124" t="n"/>
      <c r="L2404" s="12" t="n"/>
      <c r="M2404" s="158">
        <f>IF(J2404="", "", K2404)</f>
        <v/>
      </c>
      <c r="N2404" s="17" t="n"/>
      <c r="O2404" s="18" t="n"/>
      <c r="AC2404" s="14" t="n"/>
      <c r="AD2404" s="14">
        <f>IF(M2404="", "", IF(C2404="Long", IF(M2404&gt;0, M2404/F2404, ((G2404*(I2404-E2404))/F2404)), IF(M2404&gt;0, M2404/F2404, ((G2404*(E2404-I2404))/F2404))))</f>
        <v/>
      </c>
    </row>
    <row customHeight="1" ht="17.25" r="2405" spans="1:105">
      <c r="A2405" s="161" t="n"/>
      <c r="B2405" s="141" t="n"/>
      <c r="C2405" s="15" t="n"/>
      <c r="D2405" s="15" t="n"/>
      <c r="E2405" s="142" t="n"/>
      <c r="F2405" s="16" t="n"/>
      <c r="G2405" s="132" t="n"/>
      <c r="H2405" s="142" t="n"/>
      <c r="I2405" s="142" t="n"/>
      <c r="J2405" s="144" t="n"/>
      <c r="K2405" s="124" t="n"/>
      <c r="L2405" s="12" t="n"/>
      <c r="M2405" s="158">
        <f>IF(J2405="", "", K2405)</f>
        <v/>
      </c>
      <c r="N2405" s="17" t="n"/>
      <c r="O2405" s="18" t="n"/>
      <c r="AC2405" s="14" t="n"/>
      <c r="AD2405" s="14">
        <f>IF(M2405="", "", IF(C2405="Long", IF(M2405&gt;0, M2405/F2405, ((G2405*(I2405-E2405))/F2405)), IF(M2405&gt;0, M2405/F2405, ((G2405*(E2405-I2405))/F2405))))</f>
        <v/>
      </c>
    </row>
    <row customHeight="1" ht="17.25" r="2406" spans="1:105">
      <c r="A2406" s="161" t="n"/>
      <c r="B2406" s="141" t="n"/>
      <c r="C2406" s="15" t="n"/>
      <c r="D2406" s="15" t="n"/>
      <c r="E2406" s="142" t="n"/>
      <c r="F2406" s="16" t="n"/>
      <c r="G2406" s="132" t="n"/>
      <c r="H2406" s="142" t="n"/>
      <c r="I2406" s="142" t="n"/>
      <c r="J2406" s="144" t="n"/>
      <c r="K2406" s="124" t="n"/>
      <c r="L2406" s="12" t="n"/>
      <c r="M2406" s="158">
        <f>IF(J2406="", "", K2406)</f>
        <v/>
      </c>
      <c r="N2406" s="17" t="n"/>
      <c r="O2406" s="18" t="n"/>
      <c r="AC2406" s="14" t="n"/>
      <c r="AD2406" s="14">
        <f>IF(M2406="", "", IF(C2406="Long", IF(M2406&gt;0, M2406/F2406, ((G2406*(I2406-E2406))/F2406)), IF(M2406&gt;0, M2406/F2406, ((G2406*(E2406-I2406))/F2406))))</f>
        <v/>
      </c>
    </row>
    <row customHeight="1" ht="17.25" r="2407" spans="1:105">
      <c r="A2407" s="161" t="n"/>
      <c r="B2407" s="141" t="n"/>
      <c r="C2407" s="15" t="n"/>
      <c r="D2407" s="15" t="n"/>
      <c r="E2407" s="142" t="n"/>
      <c r="F2407" s="16" t="n"/>
      <c r="G2407" s="132" t="n"/>
      <c r="H2407" s="142" t="n"/>
      <c r="I2407" s="142" t="n"/>
      <c r="J2407" s="144" t="n"/>
      <c r="K2407" s="124" t="n"/>
      <c r="L2407" s="12" t="n"/>
      <c r="M2407" s="158">
        <f>IF(J2407="", "", K2407)</f>
        <v/>
      </c>
      <c r="N2407" s="17" t="n"/>
      <c r="O2407" s="18" t="n"/>
      <c r="AC2407" s="14" t="n"/>
      <c r="AD2407" s="14">
        <f>IF(M2407="", "", IF(C2407="Long", IF(M2407&gt;0, M2407/F2407, ((G2407*(I2407-E2407))/F2407)), IF(M2407&gt;0, M2407/F2407, ((G2407*(E2407-I2407))/F2407))))</f>
        <v/>
      </c>
    </row>
    <row customHeight="1" ht="17.25" r="2408" spans="1:105">
      <c r="A2408" s="161" t="n"/>
      <c r="B2408" s="141" t="n"/>
      <c r="C2408" s="15" t="n"/>
      <c r="D2408" s="15" t="n"/>
      <c r="E2408" s="142" t="n"/>
      <c r="F2408" s="16" t="n"/>
      <c r="G2408" s="132" t="n"/>
      <c r="H2408" s="142" t="n"/>
      <c r="I2408" s="142" t="n"/>
      <c r="J2408" s="144" t="n"/>
      <c r="K2408" s="124" t="n"/>
      <c r="L2408" s="12" t="n"/>
      <c r="M2408" s="158">
        <f>IF(J2408="", "", K2408)</f>
        <v/>
      </c>
      <c r="N2408" s="17" t="n"/>
      <c r="O2408" s="18" t="n"/>
      <c r="AC2408" s="14" t="n"/>
      <c r="AD2408" s="14">
        <f>IF(M2408="", "", IF(C2408="Long", IF(M2408&gt;0, M2408/F2408, ((G2408*(I2408-E2408))/F2408)), IF(M2408&gt;0, M2408/F2408, ((G2408*(E2408-I2408))/F2408))))</f>
        <v/>
      </c>
    </row>
    <row customHeight="1" ht="17.25" r="2409" spans="1:105">
      <c r="A2409" s="161" t="n"/>
      <c r="B2409" s="141" t="n"/>
      <c r="C2409" s="15" t="n"/>
      <c r="D2409" s="15" t="n"/>
      <c r="E2409" s="142" t="n"/>
      <c r="F2409" s="16" t="n"/>
      <c r="G2409" s="132" t="n"/>
      <c r="H2409" s="142" t="n"/>
      <c r="I2409" s="142" t="n"/>
      <c r="J2409" s="144" t="n"/>
      <c r="K2409" s="124" t="n"/>
      <c r="L2409" s="12" t="n"/>
      <c r="M2409" s="158">
        <f>IF(J2409="", "", K2409)</f>
        <v/>
      </c>
      <c r="N2409" s="17" t="n"/>
      <c r="O2409" s="18" t="n"/>
      <c r="AC2409" s="14" t="n"/>
      <c r="AD2409" s="14">
        <f>IF(M2409="", "", IF(C2409="Long", IF(M2409&gt;0, M2409/F2409, ((G2409*(I2409-E2409))/F2409)), IF(M2409&gt;0, M2409/F2409, ((G2409*(E2409-I2409))/F2409))))</f>
        <v/>
      </c>
    </row>
    <row customHeight="1" ht="17.25" r="2410" spans="1:105">
      <c r="A2410" s="161" t="n"/>
      <c r="B2410" s="141" t="n"/>
      <c r="C2410" s="15" t="n"/>
      <c r="D2410" s="15" t="n"/>
      <c r="E2410" s="142" t="n"/>
      <c r="F2410" s="16" t="n"/>
      <c r="G2410" s="132" t="n"/>
      <c r="H2410" s="142" t="n"/>
      <c r="I2410" s="142" t="n"/>
      <c r="J2410" s="144" t="n"/>
      <c r="K2410" s="124" t="n"/>
      <c r="L2410" s="12" t="n"/>
      <c r="M2410" s="158">
        <f>IF(J2410="", "", K2410)</f>
        <v/>
      </c>
      <c r="N2410" s="17" t="n"/>
      <c r="O2410" s="18" t="n"/>
      <c r="AC2410" s="14" t="n"/>
      <c r="AD2410" s="14">
        <f>IF(M2410="", "", IF(C2410="Long", IF(M2410&gt;0, M2410/F2410, ((G2410*(I2410-E2410))/F2410)), IF(M2410&gt;0, M2410/F2410, ((G2410*(E2410-I2410))/F2410))))</f>
        <v/>
      </c>
    </row>
    <row customHeight="1" ht="17.25" r="2411" spans="1:105">
      <c r="A2411" s="161" t="n"/>
      <c r="B2411" s="141" t="n"/>
      <c r="C2411" s="15" t="n"/>
      <c r="D2411" s="15" t="n"/>
      <c r="E2411" s="142" t="n"/>
      <c r="F2411" s="16" t="n"/>
      <c r="G2411" s="132" t="n"/>
      <c r="H2411" s="142" t="n"/>
      <c r="I2411" s="142" t="n"/>
      <c r="J2411" s="144" t="n"/>
      <c r="K2411" s="124" t="n"/>
      <c r="L2411" s="12" t="n"/>
      <c r="M2411" s="158">
        <f>IF(J2411="", "", K2411)</f>
        <v/>
      </c>
      <c r="N2411" s="17" t="n"/>
      <c r="O2411" s="18" t="n"/>
      <c r="AC2411" s="14" t="n"/>
      <c r="AD2411" s="14">
        <f>IF(M2411="", "", IF(C2411="Long", IF(M2411&gt;0, M2411/F2411, ((G2411*(I2411-E2411))/F2411)), IF(M2411&gt;0, M2411/F2411, ((G2411*(E2411-I2411))/F2411))))</f>
        <v/>
      </c>
    </row>
    <row customHeight="1" ht="17.25" r="2412" spans="1:105">
      <c r="A2412" s="161" t="n"/>
      <c r="B2412" s="141" t="n"/>
      <c r="C2412" s="15" t="n"/>
      <c r="D2412" s="15" t="n"/>
      <c r="E2412" s="142" t="n"/>
      <c r="F2412" s="16" t="n"/>
      <c r="G2412" s="132" t="n"/>
      <c r="H2412" s="142" t="n"/>
      <c r="I2412" s="142" t="n"/>
      <c r="J2412" s="144" t="n"/>
      <c r="K2412" s="124" t="n"/>
      <c r="L2412" s="12" t="n"/>
      <c r="M2412" s="158">
        <f>IF(J2412="", "", K2412)</f>
        <v/>
      </c>
      <c r="N2412" s="17" t="n"/>
      <c r="O2412" s="18" t="n"/>
      <c r="AC2412" s="14" t="n"/>
      <c r="AD2412" s="14">
        <f>IF(M2412="", "", IF(C2412="Long", IF(M2412&gt;0, M2412/F2412, ((G2412*(I2412-E2412))/F2412)), IF(M2412&gt;0, M2412/F2412, ((G2412*(E2412-I2412))/F2412))))</f>
        <v/>
      </c>
    </row>
    <row customHeight="1" ht="17.25" r="2413" spans="1:105">
      <c r="A2413" s="161" t="n"/>
      <c r="B2413" s="141" t="n"/>
      <c r="C2413" s="15" t="n"/>
      <c r="D2413" s="15" t="n"/>
      <c r="E2413" s="142" t="n"/>
      <c r="F2413" s="16" t="n"/>
      <c r="G2413" s="132" t="n"/>
      <c r="H2413" s="142" t="n"/>
      <c r="I2413" s="142" t="n"/>
      <c r="J2413" s="144" t="n"/>
      <c r="K2413" s="124" t="n"/>
      <c r="L2413" s="12" t="n"/>
      <c r="M2413" s="158">
        <f>IF(J2413="", "", K2413)</f>
        <v/>
      </c>
      <c r="N2413" s="17" t="n"/>
      <c r="O2413" s="18" t="n"/>
      <c r="AC2413" s="14" t="n"/>
      <c r="AD2413" s="14">
        <f>IF(M2413="", "", IF(C2413="Long", IF(M2413&gt;0, M2413/F2413, ((G2413*(I2413-E2413))/F2413)), IF(M2413&gt;0, M2413/F2413, ((G2413*(E2413-I2413))/F2413))))</f>
        <v/>
      </c>
    </row>
    <row customHeight="1" ht="17.25" r="2414" spans="1:105">
      <c r="A2414" s="161" t="n"/>
      <c r="B2414" s="141" t="n"/>
      <c r="C2414" s="15" t="n"/>
      <c r="D2414" s="15" t="n"/>
      <c r="E2414" s="142" t="n"/>
      <c r="F2414" s="16" t="n"/>
      <c r="G2414" s="132" t="n"/>
      <c r="H2414" s="142" t="n"/>
      <c r="I2414" s="142" t="n"/>
      <c r="J2414" s="144" t="n"/>
      <c r="K2414" s="124" t="n"/>
      <c r="L2414" s="12" t="n"/>
      <c r="M2414" s="158">
        <f>IF(J2414="", "", K2414)</f>
        <v/>
      </c>
      <c r="N2414" s="17" t="n"/>
      <c r="O2414" s="18" t="n"/>
      <c r="AC2414" s="14" t="n"/>
      <c r="AD2414" s="14">
        <f>IF(M2414="", "", IF(C2414="Long", IF(M2414&gt;0, M2414/F2414, ((G2414*(I2414-E2414))/F2414)), IF(M2414&gt;0, M2414/F2414, ((G2414*(E2414-I2414))/F2414))))</f>
        <v/>
      </c>
    </row>
    <row customHeight="1" ht="17.25" r="2415" spans="1:105">
      <c r="A2415" s="161" t="n"/>
      <c r="B2415" s="141" t="n"/>
      <c r="C2415" s="15" t="n"/>
      <c r="D2415" s="15" t="n"/>
      <c r="E2415" s="142" t="n"/>
      <c r="F2415" s="16" t="n"/>
      <c r="G2415" s="132" t="n"/>
      <c r="H2415" s="142" t="n"/>
      <c r="I2415" s="142" t="n"/>
      <c r="J2415" s="144" t="n"/>
      <c r="K2415" s="124" t="n"/>
      <c r="L2415" s="12" t="n"/>
      <c r="M2415" s="158">
        <f>IF(J2415="", "", K2415)</f>
        <v/>
      </c>
      <c r="N2415" s="17" t="n"/>
      <c r="O2415" s="18" t="n"/>
      <c r="AC2415" s="14" t="n"/>
      <c r="AD2415" s="14">
        <f>IF(M2415="", "", IF(C2415="Long", IF(M2415&gt;0, M2415/F2415, ((G2415*(I2415-E2415))/F2415)), IF(M2415&gt;0, M2415/F2415, ((G2415*(E2415-I2415))/F2415))))</f>
        <v/>
      </c>
    </row>
    <row customHeight="1" ht="17.25" r="2416" spans="1:105">
      <c r="A2416" s="161" t="n"/>
      <c r="B2416" s="141" t="n"/>
      <c r="C2416" s="15" t="n"/>
      <c r="D2416" s="15" t="n"/>
      <c r="E2416" s="142" t="n"/>
      <c r="F2416" s="16" t="n"/>
      <c r="G2416" s="132" t="n"/>
      <c r="H2416" s="142" t="n"/>
      <c r="I2416" s="142" t="n"/>
      <c r="J2416" s="144" t="n"/>
      <c r="K2416" s="124" t="n"/>
      <c r="L2416" s="12" t="n"/>
      <c r="M2416" s="158">
        <f>IF(J2416="", "", K2416)</f>
        <v/>
      </c>
      <c r="N2416" s="17" t="n"/>
      <c r="O2416" s="18" t="n"/>
      <c r="AC2416" s="14" t="n"/>
      <c r="AD2416" s="14">
        <f>IF(M2416="", "", IF(C2416="Long", IF(M2416&gt;0, M2416/F2416, ((G2416*(I2416-E2416))/F2416)), IF(M2416&gt;0, M2416/F2416, ((G2416*(E2416-I2416))/F2416))))</f>
        <v/>
      </c>
    </row>
    <row customHeight="1" ht="17.25" r="2417" spans="1:105">
      <c r="A2417" s="161" t="n"/>
      <c r="B2417" s="141" t="n"/>
      <c r="C2417" s="15" t="n"/>
      <c r="D2417" s="15" t="n"/>
      <c r="E2417" s="142" t="n"/>
      <c r="F2417" s="16" t="n"/>
      <c r="G2417" s="132" t="n"/>
      <c r="H2417" s="142" t="n"/>
      <c r="I2417" s="142" t="n"/>
      <c r="J2417" s="144" t="n"/>
      <c r="K2417" s="124" t="n"/>
      <c r="L2417" s="12" t="n"/>
      <c r="M2417" s="158">
        <f>IF(J2417="", "", K2417)</f>
        <v/>
      </c>
      <c r="N2417" s="17" t="n"/>
      <c r="O2417" s="18" t="n"/>
      <c r="AC2417" s="14" t="n"/>
      <c r="AD2417" s="14">
        <f>IF(M2417="", "", IF(C2417="Long", IF(M2417&gt;0, M2417/F2417, ((G2417*(I2417-E2417))/F2417)), IF(M2417&gt;0, M2417/F2417, ((G2417*(E2417-I2417))/F2417))))</f>
        <v/>
      </c>
    </row>
    <row customHeight="1" ht="17.25" r="2418" spans="1:105">
      <c r="A2418" s="161" t="n"/>
      <c r="B2418" s="141" t="n"/>
      <c r="C2418" s="15" t="n"/>
      <c r="D2418" s="15" t="n"/>
      <c r="E2418" s="142" t="n"/>
      <c r="F2418" s="16" t="n"/>
      <c r="G2418" s="132" t="n"/>
      <c r="H2418" s="142" t="n"/>
      <c r="I2418" s="142" t="n"/>
      <c r="J2418" s="144" t="n"/>
      <c r="K2418" s="124" t="n"/>
      <c r="L2418" s="12" t="n"/>
      <c r="M2418" s="158">
        <f>IF(J2418="", "", K2418)</f>
        <v/>
      </c>
      <c r="N2418" s="17" t="n"/>
      <c r="O2418" s="18" t="n"/>
      <c r="AC2418" s="14" t="n"/>
      <c r="AD2418" s="14">
        <f>IF(M2418="", "", IF(C2418="Long", IF(M2418&gt;0, M2418/F2418, ((G2418*(I2418-E2418))/F2418)), IF(M2418&gt;0, M2418/F2418, ((G2418*(E2418-I2418))/F2418))))</f>
        <v/>
      </c>
    </row>
    <row customHeight="1" ht="17.25" r="2419" spans="1:105">
      <c r="A2419" s="161" t="n"/>
      <c r="B2419" s="141" t="n"/>
      <c r="C2419" s="15" t="n"/>
      <c r="D2419" s="15" t="n"/>
      <c r="E2419" s="142" t="n"/>
      <c r="F2419" s="16" t="n"/>
      <c r="G2419" s="132" t="n"/>
      <c r="H2419" s="142" t="n"/>
      <c r="I2419" s="142" t="n"/>
      <c r="J2419" s="144" t="n"/>
      <c r="K2419" s="124" t="n"/>
      <c r="L2419" s="12" t="n"/>
      <c r="M2419" s="158">
        <f>IF(J2419="", "", K2419)</f>
        <v/>
      </c>
      <c r="N2419" s="17" t="n"/>
      <c r="O2419" s="18" t="n"/>
      <c r="AC2419" s="14" t="n"/>
      <c r="AD2419" s="14">
        <f>IF(M2419="", "", IF(C2419="Long", IF(M2419&gt;0, M2419/F2419, ((G2419*(I2419-E2419))/F2419)), IF(M2419&gt;0, M2419/F2419, ((G2419*(E2419-I2419))/F2419))))</f>
        <v/>
      </c>
    </row>
    <row customHeight="1" ht="17.25" r="2420" spans="1:105">
      <c r="A2420" s="161" t="n"/>
      <c r="B2420" s="141" t="n"/>
      <c r="C2420" s="15" t="n"/>
      <c r="D2420" s="15" t="n"/>
      <c r="E2420" s="142" t="n"/>
      <c r="F2420" s="16" t="n"/>
      <c r="G2420" s="132" t="n"/>
      <c r="H2420" s="142" t="n"/>
      <c r="I2420" s="142" t="n"/>
      <c r="J2420" s="144" t="n"/>
      <c r="K2420" s="124" t="n"/>
      <c r="L2420" s="12" t="n"/>
      <c r="M2420" s="158">
        <f>IF(J2420="", "", K2420)</f>
        <v/>
      </c>
      <c r="N2420" s="17" t="n"/>
      <c r="O2420" s="18" t="n"/>
      <c r="AC2420" s="14" t="n"/>
      <c r="AD2420" s="14">
        <f>IF(M2420="", "", IF(C2420="Long", IF(M2420&gt;0, M2420/F2420, ((G2420*(I2420-E2420))/F2420)), IF(M2420&gt;0, M2420/F2420, ((G2420*(E2420-I2420))/F2420))))</f>
        <v/>
      </c>
    </row>
    <row customHeight="1" ht="17.25" r="2421" spans="1:105">
      <c r="A2421" s="161" t="n"/>
      <c r="B2421" s="141" t="n"/>
      <c r="C2421" s="15" t="n"/>
      <c r="D2421" s="15" t="n"/>
      <c r="E2421" s="142" t="n"/>
      <c r="F2421" s="16" t="n"/>
      <c r="G2421" s="132" t="n"/>
      <c r="H2421" s="142" t="n"/>
      <c r="I2421" s="142" t="n"/>
      <c r="J2421" s="144" t="n"/>
      <c r="K2421" s="124" t="n"/>
      <c r="L2421" s="12" t="n"/>
      <c r="M2421" s="158">
        <f>IF(J2421="", "", K2421)</f>
        <v/>
      </c>
      <c r="N2421" s="17" t="n"/>
      <c r="O2421" s="18" t="n"/>
      <c r="AC2421" s="14" t="n"/>
      <c r="AD2421" s="14">
        <f>IF(M2421="", "", IF(C2421="Long", IF(M2421&gt;0, M2421/F2421, ((G2421*(I2421-E2421))/F2421)), IF(M2421&gt;0, M2421/F2421, ((G2421*(E2421-I2421))/F2421))))</f>
        <v/>
      </c>
    </row>
    <row customHeight="1" ht="17.25" r="2422" spans="1:105">
      <c r="A2422" s="161" t="n"/>
      <c r="B2422" s="141" t="n"/>
      <c r="C2422" s="15" t="n"/>
      <c r="D2422" s="15" t="n"/>
      <c r="E2422" s="142" t="n"/>
      <c r="F2422" s="16" t="n"/>
      <c r="G2422" s="132" t="n"/>
      <c r="H2422" s="142" t="n"/>
      <c r="I2422" s="142" t="n"/>
      <c r="J2422" s="144" t="n"/>
      <c r="K2422" s="124" t="n"/>
      <c r="L2422" s="12" t="n"/>
      <c r="M2422" s="158">
        <f>IF(J2422="", "", K2422)</f>
        <v/>
      </c>
      <c r="N2422" s="17" t="n"/>
      <c r="O2422" s="18" t="n"/>
      <c r="AC2422" s="14" t="n"/>
      <c r="AD2422" s="14">
        <f>IF(M2422="", "", IF(C2422="Long", IF(M2422&gt;0, M2422/F2422, ((G2422*(I2422-E2422))/F2422)), IF(M2422&gt;0, M2422/F2422, ((G2422*(E2422-I2422))/F2422))))</f>
        <v/>
      </c>
    </row>
    <row customHeight="1" ht="17.25" r="2423" spans="1:105">
      <c r="A2423" s="161" t="n"/>
      <c r="B2423" s="141" t="n"/>
      <c r="C2423" s="15" t="n"/>
      <c r="D2423" s="15" t="n"/>
      <c r="E2423" s="142" t="n"/>
      <c r="F2423" s="16" t="n"/>
      <c r="G2423" s="132" t="n"/>
      <c r="H2423" s="142" t="n"/>
      <c r="I2423" s="142" t="n"/>
      <c r="J2423" s="144" t="n"/>
      <c r="K2423" s="124" t="n"/>
      <c r="L2423" s="12" t="n"/>
      <c r="M2423" s="158">
        <f>IF(J2423="", "", K2423)</f>
        <v/>
      </c>
      <c r="N2423" s="17" t="n"/>
      <c r="O2423" s="18" t="n"/>
      <c r="AC2423" s="14" t="n"/>
      <c r="AD2423" s="14">
        <f>IF(M2423="", "", IF(C2423="Long", IF(M2423&gt;0, M2423/F2423, ((G2423*(I2423-E2423))/F2423)), IF(M2423&gt;0, M2423/F2423, ((G2423*(E2423-I2423))/F2423))))</f>
        <v/>
      </c>
    </row>
    <row customHeight="1" ht="17.25" r="2424" spans="1:105">
      <c r="A2424" s="161" t="n"/>
      <c r="B2424" s="141" t="n"/>
      <c r="C2424" s="15" t="n"/>
      <c r="D2424" s="15" t="n"/>
      <c r="E2424" s="142" t="n"/>
      <c r="F2424" s="16" t="n"/>
      <c r="G2424" s="132" t="n"/>
      <c r="H2424" s="142" t="n"/>
      <c r="I2424" s="142" t="n"/>
      <c r="J2424" s="144" t="n"/>
      <c r="K2424" s="124" t="n"/>
      <c r="L2424" s="12" t="n"/>
      <c r="M2424" s="158">
        <f>IF(J2424="", "", K2424)</f>
        <v/>
      </c>
      <c r="N2424" s="17" t="n"/>
      <c r="O2424" s="18" t="n"/>
      <c r="AC2424" s="14" t="n"/>
      <c r="AD2424" s="14">
        <f>IF(M2424="", "", IF(C2424="Long", IF(M2424&gt;0, M2424/F2424, ((G2424*(I2424-E2424))/F2424)), IF(M2424&gt;0, M2424/F2424, ((G2424*(E2424-I2424))/F2424))))</f>
        <v/>
      </c>
    </row>
    <row customHeight="1" ht="17.25" r="2425" spans="1:105">
      <c r="A2425" s="161" t="n"/>
      <c r="B2425" s="141" t="n"/>
      <c r="C2425" s="15" t="n"/>
      <c r="D2425" s="15" t="n"/>
      <c r="E2425" s="142" t="n"/>
      <c r="F2425" s="16" t="n"/>
      <c r="G2425" s="132" t="n"/>
      <c r="H2425" s="142" t="n"/>
      <c r="I2425" s="142" t="n"/>
      <c r="J2425" s="144" t="n"/>
      <c r="K2425" s="124" t="n"/>
      <c r="L2425" s="12" t="n"/>
      <c r="M2425" s="158">
        <f>IF(J2425="", "", K2425)</f>
        <v/>
      </c>
      <c r="N2425" s="17" t="n"/>
      <c r="O2425" s="18" t="n"/>
      <c r="AC2425" s="14" t="n"/>
      <c r="AD2425" s="14">
        <f>IF(M2425="", "", IF(C2425="Long", IF(M2425&gt;0, M2425/F2425, ((G2425*(I2425-E2425))/F2425)), IF(M2425&gt;0, M2425/F2425, ((G2425*(E2425-I2425))/F2425))))</f>
        <v/>
      </c>
    </row>
    <row customHeight="1" ht="17.25" r="2426" spans="1:105">
      <c r="A2426" s="161" t="n"/>
      <c r="B2426" s="141" t="n"/>
      <c r="C2426" s="15" t="n"/>
      <c r="D2426" s="15" t="n"/>
      <c r="E2426" s="142" t="n"/>
      <c r="F2426" s="16" t="n"/>
      <c r="G2426" s="132" t="n"/>
      <c r="H2426" s="142" t="n"/>
      <c r="I2426" s="142" t="n"/>
      <c r="J2426" s="144" t="n"/>
      <c r="K2426" s="124" t="n"/>
      <c r="L2426" s="12" t="n"/>
      <c r="M2426" s="158">
        <f>IF(J2426="", "", K2426)</f>
        <v/>
      </c>
      <c r="N2426" s="17" t="n"/>
      <c r="O2426" s="18" t="n"/>
      <c r="AC2426" s="14" t="n"/>
      <c r="AD2426" s="14">
        <f>IF(M2426="", "", IF(C2426="Long", IF(M2426&gt;0, M2426/F2426, ((G2426*(I2426-E2426))/F2426)), IF(M2426&gt;0, M2426/F2426, ((G2426*(E2426-I2426))/F2426))))</f>
        <v/>
      </c>
    </row>
    <row customHeight="1" ht="17.25" r="2427" spans="1:105">
      <c r="A2427" s="161" t="n"/>
      <c r="B2427" s="141" t="n"/>
      <c r="C2427" s="15" t="n"/>
      <c r="D2427" s="15" t="n"/>
      <c r="E2427" s="142" t="n"/>
      <c r="F2427" s="16" t="n"/>
      <c r="G2427" s="132" t="n"/>
      <c r="H2427" s="142" t="n"/>
      <c r="I2427" s="142" t="n"/>
      <c r="J2427" s="144" t="n"/>
      <c r="K2427" s="124" t="n"/>
      <c r="L2427" s="12" t="n"/>
      <c r="M2427" s="158">
        <f>IF(J2427="", "", K2427)</f>
        <v/>
      </c>
      <c r="N2427" s="17" t="n"/>
      <c r="O2427" s="18" t="n"/>
      <c r="AC2427" s="14" t="n"/>
      <c r="AD2427" s="14">
        <f>IF(M2427="", "", IF(C2427="Long", IF(M2427&gt;0, M2427/F2427, ((G2427*(I2427-E2427))/F2427)), IF(M2427&gt;0, M2427/F2427, ((G2427*(E2427-I2427))/F2427))))</f>
        <v/>
      </c>
    </row>
    <row customHeight="1" ht="17.25" r="2428" spans="1:105">
      <c r="A2428" s="161" t="n"/>
      <c r="B2428" s="141" t="n"/>
      <c r="C2428" s="15" t="n"/>
      <c r="D2428" s="15" t="n"/>
      <c r="E2428" s="142" t="n"/>
      <c r="F2428" s="16" t="n"/>
      <c r="G2428" s="132" t="n"/>
      <c r="H2428" s="142" t="n"/>
      <c r="I2428" s="142" t="n"/>
      <c r="J2428" s="144" t="n"/>
      <c r="K2428" s="124" t="n"/>
      <c r="L2428" s="12" t="n"/>
      <c r="M2428" s="158">
        <f>IF(J2428="", "", K2428)</f>
        <v/>
      </c>
      <c r="N2428" s="17" t="n"/>
      <c r="O2428" s="18" t="n"/>
      <c r="AC2428" s="14" t="n"/>
      <c r="AD2428" s="14">
        <f>IF(M2428="", "", IF(C2428="Long", IF(M2428&gt;0, M2428/F2428, ((G2428*(I2428-E2428))/F2428)), IF(M2428&gt;0, M2428/F2428, ((G2428*(E2428-I2428))/F2428))))</f>
        <v/>
      </c>
    </row>
    <row customHeight="1" ht="17.25" r="2429" spans="1:105">
      <c r="A2429" s="161" t="n"/>
      <c r="B2429" s="141" t="n"/>
      <c r="C2429" s="15" t="n"/>
      <c r="D2429" s="15" t="n"/>
      <c r="E2429" s="142" t="n"/>
      <c r="F2429" s="16" t="n"/>
      <c r="G2429" s="132" t="n"/>
      <c r="H2429" s="142" t="n"/>
      <c r="I2429" s="142" t="n"/>
      <c r="J2429" s="144" t="n"/>
      <c r="K2429" s="124" t="n"/>
      <c r="L2429" s="12" t="n"/>
      <c r="M2429" s="158">
        <f>IF(J2429="", "", K2429)</f>
        <v/>
      </c>
      <c r="N2429" s="17" t="n"/>
      <c r="O2429" s="18" t="n"/>
      <c r="AC2429" s="14" t="n"/>
      <c r="AD2429" s="14">
        <f>IF(M2429="", "", IF(C2429="Long", IF(M2429&gt;0, M2429/F2429, ((G2429*(I2429-E2429))/F2429)), IF(M2429&gt;0, M2429/F2429, ((G2429*(E2429-I2429))/F2429))))</f>
        <v/>
      </c>
    </row>
    <row customHeight="1" ht="17.25" r="2430" spans="1:105">
      <c r="A2430" s="161" t="n"/>
      <c r="B2430" s="141" t="n"/>
      <c r="C2430" s="15" t="n"/>
      <c r="D2430" s="15" t="n"/>
      <c r="E2430" s="142" t="n"/>
      <c r="F2430" s="16" t="n"/>
      <c r="G2430" s="132" t="n"/>
      <c r="H2430" s="142" t="n"/>
      <c r="I2430" s="142" t="n"/>
      <c r="J2430" s="144" t="n"/>
      <c r="K2430" s="124" t="n"/>
      <c r="L2430" s="12" t="n"/>
      <c r="M2430" s="158">
        <f>IF(J2430="", "", K2430)</f>
        <v/>
      </c>
      <c r="N2430" s="17" t="n"/>
      <c r="O2430" s="18" t="n"/>
      <c r="AC2430" s="14" t="n"/>
      <c r="AD2430" s="14">
        <f>IF(M2430="", "", IF(C2430="Long", IF(M2430&gt;0, M2430/F2430, ((G2430*(I2430-E2430))/F2430)), IF(M2430&gt;0, M2430/F2430, ((G2430*(E2430-I2430))/F2430))))</f>
        <v/>
      </c>
    </row>
    <row customHeight="1" ht="17.25" r="2431" spans="1:105">
      <c r="A2431" s="161" t="n"/>
      <c r="B2431" s="141" t="n"/>
      <c r="C2431" s="15" t="n"/>
      <c r="D2431" s="15" t="n"/>
      <c r="E2431" s="142" t="n"/>
      <c r="F2431" s="16" t="n"/>
      <c r="G2431" s="132" t="n"/>
      <c r="H2431" s="142" t="n"/>
      <c r="I2431" s="142" t="n"/>
      <c r="J2431" s="144" t="n"/>
      <c r="K2431" s="124" t="n"/>
      <c r="L2431" s="12" t="n"/>
      <c r="M2431" s="158">
        <f>IF(J2431="", "", K2431)</f>
        <v/>
      </c>
      <c r="N2431" s="17" t="n"/>
      <c r="O2431" s="18" t="n"/>
      <c r="AC2431" s="14" t="n"/>
      <c r="AD2431" s="14">
        <f>IF(M2431="", "", IF(C2431="Long", IF(M2431&gt;0, M2431/F2431, ((G2431*(I2431-E2431))/F2431)), IF(M2431&gt;0, M2431/F2431, ((G2431*(E2431-I2431))/F2431))))</f>
        <v/>
      </c>
    </row>
    <row customHeight="1" ht="17.25" r="2432" spans="1:105">
      <c r="A2432" s="161" t="n"/>
      <c r="B2432" s="141" t="n"/>
      <c r="C2432" s="15" t="n"/>
      <c r="D2432" s="15" t="n"/>
      <c r="E2432" s="142" t="n"/>
      <c r="F2432" s="16" t="n"/>
      <c r="G2432" s="132" t="n"/>
      <c r="H2432" s="142" t="n"/>
      <c r="I2432" s="142" t="n"/>
      <c r="J2432" s="144" t="n"/>
      <c r="K2432" s="124" t="n"/>
      <c r="L2432" s="12" t="n"/>
      <c r="M2432" s="158">
        <f>IF(J2432="", "", K2432)</f>
        <v/>
      </c>
      <c r="N2432" s="17" t="n"/>
      <c r="O2432" s="18" t="n"/>
      <c r="AC2432" s="14" t="n"/>
      <c r="AD2432" s="14">
        <f>IF(M2432="", "", IF(C2432="Long", IF(M2432&gt;0, M2432/F2432, ((G2432*(I2432-E2432))/F2432)), IF(M2432&gt;0, M2432/F2432, ((G2432*(E2432-I2432))/F2432))))</f>
        <v/>
      </c>
    </row>
    <row customHeight="1" ht="17.25" r="2433" spans="1:105">
      <c r="A2433" s="161" t="n"/>
      <c r="B2433" s="141" t="n"/>
      <c r="C2433" s="15" t="n"/>
      <c r="D2433" s="15" t="n"/>
      <c r="E2433" s="142" t="n"/>
      <c r="F2433" s="16" t="n"/>
      <c r="G2433" s="132" t="n"/>
      <c r="H2433" s="142" t="n"/>
      <c r="I2433" s="142" t="n"/>
      <c r="J2433" s="144" t="n"/>
      <c r="K2433" s="124" t="n"/>
      <c r="L2433" s="12" t="n"/>
      <c r="M2433" s="158">
        <f>IF(J2433="", "", K2433)</f>
        <v/>
      </c>
      <c r="N2433" s="17" t="n"/>
      <c r="O2433" s="18" t="n"/>
      <c r="AC2433" s="14" t="n"/>
      <c r="AD2433" s="14">
        <f>IF(M2433="", "", IF(C2433="Long", IF(M2433&gt;0, M2433/F2433, ((G2433*(I2433-E2433))/F2433)), IF(M2433&gt;0, M2433/F2433, ((G2433*(E2433-I2433))/F2433))))</f>
        <v/>
      </c>
    </row>
    <row customHeight="1" ht="17.25" r="2434" spans="1:105">
      <c r="A2434" s="161" t="n"/>
      <c r="B2434" s="141" t="n"/>
      <c r="C2434" s="15" t="n"/>
      <c r="D2434" s="15" t="n"/>
      <c r="E2434" s="142" t="n"/>
      <c r="F2434" s="16" t="n"/>
      <c r="G2434" s="132" t="n"/>
      <c r="H2434" s="142" t="n"/>
      <c r="I2434" s="142" t="n"/>
      <c r="J2434" s="144" t="n"/>
      <c r="K2434" s="124" t="n"/>
      <c r="L2434" s="12" t="n"/>
      <c r="M2434" s="158">
        <f>IF(J2434="", "", K2434)</f>
        <v/>
      </c>
      <c r="N2434" s="17" t="n"/>
      <c r="O2434" s="18" t="n"/>
      <c r="AC2434" s="14" t="n"/>
      <c r="AD2434" s="14">
        <f>IF(M2434="", "", IF(C2434="Long", IF(M2434&gt;0, M2434/F2434, ((G2434*(I2434-E2434))/F2434)), IF(M2434&gt;0, M2434/F2434, ((G2434*(E2434-I2434))/F2434))))</f>
        <v/>
      </c>
    </row>
    <row customHeight="1" ht="17.25" r="2435" spans="1:105">
      <c r="A2435" s="161" t="n"/>
      <c r="B2435" s="141" t="n"/>
      <c r="C2435" s="15" t="n"/>
      <c r="D2435" s="15" t="n"/>
      <c r="E2435" s="142" t="n"/>
      <c r="F2435" s="16" t="n"/>
      <c r="G2435" s="132" t="n"/>
      <c r="H2435" s="142" t="n"/>
      <c r="I2435" s="142" t="n"/>
      <c r="J2435" s="144" t="n"/>
      <c r="K2435" s="124" t="n"/>
      <c r="L2435" s="12" t="n"/>
      <c r="M2435" s="158">
        <f>IF(J2435="", "", K2435)</f>
        <v/>
      </c>
      <c r="N2435" s="17" t="n"/>
      <c r="O2435" s="18" t="n"/>
      <c r="AC2435" s="14" t="n"/>
      <c r="AD2435" s="14">
        <f>IF(M2435="", "", IF(C2435="Long", IF(M2435&gt;0, M2435/F2435, ((G2435*(I2435-E2435))/F2435)), IF(M2435&gt;0, M2435/F2435, ((G2435*(E2435-I2435))/F2435))))</f>
        <v/>
      </c>
    </row>
    <row customHeight="1" ht="17.25" r="2436" spans="1:105">
      <c r="A2436" s="161" t="n"/>
      <c r="B2436" s="141" t="n"/>
      <c r="C2436" s="15" t="n"/>
      <c r="D2436" s="15" t="n"/>
      <c r="E2436" s="142" t="n"/>
      <c r="F2436" s="16" t="n"/>
      <c r="G2436" s="132" t="n"/>
      <c r="H2436" s="142" t="n"/>
      <c r="I2436" s="142" t="n"/>
      <c r="J2436" s="144" t="n"/>
      <c r="K2436" s="124" t="n"/>
      <c r="L2436" s="12" t="n"/>
      <c r="M2436" s="158">
        <f>IF(J2436="", "", K2436)</f>
        <v/>
      </c>
      <c r="N2436" s="17" t="n"/>
      <c r="O2436" s="18" t="n"/>
      <c r="AC2436" s="14" t="n"/>
      <c r="AD2436" s="14">
        <f>IF(M2436="", "", IF(C2436="Long", IF(M2436&gt;0, M2436/F2436, ((G2436*(I2436-E2436))/F2436)), IF(M2436&gt;0, M2436/F2436, ((G2436*(E2436-I2436))/F2436))))</f>
        <v/>
      </c>
    </row>
    <row customHeight="1" ht="17.25" r="2437" spans="1:105">
      <c r="A2437" s="161" t="n"/>
      <c r="B2437" s="141" t="n"/>
      <c r="C2437" s="15" t="n"/>
      <c r="D2437" s="15" t="n"/>
      <c r="E2437" s="142" t="n"/>
      <c r="F2437" s="16" t="n"/>
      <c r="G2437" s="132" t="n"/>
      <c r="H2437" s="142" t="n"/>
      <c r="I2437" s="142" t="n"/>
      <c r="J2437" s="144" t="n"/>
      <c r="K2437" s="124" t="n"/>
      <c r="L2437" s="12" t="n"/>
      <c r="M2437" s="158">
        <f>IF(J2437="", "", K2437)</f>
        <v/>
      </c>
      <c r="N2437" s="17" t="n"/>
      <c r="O2437" s="18" t="n"/>
      <c r="AC2437" s="14" t="n"/>
      <c r="AD2437" s="14">
        <f>IF(M2437="", "", IF(C2437="Long", IF(M2437&gt;0, M2437/F2437, ((G2437*(I2437-E2437))/F2437)), IF(M2437&gt;0, M2437/F2437, ((G2437*(E2437-I2437))/F2437))))</f>
        <v/>
      </c>
    </row>
    <row customHeight="1" ht="17.25" r="2438" spans="1:105">
      <c r="A2438" s="161" t="n"/>
      <c r="B2438" s="141" t="n"/>
      <c r="C2438" s="15" t="n"/>
      <c r="D2438" s="15" t="n"/>
      <c r="E2438" s="142" t="n"/>
      <c r="F2438" s="16" t="n"/>
      <c r="G2438" s="132" t="n"/>
      <c r="H2438" s="142" t="n"/>
      <c r="I2438" s="142" t="n"/>
      <c r="J2438" s="144" t="n"/>
      <c r="K2438" s="124" t="n"/>
      <c r="L2438" s="12" t="n"/>
      <c r="M2438" s="158">
        <f>IF(J2438="", "", K2438)</f>
        <v/>
      </c>
      <c r="N2438" s="17" t="n"/>
      <c r="O2438" s="18" t="n"/>
      <c r="AC2438" s="14" t="n"/>
      <c r="AD2438" s="14">
        <f>IF(M2438="", "", IF(C2438="Long", IF(M2438&gt;0, M2438/F2438, ((G2438*(I2438-E2438))/F2438)), IF(M2438&gt;0, M2438/F2438, ((G2438*(E2438-I2438))/F2438))))</f>
        <v/>
      </c>
    </row>
    <row customHeight="1" ht="17.25" r="2439" spans="1:105">
      <c r="A2439" s="161" t="n"/>
      <c r="B2439" s="141" t="n"/>
      <c r="C2439" s="15" t="n"/>
      <c r="D2439" s="15" t="n"/>
      <c r="E2439" s="142" t="n"/>
      <c r="F2439" s="16" t="n"/>
      <c r="G2439" s="132" t="n"/>
      <c r="H2439" s="142" t="n"/>
      <c r="I2439" s="142" t="n"/>
      <c r="J2439" s="144" t="n"/>
      <c r="K2439" s="124" t="n"/>
      <c r="L2439" s="12" t="n"/>
      <c r="M2439" s="158">
        <f>IF(J2439="", "", K2439)</f>
        <v/>
      </c>
      <c r="N2439" s="17" t="n"/>
      <c r="O2439" s="18" t="n"/>
      <c r="AC2439" s="14" t="n"/>
      <c r="AD2439" s="14">
        <f>IF(M2439="", "", IF(C2439="Long", IF(M2439&gt;0, M2439/F2439, ((G2439*(I2439-E2439))/F2439)), IF(M2439&gt;0, M2439/F2439, ((G2439*(E2439-I2439))/F2439))))</f>
        <v/>
      </c>
    </row>
    <row customHeight="1" ht="17.25" r="2440" spans="1:105">
      <c r="A2440" s="161" t="n"/>
      <c r="B2440" s="141" t="n"/>
      <c r="C2440" s="15" t="n"/>
      <c r="D2440" s="15" t="n"/>
      <c r="E2440" s="142" t="n"/>
      <c r="F2440" s="16" t="n"/>
      <c r="G2440" s="132" t="n"/>
      <c r="H2440" s="142" t="n"/>
      <c r="I2440" s="142" t="n"/>
      <c r="J2440" s="144" t="n"/>
      <c r="K2440" s="124" t="n"/>
      <c r="L2440" s="12" t="n"/>
      <c r="M2440" s="158">
        <f>IF(J2440="", "", K2440)</f>
        <v/>
      </c>
      <c r="N2440" s="17" t="n"/>
      <c r="O2440" s="18" t="n"/>
      <c r="AC2440" s="14" t="n"/>
      <c r="AD2440" s="14">
        <f>IF(M2440="", "", IF(C2440="Long", IF(M2440&gt;0, M2440/F2440, ((G2440*(I2440-E2440))/F2440)), IF(M2440&gt;0, M2440/F2440, ((G2440*(E2440-I2440))/F2440))))</f>
        <v/>
      </c>
    </row>
    <row customHeight="1" ht="17.25" r="2441" spans="1:105">
      <c r="A2441" s="161" t="n"/>
      <c r="B2441" s="141" t="n"/>
      <c r="C2441" s="15" t="n"/>
      <c r="D2441" s="15" t="n"/>
      <c r="E2441" s="142" t="n"/>
      <c r="F2441" s="16" t="n"/>
      <c r="G2441" s="132" t="n"/>
      <c r="H2441" s="142" t="n"/>
      <c r="I2441" s="142" t="n"/>
      <c r="J2441" s="144" t="n"/>
      <c r="K2441" s="124" t="n"/>
      <c r="L2441" s="12" t="n"/>
      <c r="M2441" s="158">
        <f>IF(J2441="", "", K2441)</f>
        <v/>
      </c>
      <c r="N2441" s="17" t="n"/>
      <c r="O2441" s="18" t="n"/>
      <c r="AC2441" s="14" t="n"/>
      <c r="AD2441" s="14">
        <f>IF(M2441="", "", IF(C2441="Long", IF(M2441&gt;0, M2441/F2441, ((G2441*(I2441-E2441))/F2441)), IF(M2441&gt;0, M2441/F2441, ((G2441*(E2441-I2441))/F2441))))</f>
        <v/>
      </c>
    </row>
    <row customHeight="1" ht="17.25" r="2442" spans="1:105">
      <c r="A2442" s="161" t="n"/>
      <c r="B2442" s="141" t="n"/>
      <c r="C2442" s="15" t="n"/>
      <c r="D2442" s="15" t="n"/>
      <c r="E2442" s="142" t="n"/>
      <c r="F2442" s="16" t="n"/>
      <c r="G2442" s="132" t="n"/>
      <c r="H2442" s="142" t="n"/>
      <c r="I2442" s="142" t="n"/>
      <c r="J2442" s="144" t="n"/>
      <c r="K2442" s="124" t="n"/>
      <c r="L2442" s="12" t="n"/>
      <c r="M2442" s="158">
        <f>IF(J2442="", "", K2442)</f>
        <v/>
      </c>
      <c r="N2442" s="17" t="n"/>
      <c r="O2442" s="18" t="n"/>
      <c r="AC2442" s="14" t="n"/>
      <c r="AD2442" s="14">
        <f>IF(M2442="", "", IF(C2442="Long", IF(M2442&gt;0, M2442/F2442, ((G2442*(I2442-E2442))/F2442)), IF(M2442&gt;0, M2442/F2442, ((G2442*(E2442-I2442))/F2442))))</f>
        <v/>
      </c>
    </row>
    <row customHeight="1" ht="17.25" r="2443" spans="1:105">
      <c r="A2443" s="161" t="n"/>
      <c r="B2443" s="141" t="n"/>
      <c r="C2443" s="15" t="n"/>
      <c r="D2443" s="15" t="n"/>
      <c r="E2443" s="142" t="n"/>
      <c r="F2443" s="16" t="n"/>
      <c r="G2443" s="132" t="n"/>
      <c r="H2443" s="142" t="n"/>
      <c r="I2443" s="142" t="n"/>
      <c r="J2443" s="144" t="n"/>
      <c r="K2443" s="124" t="n"/>
      <c r="L2443" s="12" t="n"/>
      <c r="M2443" s="158">
        <f>IF(J2443="", "", K2443)</f>
        <v/>
      </c>
      <c r="N2443" s="17" t="n"/>
      <c r="O2443" s="18" t="n"/>
      <c r="AC2443" s="14" t="n"/>
      <c r="AD2443" s="14">
        <f>IF(M2443="", "", IF(C2443="Long", IF(M2443&gt;0, M2443/F2443, ((G2443*(I2443-E2443))/F2443)), IF(M2443&gt;0, M2443/F2443, ((G2443*(E2443-I2443))/F2443))))</f>
        <v/>
      </c>
    </row>
    <row customHeight="1" ht="17.25" r="2444" spans="1:105">
      <c r="A2444" s="161" t="n"/>
      <c r="B2444" s="141" t="n"/>
      <c r="C2444" s="15" t="n"/>
      <c r="D2444" s="15" t="n"/>
      <c r="E2444" s="142" t="n"/>
      <c r="F2444" s="16" t="n"/>
      <c r="G2444" s="132" t="n"/>
      <c r="H2444" s="142" t="n"/>
      <c r="I2444" s="142" t="n"/>
      <c r="J2444" s="144" t="n"/>
      <c r="K2444" s="124" t="n"/>
      <c r="L2444" s="12" t="n"/>
      <c r="M2444" s="158">
        <f>IF(J2444="", "", K2444)</f>
        <v/>
      </c>
      <c r="N2444" s="17" t="n"/>
      <c r="O2444" s="18" t="n"/>
      <c r="AC2444" s="14" t="n"/>
      <c r="AD2444" s="14">
        <f>IF(M2444="", "", IF(C2444="Long", IF(M2444&gt;0, M2444/F2444, ((G2444*(I2444-E2444))/F2444)), IF(M2444&gt;0, M2444/F2444, ((G2444*(E2444-I2444))/F2444))))</f>
        <v/>
      </c>
    </row>
    <row customHeight="1" ht="17.25" r="2445" spans="1:105">
      <c r="A2445" s="161" t="n"/>
      <c r="B2445" s="141" t="n"/>
      <c r="C2445" s="15" t="n"/>
      <c r="D2445" s="15" t="n"/>
      <c r="E2445" s="142" t="n"/>
      <c r="F2445" s="16" t="n"/>
      <c r="G2445" s="132" t="n"/>
      <c r="H2445" s="142" t="n"/>
      <c r="I2445" s="142" t="n"/>
      <c r="J2445" s="144" t="n"/>
      <c r="K2445" s="124" t="n"/>
      <c r="L2445" s="12" t="n"/>
      <c r="M2445" s="158">
        <f>IF(J2445="", "", K2445)</f>
        <v/>
      </c>
      <c r="N2445" s="17" t="n"/>
      <c r="O2445" s="18" t="n"/>
      <c r="AC2445" s="14" t="n"/>
      <c r="AD2445" s="14">
        <f>IF(M2445="", "", IF(C2445="Long", IF(M2445&gt;0, M2445/F2445, ((G2445*(I2445-E2445))/F2445)), IF(M2445&gt;0, M2445/F2445, ((G2445*(E2445-I2445))/F2445))))</f>
        <v/>
      </c>
    </row>
    <row customHeight="1" ht="17.25" r="2446" spans="1:105">
      <c r="A2446" s="161" t="n"/>
      <c r="B2446" s="141" t="n"/>
      <c r="C2446" s="15" t="n"/>
      <c r="D2446" s="15" t="n"/>
      <c r="E2446" s="142" t="n"/>
      <c r="F2446" s="16" t="n"/>
      <c r="G2446" s="132" t="n"/>
      <c r="H2446" s="142" t="n"/>
      <c r="I2446" s="142" t="n"/>
      <c r="J2446" s="144" t="n"/>
      <c r="K2446" s="124" t="n"/>
      <c r="L2446" s="12" t="n"/>
      <c r="M2446" s="158">
        <f>IF(J2446="", "", K2446)</f>
        <v/>
      </c>
      <c r="N2446" s="17" t="n"/>
      <c r="O2446" s="18" t="n"/>
      <c r="AC2446" s="14" t="n"/>
      <c r="AD2446" s="14">
        <f>IF(M2446="", "", IF(C2446="Long", IF(M2446&gt;0, M2446/F2446, ((G2446*(I2446-E2446))/F2446)), IF(M2446&gt;0, M2446/F2446, ((G2446*(E2446-I2446))/F2446))))</f>
        <v/>
      </c>
    </row>
    <row customHeight="1" ht="17.25" r="2447" spans="1:105">
      <c r="A2447" s="161" t="n"/>
      <c r="B2447" s="141" t="n"/>
      <c r="C2447" s="15" t="n"/>
      <c r="D2447" s="15" t="n"/>
      <c r="E2447" s="142" t="n"/>
      <c r="F2447" s="16" t="n"/>
      <c r="G2447" s="132" t="n"/>
      <c r="H2447" s="142" t="n"/>
      <c r="I2447" s="142" t="n"/>
      <c r="J2447" s="144" t="n"/>
      <c r="K2447" s="124" t="n"/>
      <c r="L2447" s="12" t="n"/>
      <c r="M2447" s="158">
        <f>IF(J2447="", "", K2447)</f>
        <v/>
      </c>
      <c r="N2447" s="17" t="n"/>
      <c r="O2447" s="18" t="n"/>
      <c r="AC2447" s="14" t="n"/>
      <c r="AD2447" s="14">
        <f>IF(M2447="", "", IF(C2447="Long", IF(M2447&gt;0, M2447/F2447, ((G2447*(I2447-E2447))/F2447)), IF(M2447&gt;0, M2447/F2447, ((G2447*(E2447-I2447))/F2447))))</f>
        <v/>
      </c>
    </row>
    <row customHeight="1" ht="17.25" r="2448" spans="1:105">
      <c r="A2448" s="161" t="n"/>
      <c r="B2448" s="141" t="n"/>
      <c r="C2448" s="15" t="n"/>
      <c r="D2448" s="15" t="n"/>
      <c r="E2448" s="142" t="n"/>
      <c r="F2448" s="16" t="n"/>
      <c r="G2448" s="132" t="n"/>
      <c r="H2448" s="142" t="n"/>
      <c r="I2448" s="142" t="n"/>
      <c r="J2448" s="144" t="n"/>
      <c r="K2448" s="124" t="n"/>
      <c r="L2448" s="12" t="n"/>
      <c r="M2448" s="158">
        <f>IF(J2448="", "", K2448)</f>
        <v/>
      </c>
      <c r="N2448" s="17" t="n"/>
      <c r="O2448" s="18" t="n"/>
      <c r="AC2448" s="14" t="n"/>
      <c r="AD2448" s="14">
        <f>IF(M2448="", "", IF(C2448="Long", IF(M2448&gt;0, M2448/F2448, ((G2448*(I2448-E2448))/F2448)), IF(M2448&gt;0, M2448/F2448, ((G2448*(E2448-I2448))/F2448))))</f>
        <v/>
      </c>
    </row>
    <row customHeight="1" ht="17.25" r="2449" spans="1:105">
      <c r="A2449" s="161" t="n"/>
      <c r="B2449" s="141" t="n"/>
      <c r="C2449" s="15" t="n"/>
      <c r="D2449" s="15" t="n"/>
      <c r="E2449" s="142" t="n"/>
      <c r="F2449" s="16" t="n"/>
      <c r="G2449" s="132" t="n"/>
      <c r="H2449" s="142" t="n"/>
      <c r="I2449" s="142" t="n"/>
      <c r="J2449" s="144" t="n"/>
      <c r="K2449" s="124" t="n"/>
      <c r="L2449" s="12" t="n"/>
      <c r="M2449" s="158">
        <f>IF(J2449="", "", K2449)</f>
        <v/>
      </c>
      <c r="N2449" s="17" t="n"/>
      <c r="O2449" s="18" t="n"/>
      <c r="AC2449" s="14" t="n"/>
      <c r="AD2449" s="14">
        <f>IF(M2449="", "", IF(C2449="Long", IF(M2449&gt;0, M2449/F2449, ((G2449*(I2449-E2449))/F2449)), IF(M2449&gt;0, M2449/F2449, ((G2449*(E2449-I2449))/F2449))))</f>
        <v/>
      </c>
    </row>
    <row customHeight="1" ht="17.25" r="2450" spans="1:105">
      <c r="A2450" s="161" t="n"/>
      <c r="B2450" s="141" t="n"/>
      <c r="C2450" s="15" t="n"/>
      <c r="D2450" s="15" t="n"/>
      <c r="E2450" s="142" t="n"/>
      <c r="F2450" s="16" t="n"/>
      <c r="G2450" s="132" t="n"/>
      <c r="H2450" s="142" t="n"/>
      <c r="I2450" s="142" t="n"/>
      <c r="J2450" s="144" t="n"/>
      <c r="K2450" s="124" t="n"/>
      <c r="L2450" s="12" t="n"/>
      <c r="M2450" s="158">
        <f>IF(J2450="", "", K2450)</f>
        <v/>
      </c>
      <c r="N2450" s="17" t="n"/>
      <c r="O2450" s="18" t="n"/>
      <c r="AC2450" s="14" t="n"/>
      <c r="AD2450" s="14">
        <f>IF(M2450="", "", IF(C2450="Long", IF(M2450&gt;0, M2450/F2450, ((G2450*(I2450-E2450))/F2450)), IF(M2450&gt;0, M2450/F2450, ((G2450*(E2450-I2450))/F2450))))</f>
        <v/>
      </c>
    </row>
    <row customHeight="1" ht="17.25" r="2451" spans="1:105">
      <c r="A2451" s="161" t="n"/>
      <c r="B2451" s="141" t="n"/>
      <c r="C2451" s="15" t="n"/>
      <c r="D2451" s="15" t="n"/>
      <c r="E2451" s="142" t="n"/>
      <c r="F2451" s="16" t="n"/>
      <c r="G2451" s="132" t="n"/>
      <c r="H2451" s="142" t="n"/>
      <c r="I2451" s="142" t="n"/>
      <c r="J2451" s="144" t="n"/>
      <c r="K2451" s="124" t="n"/>
      <c r="L2451" s="12" t="n"/>
      <c r="M2451" s="158">
        <f>IF(J2451="", "", K2451)</f>
        <v/>
      </c>
      <c r="N2451" s="17" t="n"/>
      <c r="O2451" s="18" t="n"/>
      <c r="AC2451" s="14" t="n"/>
      <c r="AD2451" s="14">
        <f>IF(M2451="", "", IF(C2451="Long", IF(M2451&gt;0, M2451/F2451, ((G2451*(I2451-E2451))/F2451)), IF(M2451&gt;0, M2451/F2451, ((G2451*(E2451-I2451))/F2451))))</f>
        <v/>
      </c>
    </row>
    <row customHeight="1" ht="17.25" r="2452" spans="1:105">
      <c r="A2452" s="161" t="n"/>
      <c r="B2452" s="141" t="n"/>
      <c r="C2452" s="15" t="n"/>
      <c r="D2452" s="15" t="n"/>
      <c r="E2452" s="142" t="n"/>
      <c r="F2452" s="16" t="n"/>
      <c r="G2452" s="132" t="n"/>
      <c r="H2452" s="142" t="n"/>
      <c r="I2452" s="142" t="n"/>
      <c r="J2452" s="144" t="n"/>
      <c r="K2452" s="124" t="n"/>
      <c r="L2452" s="12" t="n"/>
      <c r="M2452" s="158">
        <f>IF(J2452="", "", K2452)</f>
        <v/>
      </c>
      <c r="N2452" s="17" t="n"/>
      <c r="O2452" s="18" t="n"/>
      <c r="AC2452" s="14" t="n"/>
      <c r="AD2452" s="14">
        <f>IF(M2452="", "", IF(C2452="Long", IF(M2452&gt;0, M2452/F2452, ((G2452*(I2452-E2452))/F2452)), IF(M2452&gt;0, M2452/F2452, ((G2452*(E2452-I2452))/F2452))))</f>
        <v/>
      </c>
    </row>
    <row customHeight="1" ht="17.25" r="2453" spans="1:105">
      <c r="A2453" s="161" t="n"/>
      <c r="B2453" s="141" t="n"/>
      <c r="C2453" s="15" t="n"/>
      <c r="D2453" s="15" t="n"/>
      <c r="E2453" s="142" t="n"/>
      <c r="F2453" s="16" t="n"/>
      <c r="G2453" s="132" t="n"/>
      <c r="H2453" s="142" t="n"/>
      <c r="I2453" s="142" t="n"/>
      <c r="J2453" s="144" t="n"/>
      <c r="K2453" s="124" t="n"/>
      <c r="L2453" s="12" t="n"/>
      <c r="M2453" s="158">
        <f>IF(J2453="", "", K2453)</f>
        <v/>
      </c>
      <c r="N2453" s="17" t="n"/>
      <c r="O2453" s="18" t="n"/>
      <c r="AC2453" s="14" t="n"/>
      <c r="AD2453" s="14">
        <f>IF(M2453="", "", IF(C2453="Long", IF(M2453&gt;0, M2453/F2453, ((G2453*(I2453-E2453))/F2453)), IF(M2453&gt;0, M2453/F2453, ((G2453*(E2453-I2453))/F2453))))</f>
        <v/>
      </c>
    </row>
    <row customHeight="1" ht="17.25" r="2454" spans="1:105">
      <c r="A2454" s="161" t="n"/>
      <c r="B2454" s="141" t="n"/>
      <c r="C2454" s="15" t="n"/>
      <c r="D2454" s="15" t="n"/>
      <c r="E2454" s="142" t="n"/>
      <c r="F2454" s="16" t="n"/>
      <c r="G2454" s="132" t="n"/>
      <c r="H2454" s="142" t="n"/>
      <c r="I2454" s="142" t="n"/>
      <c r="J2454" s="144" t="n"/>
      <c r="K2454" s="124" t="n"/>
      <c r="L2454" s="12" t="n"/>
      <c r="M2454" s="158">
        <f>IF(J2454="", "", K2454)</f>
        <v/>
      </c>
      <c r="N2454" s="17" t="n"/>
      <c r="O2454" s="18" t="n"/>
      <c r="AC2454" s="14" t="n"/>
      <c r="AD2454" s="14">
        <f>IF(M2454="", "", IF(C2454="Long", IF(M2454&gt;0, M2454/F2454, ((G2454*(I2454-E2454))/F2454)), IF(M2454&gt;0, M2454/F2454, ((G2454*(E2454-I2454))/F2454))))</f>
        <v/>
      </c>
    </row>
    <row customHeight="1" ht="17.25" r="2455" spans="1:105">
      <c r="A2455" s="161" t="n"/>
      <c r="B2455" s="141" t="n"/>
      <c r="C2455" s="15" t="n"/>
      <c r="D2455" s="15" t="n"/>
      <c r="E2455" s="142" t="n"/>
      <c r="F2455" s="16" t="n"/>
      <c r="G2455" s="132" t="n"/>
      <c r="H2455" s="142" t="n"/>
      <c r="I2455" s="142" t="n"/>
      <c r="J2455" s="144" t="n"/>
      <c r="K2455" s="124" t="n"/>
      <c r="L2455" s="12" t="n"/>
      <c r="M2455" s="158">
        <f>IF(J2455="", "", K2455)</f>
        <v/>
      </c>
      <c r="N2455" s="17" t="n"/>
      <c r="O2455" s="18" t="n"/>
      <c r="AC2455" s="14" t="n"/>
      <c r="AD2455" s="14">
        <f>IF(M2455="", "", IF(C2455="Long", IF(M2455&gt;0, M2455/F2455, ((G2455*(I2455-E2455))/F2455)), IF(M2455&gt;0, M2455/F2455, ((G2455*(E2455-I2455))/F2455))))</f>
        <v/>
      </c>
    </row>
    <row customHeight="1" ht="17.25" r="2456" spans="1:105">
      <c r="A2456" s="161" t="n"/>
      <c r="B2456" s="141" t="n"/>
      <c r="C2456" s="15" t="n"/>
      <c r="D2456" s="15" t="n"/>
      <c r="E2456" s="142" t="n"/>
      <c r="F2456" s="16" t="n"/>
      <c r="G2456" s="132" t="n"/>
      <c r="H2456" s="142" t="n"/>
      <c r="I2456" s="142" t="n"/>
      <c r="J2456" s="144" t="n"/>
      <c r="K2456" s="124" t="n"/>
      <c r="L2456" s="12" t="n"/>
      <c r="M2456" s="158">
        <f>IF(J2456="", "", K2456)</f>
        <v/>
      </c>
      <c r="N2456" s="17" t="n"/>
      <c r="O2456" s="18" t="n"/>
      <c r="AC2456" s="14" t="n"/>
      <c r="AD2456" s="14">
        <f>IF(M2456="", "", IF(C2456="Long", IF(M2456&gt;0, M2456/F2456, ((G2456*(I2456-E2456))/F2456)), IF(M2456&gt;0, M2456/F2456, ((G2456*(E2456-I2456))/F2456))))</f>
        <v/>
      </c>
    </row>
    <row customHeight="1" ht="17.25" r="2457" spans="1:105">
      <c r="A2457" s="161" t="n"/>
      <c r="B2457" s="141" t="n"/>
      <c r="C2457" s="15" t="n"/>
      <c r="D2457" s="15" t="n"/>
      <c r="E2457" s="142" t="n"/>
      <c r="F2457" s="16" t="n"/>
      <c r="G2457" s="132" t="n"/>
      <c r="H2457" s="142" t="n"/>
      <c r="I2457" s="142" t="n"/>
      <c r="J2457" s="144" t="n"/>
      <c r="K2457" s="124" t="n"/>
      <c r="L2457" s="12" t="n"/>
      <c r="M2457" s="158">
        <f>IF(J2457="", "", K2457)</f>
        <v/>
      </c>
      <c r="N2457" s="17" t="n"/>
      <c r="O2457" s="18" t="n"/>
      <c r="AC2457" s="14" t="n"/>
      <c r="AD2457" s="14">
        <f>IF(M2457="", "", IF(C2457="Long", IF(M2457&gt;0, M2457/F2457, ((G2457*(I2457-E2457))/F2457)), IF(M2457&gt;0, M2457/F2457, ((G2457*(E2457-I2457))/F2457))))</f>
        <v/>
      </c>
    </row>
    <row customHeight="1" ht="17.25" r="2458" spans="1:105">
      <c r="A2458" s="161" t="n"/>
      <c r="B2458" s="141" t="n"/>
      <c r="C2458" s="15" t="n"/>
      <c r="D2458" s="15" t="n"/>
      <c r="E2458" s="142" t="n"/>
      <c r="F2458" s="16" t="n"/>
      <c r="G2458" s="132" t="n"/>
      <c r="H2458" s="142" t="n"/>
      <c r="I2458" s="142" t="n"/>
      <c r="J2458" s="144" t="n"/>
      <c r="K2458" s="124" t="n"/>
      <c r="L2458" s="12" t="n"/>
      <c r="M2458" s="158">
        <f>IF(J2458="", "", K2458)</f>
        <v/>
      </c>
      <c r="N2458" s="17" t="n"/>
      <c r="O2458" s="18" t="n"/>
      <c r="AC2458" s="14" t="n"/>
      <c r="AD2458" s="14">
        <f>IF(M2458="", "", IF(C2458="Long", IF(M2458&gt;0, M2458/F2458, ((G2458*(I2458-E2458))/F2458)), IF(M2458&gt;0, M2458/F2458, ((G2458*(E2458-I2458))/F2458))))</f>
        <v/>
      </c>
    </row>
    <row customHeight="1" ht="17.25" r="2459" spans="1:105">
      <c r="A2459" s="161" t="n"/>
      <c r="B2459" s="141" t="n"/>
      <c r="C2459" s="15" t="n"/>
      <c r="D2459" s="15" t="n"/>
      <c r="E2459" s="142" t="n"/>
      <c r="F2459" s="16" t="n"/>
      <c r="G2459" s="132" t="n"/>
      <c r="H2459" s="142" t="n"/>
      <c r="I2459" s="142" t="n"/>
      <c r="J2459" s="144" t="n"/>
      <c r="K2459" s="124" t="n"/>
      <c r="L2459" s="12" t="n"/>
      <c r="M2459" s="158">
        <f>IF(J2459="", "", K2459)</f>
        <v/>
      </c>
      <c r="N2459" s="17" t="n"/>
      <c r="O2459" s="18" t="n"/>
      <c r="AC2459" s="14" t="n"/>
      <c r="AD2459" s="14">
        <f>IF(M2459="", "", IF(C2459="Long", IF(M2459&gt;0, M2459/F2459, ((G2459*(I2459-E2459))/F2459)), IF(M2459&gt;0, M2459/F2459, ((G2459*(E2459-I2459))/F2459))))</f>
        <v/>
      </c>
    </row>
    <row customHeight="1" ht="17.25" r="2460" spans="1:105">
      <c r="A2460" s="161" t="n"/>
      <c r="B2460" s="141" t="n"/>
      <c r="C2460" s="15" t="n"/>
      <c r="D2460" s="15" t="n"/>
      <c r="E2460" s="142" t="n"/>
      <c r="F2460" s="16" t="n"/>
      <c r="G2460" s="132" t="n"/>
      <c r="H2460" s="142" t="n"/>
      <c r="I2460" s="142" t="n"/>
      <c r="J2460" s="144" t="n"/>
      <c r="K2460" s="124" t="n"/>
      <c r="L2460" s="12" t="n"/>
      <c r="M2460" s="158">
        <f>IF(J2460="", "", K2460)</f>
        <v/>
      </c>
      <c r="N2460" s="17" t="n"/>
      <c r="O2460" s="18" t="n"/>
      <c r="AC2460" s="14" t="n"/>
      <c r="AD2460" s="14">
        <f>IF(M2460="", "", IF(C2460="Long", IF(M2460&gt;0, M2460/F2460, ((G2460*(I2460-E2460))/F2460)), IF(M2460&gt;0, M2460/F2460, ((G2460*(E2460-I2460))/F2460))))</f>
        <v/>
      </c>
    </row>
    <row customHeight="1" ht="17.25" r="2461" spans="1:105">
      <c r="A2461" s="161" t="n"/>
      <c r="B2461" s="141" t="n"/>
      <c r="C2461" s="15" t="n"/>
      <c r="D2461" s="15" t="n"/>
      <c r="E2461" s="142" t="n"/>
      <c r="F2461" s="16" t="n"/>
      <c r="G2461" s="132" t="n"/>
      <c r="H2461" s="142" t="n"/>
      <c r="I2461" s="142" t="n"/>
      <c r="J2461" s="144" t="n"/>
      <c r="K2461" s="124" t="n"/>
      <c r="L2461" s="12" t="n"/>
      <c r="M2461" s="158">
        <f>IF(J2461="", "", K2461)</f>
        <v/>
      </c>
      <c r="N2461" s="17" t="n"/>
      <c r="O2461" s="18" t="n"/>
      <c r="AC2461" s="14" t="n"/>
      <c r="AD2461" s="14">
        <f>IF(M2461="", "", IF(C2461="Long", IF(M2461&gt;0, M2461/F2461, ((G2461*(I2461-E2461))/F2461)), IF(M2461&gt;0, M2461/F2461, ((G2461*(E2461-I2461))/F2461))))</f>
        <v/>
      </c>
    </row>
    <row customHeight="1" ht="17.25" r="2462" spans="1:105">
      <c r="A2462" s="161" t="n"/>
      <c r="B2462" s="141" t="n"/>
      <c r="C2462" s="15" t="n"/>
      <c r="D2462" s="15" t="n"/>
      <c r="E2462" s="142" t="n"/>
      <c r="F2462" s="16" t="n"/>
      <c r="G2462" s="132" t="n"/>
      <c r="H2462" s="142" t="n"/>
      <c r="I2462" s="142" t="n"/>
      <c r="J2462" s="144" t="n"/>
      <c r="K2462" s="124" t="n"/>
      <c r="L2462" s="12" t="n"/>
      <c r="M2462" s="158">
        <f>IF(J2462="", "", K2462)</f>
        <v/>
      </c>
      <c r="N2462" s="17" t="n"/>
      <c r="O2462" s="18" t="n"/>
      <c r="AC2462" s="14" t="n"/>
      <c r="AD2462" s="14">
        <f>IF(M2462="", "", IF(C2462="Long", IF(M2462&gt;0, M2462/F2462, ((G2462*(I2462-E2462))/F2462)), IF(M2462&gt;0, M2462/F2462, ((G2462*(E2462-I2462))/F2462))))</f>
        <v/>
      </c>
    </row>
    <row customHeight="1" ht="17.25" r="2463" spans="1:105">
      <c r="A2463" s="161" t="n"/>
      <c r="B2463" s="141" t="n"/>
      <c r="C2463" s="15" t="n"/>
      <c r="D2463" s="15" t="n"/>
      <c r="E2463" s="142" t="n"/>
      <c r="F2463" s="16" t="n"/>
      <c r="G2463" s="132" t="n"/>
      <c r="H2463" s="142" t="n"/>
      <c r="I2463" s="142" t="n"/>
      <c r="J2463" s="144" t="n"/>
      <c r="K2463" s="124" t="n"/>
      <c r="L2463" s="12" t="n"/>
      <c r="M2463" s="158">
        <f>IF(J2463="", "", K2463)</f>
        <v/>
      </c>
      <c r="N2463" s="17" t="n"/>
      <c r="O2463" s="18" t="n"/>
      <c r="AC2463" s="14" t="n"/>
      <c r="AD2463" s="14">
        <f>IF(M2463="", "", IF(C2463="Long", IF(M2463&gt;0, M2463/F2463, ((G2463*(I2463-E2463))/F2463)), IF(M2463&gt;0, M2463/F2463, ((G2463*(E2463-I2463))/F2463))))</f>
        <v/>
      </c>
    </row>
    <row customHeight="1" ht="17.25" r="2464" spans="1:105">
      <c r="A2464" s="161" t="n"/>
      <c r="B2464" s="141" t="n"/>
      <c r="C2464" s="15" t="n"/>
      <c r="D2464" s="15" t="n"/>
      <c r="E2464" s="142" t="n"/>
      <c r="F2464" s="16" t="n"/>
      <c r="G2464" s="132" t="n"/>
      <c r="H2464" s="142" t="n"/>
      <c r="I2464" s="142" t="n"/>
      <c r="J2464" s="144" t="n"/>
      <c r="K2464" s="124" t="n"/>
      <c r="L2464" s="12" t="n"/>
      <c r="M2464" s="158">
        <f>IF(J2464="", "", K2464)</f>
        <v/>
      </c>
      <c r="N2464" s="17" t="n"/>
      <c r="O2464" s="18" t="n"/>
      <c r="AC2464" s="14" t="n"/>
      <c r="AD2464" s="14">
        <f>IF(M2464="", "", IF(C2464="Long", IF(M2464&gt;0, M2464/F2464, ((G2464*(I2464-E2464))/F2464)), IF(M2464&gt;0, M2464/F2464, ((G2464*(E2464-I2464))/F2464))))</f>
        <v/>
      </c>
    </row>
    <row customHeight="1" ht="17.25" r="2465" spans="1:105">
      <c r="A2465" s="161" t="n"/>
      <c r="B2465" s="141" t="n"/>
      <c r="C2465" s="15" t="n"/>
      <c r="D2465" s="15" t="n"/>
      <c r="E2465" s="142" t="n"/>
      <c r="F2465" s="16" t="n"/>
      <c r="G2465" s="132" t="n"/>
      <c r="H2465" s="142" t="n"/>
      <c r="I2465" s="142" t="n"/>
      <c r="J2465" s="144" t="n"/>
      <c r="K2465" s="124" t="n"/>
      <c r="L2465" s="12" t="n"/>
      <c r="M2465" s="158">
        <f>IF(J2465="", "", K2465)</f>
        <v/>
      </c>
      <c r="N2465" s="17" t="n"/>
      <c r="O2465" s="18" t="n"/>
      <c r="AC2465" s="14" t="n"/>
      <c r="AD2465" s="14">
        <f>IF(M2465="", "", IF(C2465="Long", IF(M2465&gt;0, M2465/F2465, ((G2465*(I2465-E2465))/F2465)), IF(M2465&gt;0, M2465/F2465, ((G2465*(E2465-I2465))/F2465))))</f>
        <v/>
      </c>
    </row>
    <row customHeight="1" ht="17.25" r="2466" spans="1:105">
      <c r="A2466" s="161" t="n"/>
      <c r="B2466" s="141" t="n"/>
      <c r="C2466" s="15" t="n"/>
      <c r="D2466" s="15" t="n"/>
      <c r="E2466" s="142" t="n"/>
      <c r="F2466" s="16" t="n"/>
      <c r="G2466" s="132" t="n"/>
      <c r="H2466" s="142" t="n"/>
      <c r="I2466" s="142" t="n"/>
      <c r="J2466" s="144" t="n"/>
      <c r="K2466" s="124" t="n"/>
      <c r="L2466" s="12" t="n"/>
      <c r="M2466" s="158">
        <f>IF(J2466="", "", K2466)</f>
        <v/>
      </c>
      <c r="N2466" s="17" t="n"/>
      <c r="O2466" s="18" t="n"/>
      <c r="AC2466" s="14" t="n"/>
      <c r="AD2466" s="14">
        <f>IF(M2466="", "", IF(C2466="Long", IF(M2466&gt;0, M2466/F2466, ((G2466*(I2466-E2466))/F2466)), IF(M2466&gt;0, M2466/F2466, ((G2466*(E2466-I2466))/F2466))))</f>
        <v/>
      </c>
    </row>
    <row customHeight="1" ht="17.25" r="2467" spans="1:105">
      <c r="A2467" s="161" t="n"/>
      <c r="B2467" s="141" t="n"/>
      <c r="C2467" s="15" t="n"/>
      <c r="D2467" s="15" t="n"/>
      <c r="E2467" s="142" t="n"/>
      <c r="F2467" s="16" t="n"/>
      <c r="G2467" s="132" t="n"/>
      <c r="H2467" s="142" t="n"/>
      <c r="I2467" s="142" t="n"/>
      <c r="J2467" s="144" t="n"/>
      <c r="K2467" s="124" t="n"/>
      <c r="L2467" s="12" t="n"/>
      <c r="M2467" s="158">
        <f>IF(J2467="", "", K2467)</f>
        <v/>
      </c>
      <c r="N2467" s="17" t="n"/>
      <c r="O2467" s="18" t="n"/>
      <c r="AC2467" s="14" t="n"/>
      <c r="AD2467" s="14">
        <f>IF(M2467="", "", IF(C2467="Long", IF(M2467&gt;0, M2467/F2467, ((G2467*(I2467-E2467))/F2467)), IF(M2467&gt;0, M2467/F2467, ((G2467*(E2467-I2467))/F2467))))</f>
        <v/>
      </c>
    </row>
    <row customHeight="1" ht="17.25" r="2468" spans="1:105">
      <c r="A2468" s="161" t="n"/>
      <c r="B2468" s="141" t="n"/>
      <c r="C2468" s="15" t="n"/>
      <c r="D2468" s="15" t="n"/>
      <c r="E2468" s="142" t="n"/>
      <c r="F2468" s="16" t="n"/>
      <c r="G2468" s="132" t="n"/>
      <c r="H2468" s="142" t="n"/>
      <c r="I2468" s="142" t="n"/>
      <c r="J2468" s="144" t="n"/>
      <c r="K2468" s="124" t="n"/>
      <c r="L2468" s="12" t="n"/>
      <c r="M2468" s="158">
        <f>IF(J2468="", "", K2468)</f>
        <v/>
      </c>
      <c r="N2468" s="17" t="n"/>
      <c r="O2468" s="18" t="n"/>
      <c r="AC2468" s="14" t="n"/>
      <c r="AD2468" s="14">
        <f>IF(M2468="", "", IF(C2468="Long", IF(M2468&gt;0, M2468/F2468, ((G2468*(I2468-E2468))/F2468)), IF(M2468&gt;0, M2468/F2468, ((G2468*(E2468-I2468))/F2468))))</f>
        <v/>
      </c>
    </row>
    <row customHeight="1" ht="17.25" r="2469" spans="1:105">
      <c r="A2469" s="161" t="n"/>
      <c r="B2469" s="141" t="n"/>
      <c r="C2469" s="15" t="n"/>
      <c r="D2469" s="15" t="n"/>
      <c r="E2469" s="142" t="n"/>
      <c r="F2469" s="16" t="n"/>
      <c r="G2469" s="132" t="n"/>
      <c r="H2469" s="142" t="n"/>
      <c r="I2469" s="142" t="n"/>
      <c r="J2469" s="144" t="n"/>
      <c r="K2469" s="124" t="n"/>
      <c r="L2469" s="12" t="n"/>
      <c r="M2469" s="158">
        <f>IF(J2469="", "", K2469)</f>
        <v/>
      </c>
      <c r="N2469" s="17" t="n"/>
      <c r="O2469" s="18" t="n"/>
      <c r="AC2469" s="14" t="n"/>
      <c r="AD2469" s="14">
        <f>IF(M2469="", "", IF(C2469="Long", IF(M2469&gt;0, M2469/F2469, ((G2469*(I2469-E2469))/F2469)), IF(M2469&gt;0, M2469/F2469, ((G2469*(E2469-I2469))/F2469))))</f>
        <v/>
      </c>
    </row>
    <row customHeight="1" ht="17.25" r="2470" spans="1:105">
      <c r="A2470" s="161" t="n"/>
      <c r="B2470" s="141" t="n"/>
      <c r="C2470" s="15" t="n"/>
      <c r="D2470" s="15" t="n"/>
      <c r="E2470" s="142" t="n"/>
      <c r="F2470" s="16" t="n"/>
      <c r="G2470" s="132" t="n"/>
      <c r="H2470" s="142" t="n"/>
      <c r="I2470" s="142" t="n"/>
      <c r="J2470" s="144" t="n"/>
      <c r="K2470" s="124" t="n"/>
      <c r="L2470" s="12" t="n"/>
      <c r="M2470" s="158">
        <f>IF(J2470="", "", K2470)</f>
        <v/>
      </c>
      <c r="N2470" s="17" t="n"/>
      <c r="O2470" s="18" t="n"/>
      <c r="AC2470" s="14" t="n"/>
      <c r="AD2470" s="14">
        <f>IF(M2470="", "", IF(C2470="Long", IF(M2470&gt;0, M2470/F2470, ((G2470*(I2470-E2470))/F2470)), IF(M2470&gt;0, M2470/F2470, ((G2470*(E2470-I2470))/F2470))))</f>
        <v/>
      </c>
    </row>
    <row customHeight="1" ht="17.25" r="2471" spans="1:105">
      <c r="A2471" s="161" t="n"/>
      <c r="B2471" s="141" t="n"/>
      <c r="C2471" s="15" t="n"/>
      <c r="D2471" s="15" t="n"/>
      <c r="E2471" s="142" t="n"/>
      <c r="F2471" s="16" t="n"/>
      <c r="G2471" s="132" t="n"/>
      <c r="H2471" s="142" t="n"/>
      <c r="I2471" s="142" t="n"/>
      <c r="J2471" s="144" t="n"/>
      <c r="K2471" s="124" t="n"/>
      <c r="L2471" s="12" t="n"/>
      <c r="M2471" s="158">
        <f>IF(J2471="", "", K2471)</f>
        <v/>
      </c>
      <c r="N2471" s="17" t="n"/>
      <c r="O2471" s="18" t="n"/>
      <c r="AC2471" s="14" t="n"/>
      <c r="AD2471" s="14">
        <f>IF(M2471="", "", IF(C2471="Long", IF(M2471&gt;0, M2471/F2471, ((G2471*(I2471-E2471))/F2471)), IF(M2471&gt;0, M2471/F2471, ((G2471*(E2471-I2471))/F2471))))</f>
        <v/>
      </c>
    </row>
    <row customHeight="1" ht="17.25" r="2472" spans="1:105">
      <c r="A2472" s="161" t="n"/>
      <c r="B2472" s="141" t="n"/>
      <c r="C2472" s="15" t="n"/>
      <c r="D2472" s="15" t="n"/>
      <c r="E2472" s="142" t="n"/>
      <c r="F2472" s="16" t="n"/>
      <c r="G2472" s="132" t="n"/>
      <c r="H2472" s="142" t="n"/>
      <c r="I2472" s="142" t="n"/>
      <c r="J2472" s="144" t="n"/>
      <c r="K2472" s="124" t="n"/>
      <c r="L2472" s="12" t="n"/>
      <c r="M2472" s="158">
        <f>IF(J2472="", "", K2472)</f>
        <v/>
      </c>
      <c r="N2472" s="17" t="n"/>
      <c r="O2472" s="18" t="n"/>
      <c r="AC2472" s="14" t="n"/>
      <c r="AD2472" s="14">
        <f>IF(M2472="", "", IF(C2472="Long", IF(M2472&gt;0, M2472/F2472, ((G2472*(I2472-E2472))/F2472)), IF(M2472&gt;0, M2472/F2472, ((G2472*(E2472-I2472))/F2472))))</f>
        <v/>
      </c>
    </row>
    <row customHeight="1" ht="17.25" r="2473" spans="1:105">
      <c r="A2473" s="161" t="n"/>
      <c r="B2473" s="141" t="n"/>
      <c r="C2473" s="15" t="n"/>
      <c r="D2473" s="15" t="n"/>
      <c r="E2473" s="142" t="n"/>
      <c r="F2473" s="16" t="n"/>
      <c r="G2473" s="132" t="n"/>
      <c r="H2473" s="142" t="n"/>
      <c r="I2473" s="142" t="n"/>
      <c r="J2473" s="144" t="n"/>
      <c r="K2473" s="124" t="n"/>
      <c r="L2473" s="12" t="n"/>
      <c r="M2473" s="158">
        <f>IF(J2473="", "", K2473)</f>
        <v/>
      </c>
      <c r="N2473" s="17" t="n"/>
      <c r="O2473" s="18" t="n"/>
      <c r="AC2473" s="14" t="n"/>
      <c r="AD2473" s="14">
        <f>IF(M2473="", "", IF(C2473="Long", IF(M2473&gt;0, M2473/F2473, ((G2473*(I2473-E2473))/F2473)), IF(M2473&gt;0, M2473/F2473, ((G2473*(E2473-I2473))/F2473))))</f>
        <v/>
      </c>
    </row>
    <row customHeight="1" ht="17.25" r="2474" spans="1:105">
      <c r="A2474" s="161" t="n"/>
      <c r="B2474" s="141" t="n"/>
      <c r="C2474" s="15" t="n"/>
      <c r="D2474" s="15" t="n"/>
      <c r="E2474" s="142" t="n"/>
      <c r="F2474" s="16" t="n"/>
      <c r="G2474" s="132" t="n"/>
      <c r="H2474" s="142" t="n"/>
      <c r="I2474" s="142" t="n"/>
      <c r="J2474" s="144" t="n"/>
      <c r="K2474" s="124" t="n"/>
      <c r="L2474" s="12" t="n"/>
      <c r="M2474" s="158">
        <f>IF(J2474="", "", K2474)</f>
        <v/>
      </c>
      <c r="N2474" s="17" t="n"/>
      <c r="O2474" s="18" t="n"/>
      <c r="AC2474" s="14" t="n"/>
      <c r="AD2474" s="14">
        <f>IF(M2474="", "", IF(C2474="Long", IF(M2474&gt;0, M2474/F2474, ((G2474*(I2474-E2474))/F2474)), IF(M2474&gt;0, M2474/F2474, ((G2474*(E2474-I2474))/F2474))))</f>
        <v/>
      </c>
    </row>
    <row customHeight="1" ht="17.25" r="2475" spans="1:105">
      <c r="A2475" s="161" t="n"/>
      <c r="B2475" s="141" t="n"/>
      <c r="C2475" s="15" t="n"/>
      <c r="D2475" s="15" t="n"/>
      <c r="E2475" s="142" t="n"/>
      <c r="F2475" s="16" t="n"/>
      <c r="G2475" s="132" t="n"/>
      <c r="H2475" s="142" t="n"/>
      <c r="I2475" s="142" t="n"/>
      <c r="J2475" s="144" t="n"/>
      <c r="K2475" s="124" t="n"/>
      <c r="L2475" s="12" t="n"/>
      <c r="M2475" s="158">
        <f>IF(J2475="", "", K2475)</f>
        <v/>
      </c>
      <c r="N2475" s="17" t="n"/>
      <c r="O2475" s="18" t="n"/>
      <c r="AC2475" s="14" t="n"/>
      <c r="AD2475" s="14">
        <f>IF(M2475="", "", IF(C2475="Long", IF(M2475&gt;0, M2475/F2475, ((G2475*(I2475-E2475))/F2475)), IF(M2475&gt;0, M2475/F2475, ((G2475*(E2475-I2475))/F2475))))</f>
        <v/>
      </c>
    </row>
    <row customHeight="1" ht="17.25" r="2476" spans="1:105">
      <c r="A2476" s="161" t="n"/>
      <c r="B2476" s="141" t="n"/>
      <c r="C2476" s="15" t="n"/>
      <c r="D2476" s="15" t="n"/>
      <c r="E2476" s="142" t="n"/>
      <c r="F2476" s="16" t="n"/>
      <c r="G2476" s="132" t="n"/>
      <c r="H2476" s="142" t="n"/>
      <c r="I2476" s="142" t="n"/>
      <c r="J2476" s="144" t="n"/>
      <c r="K2476" s="124" t="n"/>
      <c r="L2476" s="12" t="n"/>
      <c r="M2476" s="158">
        <f>IF(J2476="", "", K2476)</f>
        <v/>
      </c>
      <c r="N2476" s="17" t="n"/>
      <c r="O2476" s="18" t="n"/>
      <c r="AC2476" s="14" t="n"/>
      <c r="AD2476" s="14">
        <f>IF(M2476="", "", IF(C2476="Long", IF(M2476&gt;0, M2476/F2476, ((G2476*(I2476-E2476))/F2476)), IF(M2476&gt;0, M2476/F2476, ((G2476*(E2476-I2476))/F2476))))</f>
        <v/>
      </c>
    </row>
    <row customHeight="1" ht="17.25" r="2477" spans="1:105">
      <c r="A2477" s="161" t="n"/>
      <c r="B2477" s="141" t="n"/>
      <c r="C2477" s="15" t="n"/>
      <c r="D2477" s="15" t="n"/>
      <c r="E2477" s="142" t="n"/>
      <c r="F2477" s="16" t="n"/>
      <c r="G2477" s="132" t="n"/>
      <c r="H2477" s="142" t="n"/>
      <c r="I2477" s="142" t="n"/>
      <c r="J2477" s="144" t="n"/>
      <c r="K2477" s="124" t="n"/>
      <c r="L2477" s="12" t="n"/>
      <c r="M2477" s="158">
        <f>IF(J2477="", "", K2477)</f>
        <v/>
      </c>
      <c r="N2477" s="17" t="n"/>
      <c r="O2477" s="18" t="n"/>
      <c r="AC2477" s="14" t="n"/>
      <c r="AD2477" s="14">
        <f>IF(M2477="", "", IF(C2477="Long", IF(M2477&gt;0, M2477/F2477, ((G2477*(I2477-E2477))/F2477)), IF(M2477&gt;0, M2477/F2477, ((G2477*(E2477-I2477))/F2477))))</f>
        <v/>
      </c>
    </row>
    <row customHeight="1" ht="17.25" r="2478" spans="1:105">
      <c r="A2478" s="161" t="n"/>
      <c r="B2478" s="141" t="n"/>
      <c r="C2478" s="15" t="n"/>
      <c r="D2478" s="15" t="n"/>
      <c r="E2478" s="142" t="n"/>
      <c r="F2478" s="16" t="n"/>
      <c r="G2478" s="132" t="n"/>
      <c r="H2478" s="142" t="n"/>
      <c r="I2478" s="142" t="n"/>
      <c r="J2478" s="144" t="n"/>
      <c r="K2478" s="124" t="n"/>
      <c r="L2478" s="12" t="n"/>
      <c r="M2478" s="158">
        <f>IF(J2478="", "", K2478)</f>
        <v/>
      </c>
      <c r="N2478" s="17" t="n"/>
      <c r="O2478" s="18" t="n"/>
      <c r="AC2478" s="14" t="n"/>
      <c r="AD2478" s="14">
        <f>IF(M2478="", "", IF(C2478="Long", IF(M2478&gt;0, M2478/F2478, ((G2478*(I2478-E2478))/F2478)), IF(M2478&gt;0, M2478/F2478, ((G2478*(E2478-I2478))/F2478))))</f>
        <v/>
      </c>
    </row>
    <row customHeight="1" ht="17.25" r="2479" spans="1:105">
      <c r="A2479" s="161" t="n"/>
      <c r="B2479" s="141" t="n"/>
      <c r="C2479" s="15" t="n"/>
      <c r="D2479" s="15" t="n"/>
      <c r="E2479" s="142" t="n"/>
      <c r="F2479" s="16" t="n"/>
      <c r="G2479" s="132" t="n"/>
      <c r="H2479" s="142" t="n"/>
      <c r="I2479" s="142" t="n"/>
      <c r="J2479" s="144" t="n"/>
      <c r="K2479" s="124" t="n"/>
      <c r="L2479" s="12" t="n"/>
      <c r="M2479" s="158">
        <f>IF(J2479="", "", K2479)</f>
        <v/>
      </c>
      <c r="N2479" s="17" t="n"/>
      <c r="O2479" s="18" t="n"/>
      <c r="AC2479" s="14" t="n"/>
      <c r="AD2479" s="14">
        <f>IF(M2479="", "", IF(C2479="Long", IF(M2479&gt;0, M2479/F2479, ((G2479*(I2479-E2479))/F2479)), IF(M2479&gt;0, M2479/F2479, ((G2479*(E2479-I2479))/F2479))))</f>
        <v/>
      </c>
    </row>
    <row customHeight="1" ht="17.25" r="2480" spans="1:105">
      <c r="A2480" s="161" t="n"/>
      <c r="B2480" s="141" t="n"/>
      <c r="C2480" s="15" t="n"/>
      <c r="D2480" s="15" t="n"/>
      <c r="E2480" s="142" t="n"/>
      <c r="F2480" s="16" t="n"/>
      <c r="G2480" s="132" t="n"/>
      <c r="H2480" s="142" t="n"/>
      <c r="I2480" s="142" t="n"/>
      <c r="J2480" s="144" t="n"/>
      <c r="K2480" s="124" t="n"/>
      <c r="L2480" s="12" t="n"/>
      <c r="M2480" s="158">
        <f>IF(J2480="", "", K2480)</f>
        <v/>
      </c>
      <c r="N2480" s="17" t="n"/>
      <c r="O2480" s="18" t="n"/>
      <c r="AC2480" s="14" t="n"/>
      <c r="AD2480" s="14">
        <f>IF(M2480="", "", IF(C2480="Long", IF(M2480&gt;0, M2480/F2480, ((G2480*(I2480-E2480))/F2480)), IF(M2480&gt;0, M2480/F2480, ((G2480*(E2480-I2480))/F2480))))</f>
        <v/>
      </c>
    </row>
    <row customHeight="1" ht="17.25" r="2481" spans="1:105">
      <c r="A2481" s="161" t="n"/>
      <c r="B2481" s="141" t="n"/>
      <c r="C2481" s="15" t="n"/>
      <c r="D2481" s="15" t="n"/>
      <c r="E2481" s="142" t="n"/>
      <c r="F2481" s="16" t="n"/>
      <c r="G2481" s="132" t="n"/>
      <c r="H2481" s="142" t="n"/>
      <c r="I2481" s="142" t="n"/>
      <c r="J2481" s="144" t="n"/>
      <c r="K2481" s="124" t="n"/>
      <c r="L2481" s="12" t="n"/>
      <c r="M2481" s="158">
        <f>IF(J2481="", "", K2481)</f>
        <v/>
      </c>
      <c r="N2481" s="17" t="n"/>
      <c r="O2481" s="18" t="n"/>
      <c r="AC2481" s="14" t="n"/>
      <c r="AD2481" s="14">
        <f>IF(M2481="", "", IF(C2481="Long", IF(M2481&gt;0, M2481/F2481, ((G2481*(I2481-E2481))/F2481)), IF(M2481&gt;0, M2481/F2481, ((G2481*(E2481-I2481))/F2481))))</f>
        <v/>
      </c>
    </row>
    <row customHeight="1" ht="17.25" r="2482" spans="1:105">
      <c r="A2482" s="161" t="n"/>
      <c r="B2482" s="141" t="n"/>
      <c r="C2482" s="15" t="n"/>
      <c r="D2482" s="15" t="n"/>
      <c r="E2482" s="142" t="n"/>
      <c r="F2482" s="16" t="n"/>
      <c r="G2482" s="132" t="n"/>
      <c r="H2482" s="142" t="n"/>
      <c r="I2482" s="142" t="n"/>
      <c r="J2482" s="144" t="n"/>
      <c r="K2482" s="124" t="n"/>
      <c r="L2482" s="12" t="n"/>
      <c r="M2482" s="158">
        <f>IF(J2482="", "", K2482)</f>
        <v/>
      </c>
      <c r="N2482" s="17" t="n"/>
      <c r="O2482" s="18" t="n"/>
      <c r="AC2482" s="14" t="n"/>
      <c r="AD2482" s="14">
        <f>IF(M2482="", "", IF(C2482="Long", IF(M2482&gt;0, M2482/F2482, ((G2482*(I2482-E2482))/F2482)), IF(M2482&gt;0, M2482/F2482, ((G2482*(E2482-I2482))/F2482))))</f>
        <v/>
      </c>
    </row>
    <row customHeight="1" ht="17.25" r="2483" spans="1:105">
      <c r="A2483" s="161" t="n"/>
      <c r="B2483" s="141" t="n"/>
      <c r="C2483" s="15" t="n"/>
      <c r="D2483" s="15" t="n"/>
      <c r="E2483" s="142" t="n"/>
      <c r="F2483" s="16" t="n"/>
      <c r="G2483" s="132" t="n"/>
      <c r="H2483" s="142" t="n"/>
      <c r="I2483" s="142" t="n"/>
      <c r="J2483" s="144" t="n"/>
      <c r="K2483" s="124" t="n"/>
      <c r="L2483" s="12" t="n"/>
      <c r="M2483" s="158">
        <f>IF(J2483="", "", K2483)</f>
        <v/>
      </c>
      <c r="N2483" s="17" t="n"/>
      <c r="O2483" s="18" t="n"/>
      <c r="AC2483" s="14" t="n"/>
      <c r="AD2483" s="14">
        <f>IF(M2483="", "", IF(C2483="Long", IF(M2483&gt;0, M2483/F2483, ((G2483*(I2483-E2483))/F2483)), IF(M2483&gt;0, M2483/F2483, ((G2483*(E2483-I2483))/F2483))))</f>
        <v/>
      </c>
    </row>
    <row customHeight="1" ht="17.25" r="2484" spans="1:105">
      <c r="A2484" s="161" t="n"/>
      <c r="B2484" s="141" t="n"/>
      <c r="C2484" s="15" t="n"/>
      <c r="D2484" s="15" t="n"/>
      <c r="E2484" s="142" t="n"/>
      <c r="F2484" s="16" t="n"/>
      <c r="G2484" s="132" t="n"/>
      <c r="H2484" s="142" t="n"/>
      <c r="I2484" s="142" t="n"/>
      <c r="J2484" s="144" t="n"/>
      <c r="K2484" s="124" t="n"/>
      <c r="L2484" s="12" t="n"/>
      <c r="M2484" s="158">
        <f>IF(J2484="", "", K2484)</f>
        <v/>
      </c>
      <c r="N2484" s="17" t="n"/>
      <c r="O2484" s="18" t="n"/>
      <c r="AC2484" s="14" t="n"/>
      <c r="AD2484" s="14">
        <f>IF(M2484="", "", IF(C2484="Long", IF(M2484&gt;0, M2484/F2484, ((G2484*(I2484-E2484))/F2484)), IF(M2484&gt;0, M2484/F2484, ((G2484*(E2484-I2484))/F2484))))</f>
        <v/>
      </c>
    </row>
    <row customHeight="1" ht="17.25" r="2485" spans="1:105">
      <c r="A2485" s="161" t="n"/>
      <c r="B2485" s="141" t="n"/>
      <c r="C2485" s="15" t="n"/>
      <c r="D2485" s="15" t="n"/>
      <c r="E2485" s="142" t="n"/>
      <c r="F2485" s="16" t="n"/>
      <c r="G2485" s="132" t="n"/>
      <c r="H2485" s="142" t="n"/>
      <c r="I2485" s="142" t="n"/>
      <c r="J2485" s="144" t="n"/>
      <c r="K2485" s="124" t="n"/>
      <c r="L2485" s="12" t="n"/>
      <c r="M2485" s="158">
        <f>IF(J2485="", "", K2485)</f>
        <v/>
      </c>
      <c r="N2485" s="17" t="n"/>
      <c r="O2485" s="18" t="n"/>
      <c r="AC2485" s="14" t="n"/>
      <c r="AD2485" s="14">
        <f>IF(M2485="", "", IF(C2485="Long", IF(M2485&gt;0, M2485/F2485, ((G2485*(I2485-E2485))/F2485)), IF(M2485&gt;0, M2485/F2485, ((G2485*(E2485-I2485))/F2485))))</f>
        <v/>
      </c>
    </row>
    <row customHeight="1" ht="17.25" r="2486" spans="1:105">
      <c r="A2486" s="161" t="n"/>
      <c r="B2486" s="141" t="n"/>
      <c r="C2486" s="15" t="n"/>
      <c r="D2486" s="15" t="n"/>
      <c r="E2486" s="142" t="n"/>
      <c r="F2486" s="16" t="n"/>
      <c r="G2486" s="132" t="n"/>
      <c r="H2486" s="142" t="n"/>
      <c r="I2486" s="142" t="n"/>
      <c r="J2486" s="144" t="n"/>
      <c r="K2486" s="124" t="n"/>
      <c r="L2486" s="12" t="n"/>
      <c r="M2486" s="158">
        <f>IF(J2486="", "", K2486)</f>
        <v/>
      </c>
      <c r="N2486" s="17" t="n"/>
      <c r="O2486" s="18" t="n"/>
      <c r="AC2486" s="14" t="n"/>
      <c r="AD2486" s="14">
        <f>IF(M2486="", "", IF(C2486="Long", IF(M2486&gt;0, M2486/F2486, ((G2486*(I2486-E2486))/F2486)), IF(M2486&gt;0, M2486/F2486, ((G2486*(E2486-I2486))/F2486))))</f>
        <v/>
      </c>
    </row>
    <row customHeight="1" ht="17.25" r="2487" spans="1:105">
      <c r="A2487" s="161" t="n"/>
      <c r="B2487" s="141" t="n"/>
      <c r="C2487" s="15" t="n"/>
      <c r="D2487" s="15" t="n"/>
      <c r="E2487" s="142" t="n"/>
      <c r="F2487" s="16" t="n"/>
      <c r="G2487" s="132" t="n"/>
      <c r="H2487" s="142" t="n"/>
      <c r="I2487" s="142" t="n"/>
      <c r="J2487" s="144" t="n"/>
      <c r="K2487" s="124" t="n"/>
      <c r="L2487" s="12" t="n"/>
      <c r="M2487" s="158">
        <f>IF(J2487="", "", K2487)</f>
        <v/>
      </c>
      <c r="N2487" s="17" t="n"/>
      <c r="O2487" s="18" t="n"/>
      <c r="AC2487" s="14" t="n"/>
      <c r="AD2487" s="14">
        <f>IF(M2487="", "", IF(C2487="Long", IF(M2487&gt;0, M2487/F2487, ((G2487*(I2487-E2487))/F2487)), IF(M2487&gt;0, M2487/F2487, ((G2487*(E2487-I2487))/F2487))))</f>
        <v/>
      </c>
    </row>
    <row customHeight="1" ht="17.25" r="2488" spans="1:105">
      <c r="A2488" s="161" t="n"/>
      <c r="B2488" s="141" t="n"/>
      <c r="C2488" s="15" t="n"/>
      <c r="D2488" s="15" t="n"/>
      <c r="E2488" s="142" t="n"/>
      <c r="F2488" s="16" t="n"/>
      <c r="G2488" s="132" t="n"/>
      <c r="H2488" s="142" t="n"/>
      <c r="I2488" s="142" t="n"/>
      <c r="J2488" s="144" t="n"/>
      <c r="K2488" s="124" t="n"/>
      <c r="L2488" s="12" t="n"/>
      <c r="M2488" s="158">
        <f>IF(J2488="", "", K2488)</f>
        <v/>
      </c>
      <c r="N2488" s="17" t="n"/>
      <c r="O2488" s="18" t="n"/>
      <c r="AC2488" s="14" t="n"/>
      <c r="AD2488" s="14">
        <f>IF(M2488="", "", IF(C2488="Long", IF(M2488&gt;0, M2488/F2488, ((G2488*(I2488-E2488))/F2488)), IF(M2488&gt;0, M2488/F2488, ((G2488*(E2488-I2488))/F2488))))</f>
        <v/>
      </c>
    </row>
    <row customHeight="1" ht="17.25" r="2489" spans="1:105">
      <c r="A2489" s="161" t="n"/>
      <c r="B2489" s="141" t="n"/>
      <c r="C2489" s="15" t="n"/>
      <c r="D2489" s="15" t="n"/>
      <c r="E2489" s="142" t="n"/>
      <c r="F2489" s="16" t="n"/>
      <c r="G2489" s="132" t="n"/>
      <c r="H2489" s="142" t="n"/>
      <c r="I2489" s="142" t="n"/>
      <c r="J2489" s="144" t="n"/>
      <c r="K2489" s="124" t="n"/>
      <c r="L2489" s="12" t="n"/>
      <c r="M2489" s="158">
        <f>IF(J2489="", "", K2489)</f>
        <v/>
      </c>
      <c r="N2489" s="17" t="n"/>
      <c r="O2489" s="18" t="n"/>
      <c r="AC2489" s="14" t="n"/>
      <c r="AD2489" s="14">
        <f>IF(M2489="", "", IF(C2489="Long", IF(M2489&gt;0, M2489/F2489, ((G2489*(I2489-E2489))/F2489)), IF(M2489&gt;0, M2489/F2489, ((G2489*(E2489-I2489))/F2489))))</f>
        <v/>
      </c>
    </row>
    <row customHeight="1" ht="17.25" r="2490" spans="1:105">
      <c r="A2490" s="161" t="n"/>
      <c r="B2490" s="141" t="n"/>
      <c r="C2490" s="15" t="n"/>
      <c r="D2490" s="15" t="n"/>
      <c r="E2490" s="142" t="n"/>
      <c r="F2490" s="16" t="n"/>
      <c r="G2490" s="132" t="n"/>
      <c r="H2490" s="142" t="n"/>
      <c r="I2490" s="142" t="n"/>
      <c r="J2490" s="144" t="n"/>
      <c r="K2490" s="124" t="n"/>
      <c r="L2490" s="12" t="n"/>
      <c r="M2490" s="158">
        <f>IF(J2490="", "", K2490)</f>
        <v/>
      </c>
      <c r="N2490" s="17" t="n"/>
      <c r="O2490" s="18" t="n"/>
      <c r="AC2490" s="14" t="n"/>
      <c r="AD2490" s="14">
        <f>IF(M2490="", "", IF(C2490="Long", IF(M2490&gt;0, M2490/F2490, ((G2490*(I2490-E2490))/F2490)), IF(M2490&gt;0, M2490/F2490, ((G2490*(E2490-I2490))/F2490))))</f>
        <v/>
      </c>
    </row>
    <row customHeight="1" ht="17.25" r="2491" spans="1:105">
      <c r="A2491" s="161" t="n"/>
      <c r="B2491" s="141" t="n"/>
      <c r="C2491" s="15" t="n"/>
      <c r="D2491" s="15" t="n"/>
      <c r="E2491" s="142" t="n"/>
      <c r="F2491" s="16" t="n"/>
      <c r="G2491" s="132" t="n"/>
      <c r="H2491" s="142" t="n"/>
      <c r="I2491" s="142" t="n"/>
      <c r="J2491" s="144" t="n"/>
      <c r="K2491" s="124" t="n"/>
      <c r="L2491" s="12" t="n"/>
      <c r="M2491" s="158">
        <f>IF(J2491="", "", K2491)</f>
        <v/>
      </c>
      <c r="N2491" s="17" t="n"/>
      <c r="O2491" s="18" t="n"/>
      <c r="AC2491" s="14" t="n"/>
      <c r="AD2491" s="14">
        <f>IF(M2491="", "", IF(C2491="Long", IF(M2491&gt;0, M2491/F2491, ((G2491*(I2491-E2491))/F2491)), IF(M2491&gt;0, M2491/F2491, ((G2491*(E2491-I2491))/F2491))))</f>
        <v/>
      </c>
    </row>
    <row customHeight="1" ht="17.25" r="2492" spans="1:105">
      <c r="A2492" s="161" t="n"/>
      <c r="B2492" s="141" t="n"/>
      <c r="C2492" s="15" t="n"/>
      <c r="D2492" s="15" t="n"/>
      <c r="E2492" s="142" t="n"/>
      <c r="F2492" s="16" t="n"/>
      <c r="G2492" s="132" t="n"/>
      <c r="H2492" s="142" t="n"/>
      <c r="I2492" s="142" t="n"/>
      <c r="J2492" s="144" t="n"/>
      <c r="K2492" s="124" t="n"/>
      <c r="L2492" s="12" t="n"/>
      <c r="M2492" s="158">
        <f>IF(J2492="", "", K2492)</f>
        <v/>
      </c>
      <c r="N2492" s="17" t="n"/>
      <c r="O2492" s="18" t="n"/>
      <c r="AC2492" s="14" t="n"/>
      <c r="AD2492" s="14">
        <f>IF(M2492="", "", IF(C2492="Long", IF(M2492&gt;0, M2492/F2492, ((G2492*(I2492-E2492))/F2492)), IF(M2492&gt;0, M2492/F2492, ((G2492*(E2492-I2492))/F2492))))</f>
        <v/>
      </c>
    </row>
    <row customHeight="1" ht="17.25" r="2493" spans="1:105">
      <c r="A2493" s="161" t="n"/>
      <c r="B2493" s="141" t="n"/>
      <c r="C2493" s="15" t="n"/>
      <c r="D2493" s="15" t="n"/>
      <c r="E2493" s="142" t="n"/>
      <c r="F2493" s="16" t="n"/>
      <c r="G2493" s="132" t="n"/>
      <c r="H2493" s="142" t="n"/>
      <c r="I2493" s="142" t="n"/>
      <c r="J2493" s="144" t="n"/>
      <c r="K2493" s="124" t="n"/>
      <c r="L2493" s="12" t="n"/>
      <c r="M2493" s="158">
        <f>IF(J2493="", "", K2493)</f>
        <v/>
      </c>
      <c r="N2493" s="17" t="n"/>
      <c r="O2493" s="18" t="n"/>
      <c r="AC2493" s="14" t="n"/>
      <c r="AD2493" s="14">
        <f>IF(M2493="", "", IF(C2493="Long", IF(M2493&gt;0, M2493/F2493, ((G2493*(I2493-E2493))/F2493)), IF(M2493&gt;0, M2493/F2493, ((G2493*(E2493-I2493))/F2493))))</f>
        <v/>
      </c>
    </row>
    <row customHeight="1" ht="17.25" r="2494" spans="1:105">
      <c r="A2494" s="161" t="n"/>
      <c r="B2494" s="141" t="n"/>
      <c r="C2494" s="15" t="n"/>
      <c r="D2494" s="15" t="n"/>
      <c r="E2494" s="142" t="n"/>
      <c r="F2494" s="16" t="n"/>
      <c r="G2494" s="132" t="n"/>
      <c r="H2494" s="142" t="n"/>
      <c r="I2494" s="142" t="n"/>
      <c r="J2494" s="144" t="n"/>
      <c r="K2494" s="124" t="n"/>
      <c r="L2494" s="12" t="n"/>
      <c r="M2494" s="158">
        <f>IF(J2494="", "", K2494)</f>
        <v/>
      </c>
      <c r="N2494" s="17" t="n"/>
      <c r="O2494" s="18" t="n"/>
      <c r="AC2494" s="14" t="n"/>
      <c r="AD2494" s="14">
        <f>IF(M2494="", "", IF(C2494="Long", IF(M2494&gt;0, M2494/F2494, ((G2494*(I2494-E2494))/F2494)), IF(M2494&gt;0, M2494/F2494, ((G2494*(E2494-I2494))/F2494))))</f>
        <v/>
      </c>
    </row>
    <row customHeight="1" ht="17.25" r="2495" spans="1:105">
      <c r="A2495" s="161" t="n"/>
      <c r="B2495" s="141" t="n"/>
      <c r="C2495" s="15" t="n"/>
      <c r="D2495" s="15" t="n"/>
      <c r="E2495" s="142" t="n"/>
      <c r="F2495" s="16" t="n"/>
      <c r="G2495" s="132" t="n"/>
      <c r="H2495" s="142" t="n"/>
      <c r="I2495" s="142" t="n"/>
      <c r="J2495" s="144" t="n"/>
      <c r="K2495" s="124" t="n"/>
      <c r="L2495" s="12" t="n"/>
      <c r="M2495" s="158">
        <f>IF(J2495="", "", K2495)</f>
        <v/>
      </c>
      <c r="N2495" s="17" t="n"/>
      <c r="O2495" s="18" t="n"/>
      <c r="AC2495" s="14" t="n"/>
      <c r="AD2495" s="14">
        <f>IF(M2495="", "", IF(C2495="Long", IF(M2495&gt;0, M2495/F2495, ((G2495*(I2495-E2495))/F2495)), IF(M2495&gt;0, M2495/F2495, ((G2495*(E2495-I2495))/F2495))))</f>
        <v/>
      </c>
    </row>
    <row customHeight="1" ht="17.25" r="2496" spans="1:105">
      <c r="A2496" s="161" t="n"/>
      <c r="B2496" s="141" t="n"/>
      <c r="C2496" s="15" t="n"/>
      <c r="D2496" s="15" t="n"/>
      <c r="E2496" s="142" t="n"/>
      <c r="F2496" s="16" t="n"/>
      <c r="G2496" s="132" t="n"/>
      <c r="H2496" s="142" t="n"/>
      <c r="I2496" s="142" t="n"/>
      <c r="J2496" s="144" t="n"/>
      <c r="K2496" s="124" t="n"/>
      <c r="L2496" s="12" t="n"/>
      <c r="M2496" s="158">
        <f>IF(J2496="", "", K2496)</f>
        <v/>
      </c>
      <c r="N2496" s="17" t="n"/>
      <c r="O2496" s="18" t="n"/>
      <c r="AC2496" s="14" t="n"/>
      <c r="AD2496" s="14">
        <f>IF(M2496="", "", IF(C2496="Long", IF(M2496&gt;0, M2496/F2496, ((G2496*(I2496-E2496))/F2496)), IF(M2496&gt;0, M2496/F2496, ((G2496*(E2496-I2496))/F2496))))</f>
        <v/>
      </c>
    </row>
    <row customHeight="1" ht="17.25" r="2497" spans="1:105">
      <c r="A2497" s="161" t="n"/>
      <c r="B2497" s="141" t="n"/>
      <c r="C2497" s="15" t="n"/>
      <c r="D2497" s="15" t="n"/>
      <c r="E2497" s="142" t="n"/>
      <c r="F2497" s="16" t="n"/>
      <c r="G2497" s="132" t="n"/>
      <c r="H2497" s="142" t="n"/>
      <c r="I2497" s="142" t="n"/>
      <c r="J2497" s="144" t="n"/>
      <c r="K2497" s="124" t="n"/>
      <c r="L2497" s="12" t="n"/>
      <c r="M2497" s="158">
        <f>IF(J2497="", "", K2497)</f>
        <v/>
      </c>
      <c r="N2497" s="17" t="n"/>
      <c r="O2497" s="18" t="n"/>
      <c r="AC2497" s="14" t="n"/>
      <c r="AD2497" s="14">
        <f>IF(M2497="", "", IF(C2497="Long", IF(M2497&gt;0, M2497/F2497, ((G2497*(I2497-E2497))/F2497)), IF(M2497&gt;0, M2497/F2497, ((G2497*(E2497-I2497))/F2497))))</f>
        <v/>
      </c>
    </row>
    <row customHeight="1" ht="17.25" r="2498" spans="1:105">
      <c r="A2498" s="161" t="n"/>
      <c r="B2498" s="141" t="n"/>
      <c r="C2498" s="15" t="n"/>
      <c r="D2498" s="15" t="n"/>
      <c r="E2498" s="142" t="n"/>
      <c r="F2498" s="16" t="n"/>
      <c r="G2498" s="132" t="n"/>
      <c r="H2498" s="142" t="n"/>
      <c r="I2498" s="142" t="n"/>
      <c r="J2498" s="144" t="n"/>
      <c r="K2498" s="124" t="n"/>
      <c r="L2498" s="12" t="n"/>
      <c r="M2498" s="158">
        <f>IF(J2498="", "", K2498)</f>
        <v/>
      </c>
      <c r="N2498" s="17" t="n"/>
      <c r="O2498" s="18" t="n"/>
      <c r="AC2498" s="14" t="n"/>
      <c r="AD2498" s="14">
        <f>IF(M2498="", "", IF(C2498="Long", IF(M2498&gt;0, M2498/F2498, ((G2498*(I2498-E2498))/F2498)), IF(M2498&gt;0, M2498/F2498, ((G2498*(E2498-I2498))/F2498))))</f>
        <v/>
      </c>
    </row>
    <row customHeight="1" ht="17.25" r="2499" spans="1:105">
      <c r="A2499" s="161" t="n"/>
      <c r="B2499" s="141" t="n"/>
      <c r="C2499" s="15" t="n"/>
      <c r="D2499" s="15" t="n"/>
      <c r="E2499" s="142" t="n"/>
      <c r="F2499" s="16" t="n"/>
      <c r="G2499" s="132" t="n"/>
      <c r="H2499" s="142" t="n"/>
      <c r="I2499" s="142" t="n"/>
      <c r="J2499" s="144" t="n"/>
      <c r="K2499" s="124" t="n"/>
      <c r="L2499" s="12" t="n"/>
      <c r="M2499" s="158">
        <f>IF(J2499="", "", K2499)</f>
        <v/>
      </c>
      <c r="N2499" s="17" t="n"/>
      <c r="O2499" s="18" t="n"/>
      <c r="AC2499" s="14" t="n"/>
      <c r="AD2499" s="14">
        <f>IF(M2499="", "", IF(C2499="Long", IF(M2499&gt;0, M2499/F2499, ((G2499*(I2499-E2499))/F2499)), IF(M2499&gt;0, M2499/F2499, ((G2499*(E2499-I2499))/F2499))))</f>
        <v/>
      </c>
    </row>
    <row customHeight="1" ht="17.25" r="2500" spans="1:105">
      <c r="A2500" s="161" t="n"/>
      <c r="B2500" s="141" t="n"/>
      <c r="C2500" s="15" t="n"/>
      <c r="D2500" s="15" t="n"/>
      <c r="E2500" s="142" t="n"/>
      <c r="F2500" s="16" t="n"/>
      <c r="G2500" s="132" t="n"/>
      <c r="H2500" s="142" t="n"/>
      <c r="I2500" s="142" t="n"/>
      <c r="J2500" s="144" t="n"/>
      <c r="K2500" s="124" t="n"/>
      <c r="L2500" s="12" t="n"/>
      <c r="M2500" s="158">
        <f>IF(J2500="", "", K2500)</f>
        <v/>
      </c>
      <c r="N2500" s="17" t="n"/>
      <c r="O2500" s="18" t="n"/>
      <c r="AC2500" s="14" t="n"/>
      <c r="AD2500" s="14">
        <f>IF(M2500="", "", IF(C2500="Long", IF(M2500&gt;0, M2500/F2500, ((G2500*(I2500-E2500))/F2500)), IF(M2500&gt;0, M2500/F2500, ((G2500*(E2500-I2500))/F2500))))</f>
        <v/>
      </c>
    </row>
    <row customHeight="1" ht="17.25" r="2501" spans="1:105">
      <c r="A2501" s="161" t="n"/>
      <c r="B2501" s="141" t="n"/>
      <c r="C2501" s="15" t="n"/>
      <c r="D2501" s="15" t="n"/>
      <c r="E2501" s="142" t="n"/>
      <c r="F2501" s="16" t="n"/>
      <c r="G2501" s="132" t="n"/>
      <c r="H2501" s="142" t="n"/>
      <c r="I2501" s="142" t="n"/>
      <c r="J2501" s="144" t="n"/>
      <c r="K2501" s="124" t="n"/>
      <c r="L2501" s="12" t="n"/>
      <c r="M2501" s="158">
        <f>IF(J2501="", "", K2501)</f>
        <v/>
      </c>
      <c r="N2501" s="17" t="n"/>
      <c r="O2501" s="18" t="n"/>
      <c r="AC2501" s="14" t="n"/>
      <c r="AD2501" s="14">
        <f>IF(M2501="", "", IF(C2501="Long", IF(M2501&gt;0, M2501/F2501, ((G2501*(I2501-E2501))/F2501)), IF(M2501&gt;0, M2501/F2501, ((G2501*(E2501-I2501))/F2501))))</f>
        <v/>
      </c>
    </row>
    <row customHeight="1" ht="17.25" r="2502" spans="1:105">
      <c r="A2502" s="161" t="n"/>
      <c r="B2502" s="141" t="n"/>
      <c r="C2502" s="15" t="n"/>
      <c r="D2502" s="15" t="n"/>
      <c r="E2502" s="142" t="n"/>
      <c r="F2502" s="16" t="n"/>
      <c r="G2502" s="132" t="n"/>
      <c r="H2502" s="142" t="n"/>
      <c r="I2502" s="142" t="n"/>
      <c r="J2502" s="144" t="n"/>
      <c r="K2502" s="124" t="n"/>
      <c r="L2502" s="12" t="n"/>
      <c r="M2502" s="158">
        <f>IF(J2502="", "", K2502)</f>
        <v/>
      </c>
      <c r="N2502" s="17" t="n"/>
      <c r="O2502" s="18" t="n"/>
      <c r="AC2502" s="14" t="n"/>
      <c r="AD2502" s="14">
        <f>IF(M2502="", "", IF(C2502="Long", IF(M2502&gt;0, M2502/F2502, ((G2502*(I2502-E2502))/F2502)), IF(M2502&gt;0, M2502/F2502, ((G2502*(E2502-I2502))/F2502))))</f>
        <v/>
      </c>
    </row>
    <row customHeight="1" ht="17.25" r="2503" spans="1:105">
      <c r="A2503" s="161" t="n"/>
      <c r="B2503" s="141" t="n"/>
      <c r="C2503" s="15" t="n"/>
      <c r="D2503" s="15" t="n"/>
      <c r="E2503" s="142" t="n"/>
      <c r="F2503" s="16" t="n"/>
      <c r="G2503" s="132" t="n"/>
      <c r="H2503" s="142" t="n"/>
      <c r="I2503" s="142" t="n"/>
      <c r="J2503" s="144" t="n"/>
      <c r="K2503" s="124" t="n"/>
      <c r="L2503" s="12" t="n"/>
      <c r="M2503" s="158">
        <f>IF(J2503="", "", K2503)</f>
        <v/>
      </c>
      <c r="N2503" s="17" t="n"/>
      <c r="O2503" s="18" t="n"/>
      <c r="AC2503" s="14" t="n"/>
      <c r="AD2503" s="14">
        <f>IF(M2503="", "", IF(C2503="Long", IF(M2503&gt;0, M2503/F2503, ((G2503*(I2503-E2503))/F2503)), IF(M2503&gt;0, M2503/F2503, ((G2503*(E2503-I2503))/F2503))))</f>
        <v/>
      </c>
    </row>
    <row customHeight="1" ht="17.25" r="2504" spans="1:105">
      <c r="A2504" s="161" t="n"/>
      <c r="B2504" s="141" t="n"/>
      <c r="C2504" s="15" t="n"/>
      <c r="D2504" s="15" t="n"/>
      <c r="E2504" s="142" t="n"/>
      <c r="F2504" s="16" t="n"/>
      <c r="G2504" s="132" t="n"/>
      <c r="H2504" s="142" t="n"/>
      <c r="I2504" s="142" t="n"/>
      <c r="J2504" s="144" t="n"/>
      <c r="K2504" s="124" t="n"/>
      <c r="L2504" s="12" t="n"/>
      <c r="M2504" s="158">
        <f>IF(J2504="", "", K2504)</f>
        <v/>
      </c>
      <c r="N2504" s="17" t="n"/>
      <c r="O2504" s="18" t="n"/>
      <c r="AC2504" s="14" t="n"/>
      <c r="AD2504" s="14">
        <f>IF(M2504="", "", IF(C2504="Long", IF(M2504&gt;0, M2504/F2504, ((G2504*(I2504-E2504))/F2504)), IF(M2504&gt;0, M2504/F2504, ((G2504*(E2504-I2504))/F2504))))</f>
        <v/>
      </c>
    </row>
    <row customHeight="1" ht="17.25" r="2505" spans="1:105">
      <c r="A2505" s="161" t="n"/>
      <c r="B2505" s="141" t="n"/>
      <c r="C2505" s="15" t="n"/>
      <c r="D2505" s="15" t="n"/>
      <c r="E2505" s="142" t="n"/>
      <c r="F2505" s="16" t="n"/>
      <c r="G2505" s="132" t="n"/>
      <c r="H2505" s="142" t="n"/>
      <c r="I2505" s="142" t="n"/>
      <c r="J2505" s="144" t="n"/>
      <c r="K2505" s="124" t="n"/>
      <c r="L2505" s="12" t="n"/>
      <c r="M2505" s="158">
        <f>IF(J2505="", "", K2505)</f>
        <v/>
      </c>
      <c r="N2505" s="17" t="n"/>
      <c r="O2505" s="18" t="n"/>
      <c r="AC2505" s="14" t="n"/>
      <c r="AD2505" s="14">
        <f>IF(M2505="", "", IF(C2505="Long", IF(M2505&gt;0, M2505/F2505, ((G2505*(I2505-E2505))/F2505)), IF(M2505&gt;0, M2505/F2505, ((G2505*(E2505-I2505))/F2505))))</f>
        <v/>
      </c>
    </row>
    <row customHeight="1" ht="17.25" r="2506" spans="1:105">
      <c r="A2506" s="161" t="n"/>
      <c r="B2506" s="141" t="n"/>
      <c r="C2506" s="15" t="n"/>
      <c r="D2506" s="15" t="n"/>
      <c r="E2506" s="142" t="n"/>
      <c r="F2506" s="16" t="n"/>
      <c r="G2506" s="132" t="n"/>
      <c r="H2506" s="142" t="n"/>
      <c r="I2506" s="142" t="n"/>
      <c r="J2506" s="144" t="n"/>
      <c r="K2506" s="124" t="n"/>
      <c r="L2506" s="12" t="n"/>
      <c r="M2506" s="158">
        <f>IF(J2506="", "", K2506)</f>
        <v/>
      </c>
      <c r="N2506" s="17" t="n"/>
      <c r="O2506" s="18" t="n"/>
      <c r="AC2506" s="14" t="n"/>
      <c r="AD2506" s="14">
        <f>IF(M2506="", "", IF(C2506="Long", IF(M2506&gt;0, M2506/F2506, ((G2506*(I2506-E2506))/F2506)), IF(M2506&gt;0, M2506/F2506, ((G2506*(E2506-I2506))/F2506))))</f>
        <v/>
      </c>
    </row>
    <row customHeight="1" ht="17.25" r="2507" spans="1:105">
      <c r="A2507" s="161" t="n"/>
      <c r="B2507" s="141" t="n"/>
      <c r="C2507" s="15" t="n"/>
      <c r="D2507" s="15" t="n"/>
      <c r="E2507" s="142" t="n"/>
      <c r="F2507" s="16" t="n"/>
      <c r="G2507" s="132" t="n"/>
      <c r="H2507" s="142" t="n"/>
      <c r="I2507" s="142" t="n"/>
      <c r="J2507" s="144" t="n"/>
      <c r="K2507" s="124" t="n"/>
      <c r="L2507" s="12" t="n"/>
      <c r="M2507" s="158">
        <f>IF(J2507="", "", K2507)</f>
        <v/>
      </c>
      <c r="N2507" s="17" t="n"/>
      <c r="O2507" s="18" t="n"/>
      <c r="AC2507" s="14" t="n"/>
      <c r="AD2507" s="14">
        <f>IF(M2507="", "", IF(C2507="Long", IF(M2507&gt;0, M2507/F2507, ((G2507*(I2507-E2507))/F2507)), IF(M2507&gt;0, M2507/F2507, ((G2507*(E2507-I2507))/F2507))))</f>
        <v/>
      </c>
    </row>
    <row customHeight="1" ht="17.25" r="2508" spans="1:105">
      <c r="A2508" s="161" t="n"/>
      <c r="B2508" s="141" t="n"/>
      <c r="C2508" s="15" t="n"/>
      <c r="D2508" s="15" t="n"/>
      <c r="E2508" s="142" t="n"/>
      <c r="F2508" s="16" t="n"/>
      <c r="G2508" s="132" t="n"/>
      <c r="H2508" s="142" t="n"/>
      <c r="I2508" s="142" t="n"/>
      <c r="J2508" s="144" t="n"/>
      <c r="K2508" s="124" t="n"/>
      <c r="L2508" s="12" t="n"/>
      <c r="M2508" s="158">
        <f>IF(J2508="", "", K2508)</f>
        <v/>
      </c>
      <c r="N2508" s="17" t="n"/>
      <c r="O2508" s="18" t="n"/>
      <c r="AC2508" s="14" t="n"/>
      <c r="AD2508" s="14">
        <f>IF(M2508="", "", IF(C2508="Long", IF(M2508&gt;0, M2508/F2508, ((G2508*(I2508-E2508))/F2508)), IF(M2508&gt;0, M2508/F2508, ((G2508*(E2508-I2508))/F2508))))</f>
        <v/>
      </c>
    </row>
    <row customHeight="1" ht="17.25" r="2509" spans="1:105">
      <c r="A2509" s="161" t="n"/>
      <c r="B2509" s="141" t="n"/>
      <c r="C2509" s="15" t="n"/>
      <c r="D2509" s="15" t="n"/>
      <c r="E2509" s="142" t="n"/>
      <c r="F2509" s="16" t="n"/>
      <c r="G2509" s="132" t="n"/>
      <c r="H2509" s="142" t="n"/>
      <c r="I2509" s="142" t="n"/>
      <c r="J2509" s="144" t="n"/>
      <c r="K2509" s="124" t="n"/>
      <c r="L2509" s="12" t="n"/>
      <c r="M2509" s="158">
        <f>IF(J2509="", "", K2509)</f>
        <v/>
      </c>
      <c r="N2509" s="17" t="n"/>
      <c r="O2509" s="18" t="n"/>
      <c r="AC2509" s="14" t="n"/>
      <c r="AD2509" s="14">
        <f>IF(M2509="", "", IF(C2509="Long", IF(M2509&gt;0, M2509/F2509, ((G2509*(I2509-E2509))/F2509)), IF(M2509&gt;0, M2509/F2509, ((G2509*(E2509-I2509))/F2509))))</f>
        <v/>
      </c>
    </row>
    <row customHeight="1" ht="17.25" r="2510" spans="1:105">
      <c r="A2510" s="161" t="n"/>
      <c r="B2510" s="141" t="n"/>
      <c r="C2510" s="15" t="n"/>
      <c r="D2510" s="15" t="n"/>
      <c r="E2510" s="142" t="n"/>
      <c r="F2510" s="16" t="n"/>
      <c r="G2510" s="132" t="n"/>
      <c r="H2510" s="142" t="n"/>
      <c r="I2510" s="142" t="n"/>
      <c r="J2510" s="144" t="n"/>
      <c r="K2510" s="124" t="n"/>
      <c r="L2510" s="12" t="n"/>
      <c r="M2510" s="158">
        <f>IF(J2510="", "", K2510)</f>
        <v/>
      </c>
      <c r="N2510" s="17" t="n"/>
      <c r="O2510" s="18" t="n"/>
      <c r="AC2510" s="14" t="n"/>
      <c r="AD2510" s="14">
        <f>IF(M2510="", "", IF(C2510="Long", IF(M2510&gt;0, M2510/F2510, ((G2510*(I2510-E2510))/F2510)), IF(M2510&gt;0, M2510/F2510, ((G2510*(E2510-I2510))/F2510))))</f>
        <v/>
      </c>
    </row>
    <row customHeight="1" ht="17.25" r="2511" spans="1:105">
      <c r="A2511" s="161" t="n"/>
      <c r="B2511" s="141" t="n"/>
      <c r="C2511" s="15" t="n"/>
      <c r="D2511" s="15" t="n"/>
      <c r="E2511" s="142" t="n"/>
      <c r="F2511" s="16" t="n"/>
      <c r="G2511" s="132" t="n"/>
      <c r="H2511" s="142" t="n"/>
      <c r="I2511" s="142" t="n"/>
      <c r="J2511" s="144" t="n"/>
      <c r="K2511" s="124" t="n"/>
      <c r="L2511" s="12" t="n"/>
      <c r="M2511" s="158">
        <f>IF(J2511="", "", K2511)</f>
        <v/>
      </c>
      <c r="N2511" s="17" t="n"/>
      <c r="O2511" s="18" t="n"/>
      <c r="AC2511" s="14" t="n"/>
      <c r="AD2511" s="14">
        <f>IF(M2511="", "", IF(C2511="Long", IF(M2511&gt;0, M2511/F2511, ((G2511*(I2511-E2511))/F2511)), IF(M2511&gt;0, M2511/F2511, ((G2511*(E2511-I2511))/F2511))))</f>
        <v/>
      </c>
    </row>
    <row customHeight="1" ht="17.25" r="2512" spans="1:105">
      <c r="A2512" s="161" t="n"/>
      <c r="B2512" s="141" t="n"/>
      <c r="C2512" s="15" t="n"/>
      <c r="D2512" s="15" t="n"/>
      <c r="E2512" s="142" t="n"/>
      <c r="F2512" s="16" t="n"/>
      <c r="G2512" s="132" t="n"/>
      <c r="H2512" s="142" t="n"/>
      <c r="I2512" s="142" t="n"/>
      <c r="J2512" s="144" t="n"/>
      <c r="K2512" s="124" t="n"/>
      <c r="L2512" s="12" t="n"/>
      <c r="M2512" s="158">
        <f>IF(J2512="", "", K2512)</f>
        <v/>
      </c>
      <c r="N2512" s="17" t="n"/>
      <c r="O2512" s="18" t="n"/>
      <c r="AC2512" s="14" t="n"/>
      <c r="AD2512" s="14">
        <f>IF(M2512="", "", IF(C2512="Long", IF(M2512&gt;0, M2512/F2512, ((G2512*(I2512-E2512))/F2512)), IF(M2512&gt;0, M2512/F2512, ((G2512*(E2512-I2512))/F2512))))</f>
        <v/>
      </c>
    </row>
    <row customHeight="1" ht="17.25" r="2513" spans="1:105">
      <c r="A2513" s="161" t="n"/>
      <c r="B2513" s="141" t="n"/>
      <c r="C2513" s="15" t="n"/>
      <c r="D2513" s="15" t="n"/>
      <c r="E2513" s="142" t="n"/>
      <c r="F2513" s="16" t="n"/>
      <c r="G2513" s="132" t="n"/>
      <c r="H2513" s="142" t="n"/>
      <c r="I2513" s="142" t="n"/>
      <c r="J2513" s="144" t="n"/>
      <c r="K2513" s="124" t="n"/>
      <c r="L2513" s="12" t="n"/>
      <c r="M2513" s="158">
        <f>IF(J2513="", "", K2513)</f>
        <v/>
      </c>
      <c r="N2513" s="17" t="n"/>
      <c r="O2513" s="18" t="n"/>
      <c r="AC2513" s="14" t="n"/>
      <c r="AD2513" s="14">
        <f>IF(M2513="", "", IF(C2513="Long", IF(M2513&gt;0, M2513/F2513, ((G2513*(I2513-E2513))/F2513)), IF(M2513&gt;0, M2513/F2513, ((G2513*(E2513-I2513))/F2513))))</f>
        <v/>
      </c>
    </row>
    <row customHeight="1" ht="17.25" r="2514" spans="1:105">
      <c r="A2514" s="161" t="n"/>
      <c r="B2514" s="141" t="n"/>
      <c r="C2514" s="15" t="n"/>
      <c r="D2514" s="15" t="n"/>
      <c r="E2514" s="142" t="n"/>
      <c r="F2514" s="16" t="n"/>
      <c r="G2514" s="132" t="n"/>
      <c r="H2514" s="142" t="n"/>
      <c r="I2514" s="142" t="n"/>
      <c r="J2514" s="144" t="n"/>
      <c r="K2514" s="124" t="n"/>
      <c r="L2514" s="12" t="n"/>
      <c r="M2514" s="158">
        <f>IF(J2514="", "", K2514)</f>
        <v/>
      </c>
      <c r="N2514" s="17" t="n"/>
      <c r="O2514" s="18" t="n"/>
      <c r="AC2514" s="14" t="n"/>
      <c r="AD2514" s="14">
        <f>IF(M2514="", "", IF(C2514="Long", IF(M2514&gt;0, M2514/F2514, ((G2514*(I2514-E2514))/F2514)), IF(M2514&gt;0, M2514/F2514, ((G2514*(E2514-I2514))/F2514))))</f>
        <v/>
      </c>
    </row>
    <row customHeight="1" ht="17.25" r="2515" spans="1:105">
      <c r="A2515" s="161" t="n"/>
      <c r="B2515" s="141" t="n"/>
      <c r="C2515" s="15" t="n"/>
      <c r="D2515" s="15" t="n"/>
      <c r="E2515" s="142" t="n"/>
      <c r="F2515" s="16" t="n"/>
      <c r="G2515" s="132" t="n"/>
      <c r="H2515" s="142" t="n"/>
      <c r="I2515" s="142" t="n"/>
      <c r="J2515" s="144" t="n"/>
      <c r="K2515" s="124" t="n"/>
      <c r="L2515" s="12" t="n"/>
      <c r="M2515" s="158">
        <f>IF(J2515="", "", K2515)</f>
        <v/>
      </c>
      <c r="N2515" s="17" t="n"/>
      <c r="O2515" s="18" t="n"/>
      <c r="AC2515" s="14" t="n"/>
      <c r="AD2515" s="14">
        <f>IF(M2515="", "", IF(C2515="Long", IF(M2515&gt;0, M2515/F2515, ((G2515*(I2515-E2515))/F2515)), IF(M2515&gt;0, M2515/F2515, ((G2515*(E2515-I2515))/F2515))))</f>
        <v/>
      </c>
    </row>
    <row customHeight="1" ht="17.25" r="2516" spans="1:105">
      <c r="A2516" s="161" t="n"/>
      <c r="B2516" s="141" t="n"/>
      <c r="C2516" s="15" t="n"/>
      <c r="D2516" s="15" t="n"/>
      <c r="E2516" s="142" t="n"/>
      <c r="F2516" s="16" t="n"/>
      <c r="G2516" s="132" t="n"/>
      <c r="H2516" s="142" t="n"/>
      <c r="I2516" s="142" t="n"/>
      <c r="J2516" s="144" t="n"/>
      <c r="K2516" s="124" t="n"/>
      <c r="L2516" s="12" t="n"/>
      <c r="M2516" s="158">
        <f>IF(J2516="", "", K2516)</f>
        <v/>
      </c>
      <c r="N2516" s="17" t="n"/>
      <c r="O2516" s="18" t="n"/>
      <c r="AC2516" s="14" t="n"/>
      <c r="AD2516" s="14">
        <f>IF(M2516="", "", IF(C2516="Long", IF(M2516&gt;0, M2516/F2516, ((G2516*(I2516-E2516))/F2516)), IF(M2516&gt;0, M2516/F2516, ((G2516*(E2516-I2516))/F2516))))</f>
        <v/>
      </c>
    </row>
    <row customHeight="1" ht="17.25" r="2517" spans="1:105">
      <c r="A2517" s="161" t="n"/>
      <c r="B2517" s="141" t="n"/>
      <c r="C2517" s="15" t="n"/>
      <c r="D2517" s="15" t="n"/>
      <c r="E2517" s="142" t="n"/>
      <c r="F2517" s="16" t="n"/>
      <c r="G2517" s="132" t="n"/>
      <c r="H2517" s="142" t="n"/>
      <c r="I2517" s="142" t="n"/>
      <c r="J2517" s="144" t="n"/>
      <c r="K2517" s="124" t="n"/>
      <c r="L2517" s="12" t="n"/>
      <c r="M2517" s="158">
        <f>IF(J2517="", "", K2517)</f>
        <v/>
      </c>
      <c r="N2517" s="17" t="n"/>
      <c r="O2517" s="18" t="n"/>
      <c r="AC2517" s="14" t="n"/>
      <c r="AD2517" s="14">
        <f>IF(M2517="", "", IF(C2517="Long", IF(M2517&gt;0, M2517/F2517, ((G2517*(I2517-E2517))/F2517)), IF(M2517&gt;0, M2517/F2517, ((G2517*(E2517-I2517))/F2517))))</f>
        <v/>
      </c>
    </row>
    <row customHeight="1" ht="17.25" r="2518" spans="1:105">
      <c r="A2518" s="161" t="n"/>
      <c r="B2518" s="141" t="n"/>
      <c r="C2518" s="15" t="n"/>
      <c r="D2518" s="15" t="n"/>
      <c r="E2518" s="142" t="n"/>
      <c r="F2518" s="16" t="n"/>
      <c r="G2518" s="132" t="n"/>
      <c r="H2518" s="142" t="n"/>
      <c r="I2518" s="142" t="n"/>
      <c r="J2518" s="144" t="n"/>
      <c r="K2518" s="124" t="n"/>
      <c r="L2518" s="12" t="n"/>
      <c r="M2518" s="158">
        <f>IF(J2518="", "", K2518)</f>
        <v/>
      </c>
      <c r="N2518" s="17" t="n"/>
      <c r="O2518" s="18" t="n"/>
      <c r="AC2518" s="14" t="n"/>
      <c r="AD2518" s="14">
        <f>IF(M2518="", "", IF(C2518="Long", IF(M2518&gt;0, M2518/F2518, ((G2518*(I2518-E2518))/F2518)), IF(M2518&gt;0, M2518/F2518, ((G2518*(E2518-I2518))/F2518))))</f>
        <v/>
      </c>
    </row>
    <row customHeight="1" ht="17.25" r="2519" spans="1:105">
      <c r="A2519" s="161" t="n"/>
      <c r="B2519" s="141" t="n"/>
      <c r="C2519" s="15" t="n"/>
      <c r="D2519" s="15" t="n"/>
      <c r="E2519" s="142" t="n"/>
      <c r="F2519" s="16" t="n"/>
      <c r="G2519" s="132" t="n"/>
      <c r="H2519" s="142" t="n"/>
      <c r="I2519" s="142" t="n"/>
      <c r="J2519" s="144" t="n"/>
      <c r="K2519" s="124" t="n"/>
      <c r="L2519" s="12" t="n"/>
      <c r="M2519" s="158">
        <f>IF(J2519="", "", K2519)</f>
        <v/>
      </c>
      <c r="N2519" s="17" t="n"/>
      <c r="O2519" s="18" t="n"/>
      <c r="AC2519" s="14" t="n"/>
      <c r="AD2519" s="14">
        <f>IF(M2519="", "", IF(C2519="Long", IF(M2519&gt;0, M2519/F2519, ((G2519*(I2519-E2519))/F2519)), IF(M2519&gt;0, M2519/F2519, ((G2519*(E2519-I2519))/F2519))))</f>
        <v/>
      </c>
    </row>
    <row customHeight="1" ht="17.25" r="2520" spans="1:105">
      <c r="A2520" s="161" t="n"/>
      <c r="B2520" s="141" t="n"/>
      <c r="C2520" s="15" t="n"/>
      <c r="D2520" s="15" t="n"/>
      <c r="E2520" s="142" t="n"/>
      <c r="F2520" s="16" t="n"/>
      <c r="G2520" s="132" t="n"/>
      <c r="H2520" s="142" t="n"/>
      <c r="I2520" s="142" t="n"/>
      <c r="J2520" s="144" t="n"/>
      <c r="K2520" s="124" t="n"/>
      <c r="L2520" s="12" t="n"/>
      <c r="M2520" s="158">
        <f>IF(J2520="", "", K2520)</f>
        <v/>
      </c>
      <c r="N2520" s="17" t="n"/>
      <c r="O2520" s="18" t="n"/>
      <c r="AC2520" s="14" t="n"/>
      <c r="AD2520" s="14">
        <f>IF(M2520="", "", IF(C2520="Long", IF(M2520&gt;0, M2520/F2520, ((G2520*(I2520-E2520))/F2520)), IF(M2520&gt;0, M2520/F2520, ((G2520*(E2520-I2520))/F2520))))</f>
        <v/>
      </c>
    </row>
    <row customHeight="1" ht="17.25" r="2521" spans="1:105">
      <c r="A2521" s="161" t="n"/>
      <c r="B2521" s="141" t="n"/>
      <c r="C2521" s="15" t="n"/>
      <c r="D2521" s="15" t="n"/>
      <c r="E2521" s="142" t="n"/>
      <c r="F2521" s="16" t="n"/>
      <c r="G2521" s="132" t="n"/>
      <c r="H2521" s="142" t="n"/>
      <c r="I2521" s="142" t="n"/>
      <c r="J2521" s="144" t="n"/>
      <c r="K2521" s="124" t="n"/>
      <c r="L2521" s="12" t="n"/>
      <c r="M2521" s="158">
        <f>IF(J2521="", "", K2521)</f>
        <v/>
      </c>
      <c r="N2521" s="17" t="n"/>
      <c r="O2521" s="18" t="n"/>
      <c r="AC2521" s="14" t="n"/>
      <c r="AD2521" s="14">
        <f>IF(M2521="", "", IF(C2521="Long", IF(M2521&gt;0, M2521/F2521, ((G2521*(I2521-E2521))/F2521)), IF(M2521&gt;0, M2521/F2521, ((G2521*(E2521-I2521))/F2521))))</f>
        <v/>
      </c>
    </row>
    <row customHeight="1" ht="17.25" r="2522" spans="1:105">
      <c r="A2522" s="161" t="n"/>
      <c r="B2522" s="141" t="n"/>
      <c r="C2522" s="15" t="n"/>
      <c r="D2522" s="15" t="n"/>
      <c r="E2522" s="142" t="n"/>
      <c r="F2522" s="16" t="n"/>
      <c r="G2522" s="132" t="n"/>
      <c r="H2522" s="142" t="n"/>
      <c r="I2522" s="142" t="n"/>
      <c r="J2522" s="144" t="n"/>
      <c r="K2522" s="124" t="n"/>
      <c r="L2522" s="12" t="n"/>
      <c r="M2522" s="158">
        <f>IF(J2522="", "", K2522)</f>
        <v/>
      </c>
      <c r="N2522" s="17" t="n"/>
      <c r="O2522" s="18" t="n"/>
      <c r="AC2522" s="14" t="n"/>
      <c r="AD2522" s="14">
        <f>IF(M2522="", "", IF(C2522="Long", IF(M2522&gt;0, M2522/F2522, ((G2522*(I2522-E2522))/F2522)), IF(M2522&gt;0, M2522/F2522, ((G2522*(E2522-I2522))/F2522))))</f>
        <v/>
      </c>
    </row>
    <row customHeight="1" ht="17.25" r="2523" spans="1:105">
      <c r="A2523" s="161" t="n"/>
      <c r="B2523" s="141" t="n"/>
      <c r="C2523" s="15" t="n"/>
      <c r="D2523" s="15" t="n"/>
      <c r="E2523" s="142" t="n"/>
      <c r="F2523" s="16" t="n"/>
      <c r="G2523" s="132" t="n"/>
      <c r="H2523" s="142" t="n"/>
      <c r="I2523" s="142" t="n"/>
      <c r="J2523" s="144" t="n"/>
      <c r="K2523" s="124" t="n"/>
      <c r="L2523" s="12" t="n"/>
      <c r="M2523" s="158">
        <f>IF(J2523="", "", K2523)</f>
        <v/>
      </c>
      <c r="N2523" s="17" t="n"/>
      <c r="O2523" s="18" t="n"/>
      <c r="AC2523" s="14" t="n"/>
      <c r="AD2523" s="14">
        <f>IF(M2523="", "", IF(C2523="Long", IF(M2523&gt;0, M2523/F2523, ((G2523*(I2523-E2523))/F2523)), IF(M2523&gt;0, M2523/F2523, ((G2523*(E2523-I2523))/F2523))))</f>
        <v/>
      </c>
    </row>
    <row customHeight="1" ht="17.25" r="2524" spans="1:105">
      <c r="A2524" s="161" t="n"/>
      <c r="B2524" s="141" t="n"/>
      <c r="C2524" s="15" t="n"/>
      <c r="D2524" s="15" t="n"/>
      <c r="E2524" s="142" t="n"/>
      <c r="F2524" s="16" t="n"/>
      <c r="G2524" s="132" t="n"/>
      <c r="H2524" s="142" t="n"/>
      <c r="I2524" s="142" t="n"/>
      <c r="J2524" s="144" t="n"/>
      <c r="K2524" s="124" t="n"/>
      <c r="L2524" s="12" t="n"/>
      <c r="M2524" s="158">
        <f>IF(J2524="", "", K2524)</f>
        <v/>
      </c>
      <c r="N2524" s="17" t="n"/>
      <c r="O2524" s="18" t="n"/>
      <c r="AC2524" s="14" t="n"/>
      <c r="AD2524" s="14">
        <f>IF(M2524="", "", IF(C2524="Long", IF(M2524&gt;0, M2524/F2524, ((G2524*(I2524-E2524))/F2524)), IF(M2524&gt;0, M2524/F2524, ((G2524*(E2524-I2524))/F2524))))</f>
        <v/>
      </c>
    </row>
    <row customHeight="1" ht="17.25" r="2525" spans="1:105">
      <c r="A2525" s="161" t="n"/>
      <c r="B2525" s="141" t="n"/>
      <c r="C2525" s="15" t="n"/>
      <c r="D2525" s="15" t="n"/>
      <c r="E2525" s="142" t="n"/>
      <c r="F2525" s="16" t="n"/>
      <c r="G2525" s="132" t="n"/>
      <c r="H2525" s="142" t="n"/>
      <c r="I2525" s="142" t="n"/>
      <c r="J2525" s="144" t="n"/>
      <c r="K2525" s="124" t="n"/>
      <c r="L2525" s="12" t="n"/>
      <c r="M2525" s="158">
        <f>IF(J2525="", "", K2525)</f>
        <v/>
      </c>
      <c r="N2525" s="17" t="n"/>
      <c r="O2525" s="18" t="n"/>
      <c r="AC2525" s="14" t="n"/>
      <c r="AD2525" s="14">
        <f>IF(M2525="", "", IF(C2525="Long", IF(M2525&gt;0, M2525/F2525, ((G2525*(I2525-E2525))/F2525)), IF(M2525&gt;0, M2525/F2525, ((G2525*(E2525-I2525))/F2525))))</f>
        <v/>
      </c>
    </row>
    <row customHeight="1" ht="17.25" r="2526" spans="1:105">
      <c r="A2526" s="161" t="n"/>
      <c r="B2526" s="141" t="n"/>
      <c r="C2526" s="15" t="n"/>
      <c r="D2526" s="15" t="n"/>
      <c r="E2526" s="142" t="n"/>
      <c r="F2526" s="16" t="n"/>
      <c r="G2526" s="132" t="n"/>
      <c r="H2526" s="142" t="n"/>
      <c r="I2526" s="142" t="n"/>
      <c r="J2526" s="144" t="n"/>
      <c r="K2526" s="124" t="n"/>
      <c r="L2526" s="12" t="n"/>
      <c r="M2526" s="158">
        <f>IF(J2526="", "", K2526)</f>
        <v/>
      </c>
      <c r="N2526" s="17" t="n"/>
      <c r="O2526" s="18" t="n"/>
      <c r="AC2526" s="14" t="n"/>
      <c r="AD2526" s="14">
        <f>IF(M2526="", "", IF(C2526="Long", IF(M2526&gt;0, M2526/F2526, ((G2526*(I2526-E2526))/F2526)), IF(M2526&gt;0, M2526/F2526, ((G2526*(E2526-I2526))/F2526))))</f>
        <v/>
      </c>
    </row>
    <row customHeight="1" ht="17.25" r="2527" spans="1:105">
      <c r="A2527" s="161" t="n"/>
      <c r="B2527" s="141" t="n"/>
      <c r="C2527" s="15" t="n"/>
      <c r="D2527" s="15" t="n"/>
      <c r="E2527" s="142" t="n"/>
      <c r="F2527" s="16" t="n"/>
      <c r="G2527" s="132" t="n"/>
      <c r="H2527" s="142" t="n"/>
      <c r="I2527" s="142" t="n"/>
      <c r="J2527" s="144" t="n"/>
      <c r="K2527" s="124" t="n"/>
      <c r="L2527" s="12" t="n"/>
      <c r="M2527" s="158">
        <f>IF(J2527="", "", K2527)</f>
        <v/>
      </c>
      <c r="N2527" s="17" t="n"/>
      <c r="O2527" s="18" t="n"/>
      <c r="AC2527" s="14" t="n"/>
      <c r="AD2527" s="14">
        <f>IF(M2527="", "", IF(C2527="Long", IF(M2527&gt;0, M2527/F2527, ((G2527*(I2527-E2527))/F2527)), IF(M2527&gt;0, M2527/F2527, ((G2527*(E2527-I2527))/F2527))))</f>
        <v/>
      </c>
    </row>
    <row customHeight="1" ht="17.25" r="2528" spans="1:105">
      <c r="A2528" s="161" t="n"/>
      <c r="B2528" s="141" t="n"/>
      <c r="C2528" s="15" t="n"/>
      <c r="D2528" s="15" t="n"/>
      <c r="E2528" s="142" t="n"/>
      <c r="F2528" s="16" t="n"/>
      <c r="G2528" s="132" t="n"/>
      <c r="H2528" s="142" t="n"/>
      <c r="I2528" s="142" t="n"/>
      <c r="J2528" s="144" t="n"/>
      <c r="K2528" s="124" t="n"/>
      <c r="L2528" s="12" t="n"/>
      <c r="M2528" s="158">
        <f>IF(J2528="", "", K2528)</f>
        <v/>
      </c>
      <c r="N2528" s="17" t="n"/>
      <c r="O2528" s="18" t="n"/>
      <c r="AC2528" s="14" t="n"/>
      <c r="AD2528" s="14">
        <f>IF(M2528="", "", IF(C2528="Long", IF(M2528&gt;0, M2528/F2528, ((G2528*(I2528-E2528))/F2528)), IF(M2528&gt;0, M2528/F2528, ((G2528*(E2528-I2528))/F2528))))</f>
        <v/>
      </c>
    </row>
    <row customHeight="1" ht="17.25" r="2529" spans="1:105">
      <c r="A2529" s="161" t="n"/>
      <c r="B2529" s="141" t="n"/>
      <c r="C2529" s="15" t="n"/>
      <c r="D2529" s="15" t="n"/>
      <c r="E2529" s="142" t="n"/>
      <c r="F2529" s="16" t="n"/>
      <c r="G2529" s="132" t="n"/>
      <c r="H2529" s="142" t="n"/>
      <c r="I2529" s="142" t="n"/>
      <c r="J2529" s="144" t="n"/>
      <c r="K2529" s="124" t="n"/>
      <c r="L2529" s="12" t="n"/>
      <c r="M2529" s="158">
        <f>IF(J2529="", "", K2529)</f>
        <v/>
      </c>
      <c r="N2529" s="17" t="n"/>
      <c r="O2529" s="18" t="n"/>
      <c r="AC2529" s="14" t="n"/>
      <c r="AD2529" s="14">
        <f>IF(M2529="", "", IF(C2529="Long", IF(M2529&gt;0, M2529/F2529, ((G2529*(I2529-E2529))/F2529)), IF(M2529&gt;0, M2529/F2529, ((G2529*(E2529-I2529))/F2529))))</f>
        <v/>
      </c>
    </row>
    <row customHeight="1" ht="17.25" r="2530" spans="1:105">
      <c r="A2530" s="161" t="n"/>
      <c r="B2530" s="141" t="n"/>
      <c r="C2530" s="15" t="n"/>
      <c r="D2530" s="15" t="n"/>
      <c r="E2530" s="142" t="n"/>
      <c r="F2530" s="16" t="n"/>
      <c r="G2530" s="132" t="n"/>
      <c r="H2530" s="142" t="n"/>
      <c r="I2530" s="142" t="n"/>
      <c r="J2530" s="144" t="n"/>
      <c r="K2530" s="124" t="n"/>
      <c r="L2530" s="12" t="n"/>
      <c r="M2530" s="158">
        <f>IF(J2530="", "", K2530)</f>
        <v/>
      </c>
      <c r="N2530" s="17" t="n"/>
      <c r="O2530" s="18" t="n"/>
      <c r="AC2530" s="14" t="n"/>
      <c r="AD2530" s="14">
        <f>IF(M2530="", "", IF(C2530="Long", IF(M2530&gt;0, M2530/F2530, ((G2530*(I2530-E2530))/F2530)), IF(M2530&gt;0, M2530/F2530, ((G2530*(E2530-I2530))/F2530))))</f>
        <v/>
      </c>
    </row>
    <row customHeight="1" ht="17.25" r="2531" spans="1:105">
      <c r="A2531" s="161" t="n"/>
      <c r="B2531" s="141" t="n"/>
      <c r="C2531" s="15" t="n"/>
      <c r="D2531" s="15" t="n"/>
      <c r="E2531" s="142" t="n"/>
      <c r="F2531" s="16" t="n"/>
      <c r="G2531" s="132" t="n"/>
      <c r="H2531" s="142" t="n"/>
      <c r="I2531" s="142" t="n"/>
      <c r="J2531" s="144" t="n"/>
      <c r="K2531" s="124" t="n"/>
      <c r="L2531" s="12" t="n"/>
      <c r="M2531" s="158">
        <f>IF(J2531="", "", K2531)</f>
        <v/>
      </c>
      <c r="N2531" s="17" t="n"/>
      <c r="O2531" s="18" t="n"/>
      <c r="AC2531" s="14" t="n"/>
      <c r="AD2531" s="14">
        <f>IF(M2531="", "", IF(C2531="Long", IF(M2531&gt;0, M2531/F2531, ((G2531*(I2531-E2531))/F2531)), IF(M2531&gt;0, M2531/F2531, ((G2531*(E2531-I2531))/F2531))))</f>
        <v/>
      </c>
    </row>
    <row customHeight="1" ht="17.25" r="2532" spans="1:105">
      <c r="A2532" s="161" t="n"/>
      <c r="B2532" s="141" t="n"/>
      <c r="C2532" s="15" t="n"/>
      <c r="D2532" s="15" t="n"/>
      <c r="E2532" s="142" t="n"/>
      <c r="F2532" s="16" t="n"/>
      <c r="G2532" s="132" t="n"/>
      <c r="H2532" s="142" t="n"/>
      <c r="I2532" s="142" t="n"/>
      <c r="J2532" s="144" t="n"/>
      <c r="K2532" s="124" t="n"/>
      <c r="L2532" s="12" t="n"/>
      <c r="M2532" s="158">
        <f>IF(J2532="", "", K2532)</f>
        <v/>
      </c>
      <c r="N2532" s="17" t="n"/>
      <c r="O2532" s="18" t="n"/>
      <c r="AC2532" s="14" t="n"/>
      <c r="AD2532" s="14">
        <f>IF(M2532="", "", IF(C2532="Long", IF(M2532&gt;0, M2532/F2532, ((G2532*(I2532-E2532))/F2532)), IF(M2532&gt;0, M2532/F2532, ((G2532*(E2532-I2532))/F2532))))</f>
        <v/>
      </c>
    </row>
    <row customHeight="1" ht="17.25" r="2533" spans="1:105">
      <c r="A2533" s="161" t="n"/>
      <c r="B2533" s="141" t="n"/>
      <c r="C2533" s="15" t="n"/>
      <c r="D2533" s="15" t="n"/>
      <c r="E2533" s="142" t="n"/>
      <c r="F2533" s="16" t="n"/>
      <c r="G2533" s="132" t="n"/>
      <c r="H2533" s="142" t="n"/>
      <c r="I2533" s="142" t="n"/>
      <c r="J2533" s="144" t="n"/>
      <c r="K2533" s="124" t="n"/>
      <c r="L2533" s="12" t="n"/>
      <c r="M2533" s="158">
        <f>IF(J2533="", "", K2533)</f>
        <v/>
      </c>
      <c r="N2533" s="17" t="n"/>
      <c r="O2533" s="18" t="n"/>
      <c r="AC2533" s="14" t="n"/>
      <c r="AD2533" s="14">
        <f>IF(M2533="", "", IF(C2533="Long", IF(M2533&gt;0, M2533/F2533, ((G2533*(I2533-E2533))/F2533)), IF(M2533&gt;0, M2533/F2533, ((G2533*(E2533-I2533))/F2533))))</f>
        <v/>
      </c>
    </row>
    <row customHeight="1" ht="17.25" r="2534" spans="1:105">
      <c r="A2534" s="161" t="n"/>
      <c r="B2534" s="141" t="n"/>
      <c r="C2534" s="15" t="n"/>
      <c r="D2534" s="15" t="n"/>
      <c r="E2534" s="142" t="n"/>
      <c r="F2534" s="16" t="n"/>
      <c r="G2534" s="132" t="n"/>
      <c r="H2534" s="142" t="n"/>
      <c r="I2534" s="142" t="n"/>
      <c r="J2534" s="144" t="n"/>
      <c r="K2534" s="124" t="n"/>
      <c r="L2534" s="12" t="n"/>
      <c r="M2534" s="158">
        <f>IF(J2534="", "", K2534)</f>
        <v/>
      </c>
      <c r="N2534" s="17" t="n"/>
      <c r="O2534" s="18" t="n"/>
      <c r="AC2534" s="14" t="n"/>
      <c r="AD2534" s="14">
        <f>IF(M2534="", "", IF(C2534="Long", IF(M2534&gt;0, M2534/F2534, ((G2534*(I2534-E2534))/F2534)), IF(M2534&gt;0, M2534/F2534, ((G2534*(E2534-I2534))/F2534))))</f>
        <v/>
      </c>
    </row>
    <row customHeight="1" ht="17.25" r="2535" spans="1:105">
      <c r="A2535" s="161" t="n"/>
      <c r="B2535" s="141" t="n"/>
      <c r="C2535" s="15" t="n"/>
      <c r="D2535" s="15" t="n"/>
      <c r="E2535" s="142" t="n"/>
      <c r="F2535" s="16" t="n"/>
      <c r="G2535" s="132" t="n"/>
      <c r="H2535" s="142" t="n"/>
      <c r="I2535" s="142" t="n"/>
      <c r="J2535" s="144" t="n"/>
      <c r="K2535" s="124" t="n"/>
      <c r="L2535" s="12" t="n"/>
      <c r="M2535" s="158">
        <f>IF(J2535="", "", K2535)</f>
        <v/>
      </c>
      <c r="N2535" s="17" t="n"/>
      <c r="O2535" s="18" t="n"/>
      <c r="AC2535" s="14" t="n"/>
      <c r="AD2535" s="14">
        <f>IF(M2535="", "", IF(C2535="Long", IF(M2535&gt;0, M2535/F2535, ((G2535*(I2535-E2535))/F2535)), IF(M2535&gt;0, M2535/F2535, ((G2535*(E2535-I2535))/F2535))))</f>
        <v/>
      </c>
    </row>
    <row customHeight="1" ht="17.25" r="2536" spans="1:105">
      <c r="A2536" s="161" t="n"/>
      <c r="B2536" s="141" t="n"/>
      <c r="C2536" s="15" t="n"/>
      <c r="D2536" s="15" t="n"/>
      <c r="E2536" s="142" t="n"/>
      <c r="F2536" s="16" t="n"/>
      <c r="G2536" s="132" t="n"/>
      <c r="H2536" s="142" t="n"/>
      <c r="I2536" s="142" t="n"/>
      <c r="J2536" s="144" t="n"/>
      <c r="K2536" s="124" t="n"/>
      <c r="L2536" s="12" t="n"/>
      <c r="M2536" s="158">
        <f>IF(J2536="", "", K2536)</f>
        <v/>
      </c>
      <c r="N2536" s="17" t="n"/>
      <c r="O2536" s="18" t="n"/>
      <c r="AC2536" s="14" t="n"/>
      <c r="AD2536" s="14">
        <f>IF(M2536="", "", IF(C2536="Long", IF(M2536&gt;0, M2536/F2536, ((G2536*(I2536-E2536))/F2536)), IF(M2536&gt;0, M2536/F2536, ((G2536*(E2536-I2536))/F2536))))</f>
        <v/>
      </c>
    </row>
    <row customHeight="1" ht="17.25" r="2537" spans="1:105">
      <c r="A2537" s="161" t="n"/>
      <c r="B2537" s="141" t="n"/>
      <c r="C2537" s="15" t="n"/>
      <c r="D2537" s="15" t="n"/>
      <c r="E2537" s="142" t="n"/>
      <c r="F2537" s="16" t="n"/>
      <c r="G2537" s="132" t="n"/>
      <c r="H2537" s="142" t="n"/>
      <c r="I2537" s="142" t="n"/>
      <c r="J2537" s="144" t="n"/>
      <c r="K2537" s="124" t="n"/>
      <c r="L2537" s="12" t="n"/>
      <c r="M2537" s="158">
        <f>IF(J2537="", "", K2537)</f>
        <v/>
      </c>
      <c r="N2537" s="17" t="n"/>
      <c r="O2537" s="18" t="n"/>
      <c r="AC2537" s="14" t="n"/>
      <c r="AD2537" s="14">
        <f>IF(M2537="", "", IF(C2537="Long", IF(M2537&gt;0, M2537/F2537, ((G2537*(I2537-E2537))/F2537)), IF(M2537&gt;0, M2537/F2537, ((G2537*(E2537-I2537))/F2537))))</f>
        <v/>
      </c>
    </row>
    <row customHeight="1" ht="17.25" r="2538" spans="1:105">
      <c r="A2538" s="161" t="n"/>
      <c r="B2538" s="141" t="n"/>
      <c r="C2538" s="15" t="n"/>
      <c r="D2538" s="15" t="n"/>
      <c r="E2538" s="142" t="n"/>
      <c r="F2538" s="16" t="n"/>
      <c r="G2538" s="132" t="n"/>
      <c r="H2538" s="142" t="n"/>
      <c r="I2538" s="142" t="n"/>
      <c r="J2538" s="144" t="n"/>
      <c r="K2538" s="124" t="n"/>
      <c r="L2538" s="12" t="n"/>
      <c r="M2538" s="158">
        <f>IF(J2538="", "", K2538)</f>
        <v/>
      </c>
      <c r="N2538" s="17" t="n"/>
      <c r="O2538" s="18" t="n"/>
      <c r="AC2538" s="14" t="n"/>
      <c r="AD2538" s="14">
        <f>IF(M2538="", "", IF(C2538="Long", IF(M2538&gt;0, M2538/F2538, ((G2538*(I2538-E2538))/F2538)), IF(M2538&gt;0, M2538/F2538, ((G2538*(E2538-I2538))/F2538))))</f>
        <v/>
      </c>
    </row>
    <row customHeight="1" ht="17.25" r="2539" spans="1:105">
      <c r="A2539" s="161" t="n"/>
      <c r="B2539" s="141" t="n"/>
      <c r="C2539" s="15" t="n"/>
      <c r="D2539" s="15" t="n"/>
      <c r="E2539" s="142" t="n"/>
      <c r="F2539" s="16" t="n"/>
      <c r="G2539" s="132" t="n"/>
      <c r="H2539" s="142" t="n"/>
      <c r="I2539" s="142" t="n"/>
      <c r="J2539" s="144" t="n"/>
      <c r="K2539" s="124" t="n"/>
      <c r="L2539" s="12" t="n"/>
      <c r="M2539" s="158">
        <f>IF(J2539="", "", K2539)</f>
        <v/>
      </c>
      <c r="N2539" s="17" t="n"/>
      <c r="O2539" s="18" t="n"/>
      <c r="AC2539" s="14" t="n"/>
      <c r="AD2539" s="14">
        <f>IF(M2539="", "", IF(C2539="Long", IF(M2539&gt;0, M2539/F2539, ((G2539*(I2539-E2539))/F2539)), IF(M2539&gt;0, M2539/F2539, ((G2539*(E2539-I2539))/F2539))))</f>
        <v/>
      </c>
    </row>
    <row customHeight="1" ht="17.25" r="2540" spans="1:105">
      <c r="A2540" s="161" t="n"/>
      <c r="B2540" s="141" t="n"/>
      <c r="C2540" s="15" t="n"/>
      <c r="D2540" s="15" t="n"/>
      <c r="E2540" s="142" t="n"/>
      <c r="F2540" s="16" t="n"/>
      <c r="G2540" s="132" t="n"/>
      <c r="H2540" s="142" t="n"/>
      <c r="I2540" s="142" t="n"/>
      <c r="J2540" s="144" t="n"/>
      <c r="K2540" s="124" t="n"/>
      <c r="L2540" s="12" t="n"/>
      <c r="M2540" s="158">
        <f>IF(J2540="", "", K2540)</f>
        <v/>
      </c>
      <c r="N2540" s="17" t="n"/>
      <c r="O2540" s="18" t="n"/>
      <c r="AC2540" s="14" t="n"/>
      <c r="AD2540" s="14">
        <f>IF(M2540="", "", IF(C2540="Long", IF(M2540&gt;0, M2540/F2540, ((G2540*(I2540-E2540))/F2540)), IF(M2540&gt;0, M2540/F2540, ((G2540*(E2540-I2540))/F2540))))</f>
        <v/>
      </c>
    </row>
    <row customHeight="1" ht="17.25" r="2541" spans="1:105">
      <c r="A2541" s="161" t="n"/>
      <c r="B2541" s="141" t="n"/>
      <c r="C2541" s="15" t="n"/>
      <c r="D2541" s="15" t="n"/>
      <c r="E2541" s="142" t="n"/>
      <c r="F2541" s="16" t="n"/>
      <c r="G2541" s="132" t="n"/>
      <c r="H2541" s="142" t="n"/>
      <c r="I2541" s="142" t="n"/>
      <c r="J2541" s="144" t="n"/>
      <c r="K2541" s="124" t="n"/>
      <c r="L2541" s="12" t="n"/>
      <c r="M2541" s="158">
        <f>IF(J2541="", "", K2541)</f>
        <v/>
      </c>
      <c r="N2541" s="17" t="n"/>
      <c r="O2541" s="18" t="n"/>
      <c r="AC2541" s="14" t="n"/>
      <c r="AD2541" s="14">
        <f>IF(M2541="", "", IF(C2541="Long", IF(M2541&gt;0, M2541/F2541, ((G2541*(I2541-E2541))/F2541)), IF(M2541&gt;0, M2541/F2541, ((G2541*(E2541-I2541))/F2541))))</f>
        <v/>
      </c>
    </row>
    <row customHeight="1" ht="17.25" r="2542" spans="1:105">
      <c r="A2542" s="161" t="n"/>
      <c r="B2542" s="141" t="n"/>
      <c r="C2542" s="15" t="n"/>
      <c r="D2542" s="15" t="n"/>
      <c r="E2542" s="142" t="n"/>
      <c r="F2542" s="16" t="n"/>
      <c r="G2542" s="132" t="n"/>
      <c r="H2542" s="142" t="n"/>
      <c r="I2542" s="142" t="n"/>
      <c r="J2542" s="144" t="n"/>
      <c r="K2542" s="124" t="n"/>
      <c r="L2542" s="12" t="n"/>
      <c r="M2542" s="158">
        <f>IF(J2542="", "", K2542)</f>
        <v/>
      </c>
      <c r="N2542" s="17" t="n"/>
      <c r="O2542" s="18" t="n"/>
      <c r="AC2542" s="14" t="n"/>
      <c r="AD2542" s="14">
        <f>IF(M2542="", "", IF(C2542="Long", IF(M2542&gt;0, M2542/F2542, ((G2542*(I2542-E2542))/F2542)), IF(M2542&gt;0, M2542/F2542, ((G2542*(E2542-I2542))/F2542))))</f>
        <v/>
      </c>
    </row>
    <row customHeight="1" ht="17.25" r="2543" spans="1:105">
      <c r="A2543" s="161" t="n"/>
      <c r="B2543" s="141" t="n"/>
      <c r="C2543" s="15" t="n"/>
      <c r="D2543" s="15" t="n"/>
      <c r="E2543" s="142" t="n"/>
      <c r="F2543" s="16" t="n"/>
      <c r="G2543" s="132" t="n"/>
      <c r="H2543" s="142" t="n"/>
      <c r="I2543" s="142" t="n"/>
      <c r="J2543" s="144" t="n"/>
      <c r="K2543" s="124" t="n"/>
      <c r="L2543" s="12" t="n"/>
      <c r="M2543" s="158">
        <f>IF(J2543="", "", K2543)</f>
        <v/>
      </c>
      <c r="N2543" s="17" t="n"/>
      <c r="O2543" s="18" t="n"/>
      <c r="AC2543" s="14" t="n"/>
      <c r="AD2543" s="14">
        <f>IF(M2543="", "", IF(C2543="Long", IF(M2543&gt;0, M2543/F2543, ((G2543*(I2543-E2543))/F2543)), IF(M2543&gt;0, M2543/F2543, ((G2543*(E2543-I2543))/F2543))))</f>
        <v/>
      </c>
    </row>
    <row customHeight="1" ht="17.25" r="2544" spans="1:105">
      <c r="A2544" s="161" t="n"/>
      <c r="B2544" s="141" t="n"/>
      <c r="C2544" s="15" t="n"/>
      <c r="D2544" s="15" t="n"/>
      <c r="E2544" s="142" t="n"/>
      <c r="F2544" s="16" t="n"/>
      <c r="G2544" s="132" t="n"/>
      <c r="H2544" s="142" t="n"/>
      <c r="I2544" s="142" t="n"/>
      <c r="J2544" s="144" t="n"/>
      <c r="K2544" s="124" t="n"/>
      <c r="L2544" s="12" t="n"/>
      <c r="M2544" s="158">
        <f>IF(J2544="", "", K2544)</f>
        <v/>
      </c>
      <c r="N2544" s="17" t="n"/>
      <c r="O2544" s="18" t="n"/>
      <c r="AC2544" s="14" t="n"/>
      <c r="AD2544" s="14">
        <f>IF(M2544="", "", IF(C2544="Long", IF(M2544&gt;0, M2544/F2544, ((G2544*(I2544-E2544))/F2544)), IF(M2544&gt;0, M2544/F2544, ((G2544*(E2544-I2544))/F2544))))</f>
        <v/>
      </c>
    </row>
    <row customHeight="1" ht="17.25" r="2545" spans="1:105">
      <c r="A2545" s="161" t="n"/>
      <c r="B2545" s="141" t="n"/>
      <c r="C2545" s="15" t="n"/>
      <c r="D2545" s="15" t="n"/>
      <c r="E2545" s="142" t="n"/>
      <c r="F2545" s="16" t="n"/>
      <c r="G2545" s="132" t="n"/>
      <c r="H2545" s="142" t="n"/>
      <c r="I2545" s="142" t="n"/>
      <c r="J2545" s="144" t="n"/>
      <c r="K2545" s="124" t="n"/>
      <c r="L2545" s="12" t="n"/>
      <c r="M2545" s="158">
        <f>IF(J2545="", "", K2545)</f>
        <v/>
      </c>
      <c r="N2545" s="17" t="n"/>
      <c r="O2545" s="18" t="n"/>
      <c r="AC2545" s="14" t="n"/>
      <c r="AD2545" s="14">
        <f>IF(M2545="", "", IF(C2545="Long", IF(M2545&gt;0, M2545/F2545, ((G2545*(I2545-E2545))/F2545)), IF(M2545&gt;0, M2545/F2545, ((G2545*(E2545-I2545))/F2545))))</f>
        <v/>
      </c>
    </row>
    <row customHeight="1" ht="17.25" r="2546" spans="1:105">
      <c r="A2546" s="161" t="n"/>
      <c r="B2546" s="141" t="n"/>
      <c r="C2546" s="15" t="n"/>
      <c r="D2546" s="15" t="n"/>
      <c r="E2546" s="142" t="n"/>
      <c r="F2546" s="16" t="n"/>
      <c r="G2546" s="132" t="n"/>
      <c r="H2546" s="142" t="n"/>
      <c r="I2546" s="142" t="n"/>
      <c r="J2546" s="144" t="n"/>
      <c r="K2546" s="124" t="n"/>
      <c r="L2546" s="12" t="n"/>
      <c r="M2546" s="158">
        <f>IF(J2546="", "", K2546)</f>
        <v/>
      </c>
      <c r="N2546" s="17" t="n"/>
      <c r="O2546" s="18" t="n"/>
      <c r="AC2546" s="14" t="n"/>
      <c r="AD2546" s="14">
        <f>IF(M2546="", "", IF(C2546="Long", IF(M2546&gt;0, M2546/F2546, ((G2546*(I2546-E2546))/F2546)), IF(M2546&gt;0, M2546/F2546, ((G2546*(E2546-I2546))/F2546))))</f>
        <v/>
      </c>
    </row>
    <row customHeight="1" ht="17.25" r="2547" spans="1:105">
      <c r="A2547" s="161" t="n"/>
      <c r="B2547" s="141" t="n"/>
      <c r="C2547" s="15" t="n"/>
      <c r="D2547" s="15" t="n"/>
      <c r="E2547" s="142" t="n"/>
      <c r="F2547" s="16" t="n"/>
      <c r="G2547" s="132" t="n"/>
      <c r="H2547" s="142" t="n"/>
      <c r="I2547" s="142" t="n"/>
      <c r="J2547" s="144" t="n"/>
      <c r="K2547" s="124" t="n"/>
      <c r="L2547" s="12" t="n"/>
      <c r="M2547" s="158">
        <f>IF(J2547="", "", K2547)</f>
        <v/>
      </c>
      <c r="N2547" s="17" t="n"/>
      <c r="O2547" s="18" t="n"/>
      <c r="AC2547" s="14" t="n"/>
      <c r="AD2547" s="14">
        <f>IF(M2547="", "", IF(C2547="Long", IF(M2547&gt;0, M2547/F2547, ((G2547*(I2547-E2547))/F2547)), IF(M2547&gt;0, M2547/F2547, ((G2547*(E2547-I2547))/F2547))))</f>
        <v/>
      </c>
    </row>
    <row customHeight="1" ht="17.25" r="2548" spans="1:105">
      <c r="A2548" s="161" t="n"/>
      <c r="B2548" s="141" t="n"/>
      <c r="C2548" s="15" t="n"/>
      <c r="D2548" s="15" t="n"/>
      <c r="E2548" s="142" t="n"/>
      <c r="F2548" s="16" t="n"/>
      <c r="G2548" s="132" t="n"/>
      <c r="H2548" s="142" t="n"/>
      <c r="I2548" s="142" t="n"/>
      <c r="J2548" s="144" t="n"/>
      <c r="K2548" s="124" t="n"/>
      <c r="L2548" s="12" t="n"/>
      <c r="M2548" s="158">
        <f>IF(J2548="", "", K2548)</f>
        <v/>
      </c>
      <c r="N2548" s="17" t="n"/>
      <c r="O2548" s="18" t="n"/>
      <c r="AC2548" s="14" t="n"/>
      <c r="AD2548" s="14">
        <f>IF(M2548="", "", IF(C2548="Long", IF(M2548&gt;0, M2548/F2548, ((G2548*(I2548-E2548))/F2548)), IF(M2548&gt;0, M2548/F2548, ((G2548*(E2548-I2548))/F2548))))</f>
        <v/>
      </c>
    </row>
    <row customHeight="1" ht="17.25" r="2549" spans="1:105">
      <c r="A2549" s="161" t="n"/>
      <c r="B2549" s="141" t="n"/>
      <c r="C2549" s="15" t="n"/>
      <c r="D2549" s="15" t="n"/>
      <c r="E2549" s="142" t="n"/>
      <c r="F2549" s="16" t="n"/>
      <c r="G2549" s="132" t="n"/>
      <c r="H2549" s="142" t="n"/>
      <c r="I2549" s="142" t="n"/>
      <c r="J2549" s="144" t="n"/>
      <c r="K2549" s="124" t="n"/>
      <c r="L2549" s="12" t="n"/>
      <c r="M2549" s="158">
        <f>IF(J2549="", "", K2549)</f>
        <v/>
      </c>
      <c r="N2549" s="17" t="n"/>
      <c r="O2549" s="18" t="n"/>
      <c r="AC2549" s="14" t="n"/>
      <c r="AD2549" s="14">
        <f>IF(M2549="", "", IF(C2549="Long", IF(M2549&gt;0, M2549/F2549, ((G2549*(I2549-E2549))/F2549)), IF(M2549&gt;0, M2549/F2549, ((G2549*(E2549-I2549))/F2549))))</f>
        <v/>
      </c>
    </row>
    <row customHeight="1" ht="17.25" r="2550" spans="1:105">
      <c r="A2550" s="161" t="n"/>
      <c r="B2550" s="141" t="n"/>
      <c r="C2550" s="15" t="n"/>
      <c r="D2550" s="15" t="n"/>
      <c r="E2550" s="142" t="n"/>
      <c r="F2550" s="16" t="n"/>
      <c r="G2550" s="132" t="n"/>
      <c r="H2550" s="142" t="n"/>
      <c r="I2550" s="142" t="n"/>
      <c r="J2550" s="144" t="n"/>
      <c r="K2550" s="124" t="n"/>
      <c r="L2550" s="12" t="n"/>
      <c r="M2550" s="158">
        <f>IF(J2550="", "", K2550)</f>
        <v/>
      </c>
      <c r="N2550" s="17" t="n"/>
      <c r="O2550" s="18" t="n"/>
      <c r="AC2550" s="14" t="n"/>
      <c r="AD2550" s="14">
        <f>IF(M2550="", "", IF(C2550="Long", IF(M2550&gt;0, M2550/F2550, ((G2550*(I2550-E2550))/F2550)), IF(M2550&gt;0, M2550/F2550, ((G2550*(E2550-I2550))/F2550))))</f>
        <v/>
      </c>
    </row>
    <row customHeight="1" ht="17.25" r="2551" spans="1:105">
      <c r="A2551" s="161" t="n"/>
      <c r="B2551" s="141" t="n"/>
      <c r="C2551" s="15" t="n"/>
      <c r="D2551" s="15" t="n"/>
      <c r="E2551" s="142" t="n"/>
      <c r="F2551" s="16" t="n"/>
      <c r="G2551" s="132" t="n"/>
      <c r="H2551" s="142" t="n"/>
      <c r="I2551" s="142" t="n"/>
      <c r="J2551" s="144" t="n"/>
      <c r="K2551" s="124" t="n"/>
      <c r="L2551" s="12" t="n"/>
      <c r="M2551" s="158">
        <f>IF(J2551="", "", K2551)</f>
        <v/>
      </c>
      <c r="N2551" s="17" t="n"/>
      <c r="O2551" s="18" t="n"/>
      <c r="AC2551" s="14" t="n"/>
      <c r="AD2551" s="14">
        <f>IF(M2551="", "", IF(C2551="Long", IF(M2551&gt;0, M2551/F2551, ((G2551*(I2551-E2551))/F2551)), IF(M2551&gt;0, M2551/F2551, ((G2551*(E2551-I2551))/F2551))))</f>
        <v/>
      </c>
    </row>
    <row customHeight="1" ht="17.25" r="2552" spans="1:105">
      <c r="A2552" s="161" t="n"/>
      <c r="B2552" s="141" t="n"/>
      <c r="C2552" s="15" t="n"/>
      <c r="D2552" s="15" t="n"/>
      <c r="E2552" s="142" t="n"/>
      <c r="F2552" s="16" t="n"/>
      <c r="G2552" s="132" t="n"/>
      <c r="H2552" s="142" t="n"/>
      <c r="I2552" s="142" t="n"/>
      <c r="J2552" s="144" t="n"/>
      <c r="K2552" s="124" t="n"/>
      <c r="L2552" s="12" t="n"/>
      <c r="M2552" s="158">
        <f>IF(J2552="", "", K2552)</f>
        <v/>
      </c>
      <c r="N2552" s="17" t="n"/>
      <c r="O2552" s="18" t="n"/>
      <c r="AC2552" s="14" t="n"/>
      <c r="AD2552" s="14">
        <f>IF(M2552="", "", IF(C2552="Long", IF(M2552&gt;0, M2552/F2552, ((G2552*(I2552-E2552))/F2552)), IF(M2552&gt;0, M2552/F2552, ((G2552*(E2552-I2552))/F2552))))</f>
        <v/>
      </c>
    </row>
    <row customHeight="1" ht="17.25" r="2553" spans="1:105">
      <c r="A2553" s="161" t="n"/>
      <c r="B2553" s="141" t="n"/>
      <c r="C2553" s="15" t="n"/>
      <c r="D2553" s="15" t="n"/>
      <c r="E2553" s="142" t="n"/>
      <c r="F2553" s="16" t="n"/>
      <c r="G2553" s="132" t="n"/>
      <c r="H2553" s="142" t="n"/>
      <c r="I2553" s="142" t="n"/>
      <c r="J2553" s="144" t="n"/>
      <c r="K2553" s="124" t="n"/>
      <c r="L2553" s="12" t="n"/>
      <c r="M2553" s="158">
        <f>IF(J2553="", "", K2553)</f>
        <v/>
      </c>
      <c r="N2553" s="17" t="n"/>
      <c r="O2553" s="18" t="n"/>
      <c r="AC2553" s="14" t="n"/>
      <c r="AD2553" s="14">
        <f>IF(M2553="", "", IF(C2553="Long", IF(M2553&gt;0, M2553/F2553, ((G2553*(I2553-E2553))/F2553)), IF(M2553&gt;0, M2553/F2553, ((G2553*(E2553-I2553))/F2553))))</f>
        <v/>
      </c>
    </row>
    <row customHeight="1" ht="17.25" r="2554" spans="1:105">
      <c r="A2554" s="161" t="n"/>
      <c r="B2554" s="141" t="n"/>
      <c r="C2554" s="15" t="n"/>
      <c r="D2554" s="15" t="n"/>
      <c r="E2554" s="142" t="n"/>
      <c r="F2554" s="16" t="n"/>
      <c r="G2554" s="132" t="n"/>
      <c r="H2554" s="142" t="n"/>
      <c r="I2554" s="142" t="n"/>
      <c r="J2554" s="144" t="n"/>
      <c r="K2554" s="124" t="n"/>
      <c r="L2554" s="12" t="n"/>
      <c r="M2554" s="158">
        <f>IF(J2554="", "", K2554)</f>
        <v/>
      </c>
      <c r="N2554" s="17" t="n"/>
      <c r="O2554" s="18" t="n"/>
      <c r="AC2554" s="14" t="n"/>
      <c r="AD2554" s="14">
        <f>IF(M2554="", "", IF(C2554="Long", IF(M2554&gt;0, M2554/F2554, ((G2554*(I2554-E2554))/F2554)), IF(M2554&gt;0, M2554/F2554, ((G2554*(E2554-I2554))/F2554))))</f>
        <v/>
      </c>
    </row>
    <row customHeight="1" ht="17.25" r="2555" spans="1:105">
      <c r="A2555" s="161" t="n"/>
      <c r="B2555" s="141" t="n"/>
      <c r="C2555" s="15" t="n"/>
      <c r="D2555" s="15" t="n"/>
      <c r="E2555" s="142" t="n"/>
      <c r="F2555" s="16" t="n"/>
      <c r="G2555" s="132" t="n"/>
      <c r="H2555" s="142" t="n"/>
      <c r="I2555" s="142" t="n"/>
      <c r="J2555" s="144" t="n"/>
      <c r="K2555" s="124" t="n"/>
      <c r="L2555" s="12" t="n"/>
      <c r="M2555" s="158">
        <f>IF(J2555="", "", K2555)</f>
        <v/>
      </c>
      <c r="N2555" s="17" t="n"/>
      <c r="O2555" s="18" t="n"/>
      <c r="AC2555" s="14" t="n"/>
      <c r="AD2555" s="14">
        <f>IF(M2555="", "", IF(C2555="Long", IF(M2555&gt;0, M2555/F2555, ((G2555*(I2555-E2555))/F2555)), IF(M2555&gt;0, M2555/F2555, ((G2555*(E2555-I2555))/F2555))))</f>
        <v/>
      </c>
    </row>
    <row customHeight="1" ht="17.25" r="2556" spans="1:105">
      <c r="A2556" s="161" t="n"/>
      <c r="B2556" s="141" t="n"/>
      <c r="C2556" s="15" t="n"/>
      <c r="D2556" s="15" t="n"/>
      <c r="E2556" s="142" t="n"/>
      <c r="F2556" s="16" t="n"/>
      <c r="G2556" s="132" t="n"/>
      <c r="H2556" s="142" t="n"/>
      <c r="I2556" s="142" t="n"/>
      <c r="J2556" s="144" t="n"/>
      <c r="K2556" s="124" t="n"/>
      <c r="L2556" s="12" t="n"/>
      <c r="M2556" s="158">
        <f>IF(J2556="", "", K2556)</f>
        <v/>
      </c>
      <c r="N2556" s="17" t="n"/>
      <c r="O2556" s="18" t="n"/>
      <c r="AC2556" s="14" t="n"/>
      <c r="AD2556" s="14">
        <f>IF(M2556="", "", IF(C2556="Long", IF(M2556&gt;0, M2556/F2556, ((G2556*(I2556-E2556))/F2556)), IF(M2556&gt;0, M2556/F2556, ((G2556*(E2556-I2556))/F2556))))</f>
        <v/>
      </c>
    </row>
    <row customHeight="1" ht="17.25" r="2557" spans="1:105">
      <c r="A2557" s="161" t="n"/>
      <c r="B2557" s="141" t="n"/>
      <c r="C2557" s="15" t="n"/>
      <c r="D2557" s="15" t="n"/>
      <c r="E2557" s="142" t="n"/>
      <c r="F2557" s="16" t="n"/>
      <c r="G2557" s="132" t="n"/>
      <c r="H2557" s="142" t="n"/>
      <c r="I2557" s="142" t="n"/>
      <c r="J2557" s="144" t="n"/>
      <c r="K2557" s="124" t="n"/>
      <c r="L2557" s="12" t="n"/>
      <c r="M2557" s="158">
        <f>IF(J2557="", "", K2557)</f>
        <v/>
      </c>
      <c r="N2557" s="17" t="n"/>
      <c r="O2557" s="18" t="n"/>
      <c r="AC2557" s="14" t="n"/>
      <c r="AD2557" s="14">
        <f>IF(M2557="", "", IF(C2557="Long", IF(M2557&gt;0, M2557/F2557, ((G2557*(I2557-E2557))/F2557)), IF(M2557&gt;0, M2557/F2557, ((G2557*(E2557-I2557))/F2557))))</f>
        <v/>
      </c>
    </row>
    <row customHeight="1" ht="17.25" r="2558" spans="1:105">
      <c r="A2558" s="161" t="n"/>
      <c r="B2558" s="141" t="n"/>
      <c r="C2558" s="15" t="n"/>
      <c r="D2558" s="15" t="n"/>
      <c r="E2558" s="142" t="n"/>
      <c r="F2558" s="16" t="n"/>
      <c r="G2558" s="132" t="n"/>
      <c r="H2558" s="142" t="n"/>
      <c r="I2558" s="142" t="n"/>
      <c r="J2558" s="144" t="n"/>
      <c r="K2558" s="124" t="n"/>
      <c r="L2558" s="12" t="n"/>
      <c r="M2558" s="158">
        <f>IF(J2558="", "", K2558)</f>
        <v/>
      </c>
      <c r="N2558" s="17" t="n"/>
      <c r="O2558" s="18" t="n"/>
      <c r="AC2558" s="14" t="n"/>
      <c r="AD2558" s="14">
        <f>IF(M2558="", "", IF(C2558="Long", IF(M2558&gt;0, M2558/F2558, ((G2558*(I2558-E2558))/F2558)), IF(M2558&gt;0, M2558/F2558, ((G2558*(E2558-I2558))/F2558))))</f>
        <v/>
      </c>
    </row>
    <row customHeight="1" ht="17.25" r="2559" spans="1:105">
      <c r="A2559" s="161" t="n"/>
      <c r="B2559" s="141" t="n"/>
      <c r="C2559" s="15" t="n"/>
      <c r="D2559" s="15" t="n"/>
      <c r="E2559" s="142" t="n"/>
      <c r="F2559" s="16" t="n"/>
      <c r="G2559" s="132" t="n"/>
      <c r="H2559" s="142" t="n"/>
      <c r="I2559" s="142" t="n"/>
      <c r="J2559" s="144" t="n"/>
      <c r="K2559" s="124" t="n"/>
      <c r="L2559" s="12" t="n"/>
      <c r="M2559" s="158">
        <f>IF(J2559="", "", K2559)</f>
        <v/>
      </c>
      <c r="N2559" s="17" t="n"/>
      <c r="O2559" s="18" t="n"/>
      <c r="AC2559" s="14" t="n"/>
      <c r="AD2559" s="14">
        <f>IF(M2559="", "", IF(C2559="Long", IF(M2559&gt;0, M2559/F2559, ((G2559*(I2559-E2559))/F2559)), IF(M2559&gt;0, M2559/F2559, ((G2559*(E2559-I2559))/F2559))))</f>
        <v/>
      </c>
    </row>
    <row customHeight="1" ht="17.25" r="2560" spans="1:105">
      <c r="A2560" s="161" t="n"/>
      <c r="B2560" s="141" t="n"/>
      <c r="C2560" s="15" t="n"/>
      <c r="D2560" s="15" t="n"/>
      <c r="E2560" s="142" t="n"/>
      <c r="F2560" s="16" t="n"/>
      <c r="G2560" s="132" t="n"/>
      <c r="H2560" s="142" t="n"/>
      <c r="I2560" s="142" t="n"/>
      <c r="J2560" s="144" t="n"/>
      <c r="K2560" s="124" t="n"/>
      <c r="L2560" s="12" t="n"/>
      <c r="M2560" s="158">
        <f>IF(J2560="", "", K2560)</f>
        <v/>
      </c>
      <c r="N2560" s="17" t="n"/>
      <c r="O2560" s="18" t="n"/>
      <c r="AC2560" s="14" t="n"/>
      <c r="AD2560" s="14">
        <f>IF(M2560="", "", IF(C2560="Long", IF(M2560&gt;0, M2560/F2560, ((G2560*(I2560-E2560))/F2560)), IF(M2560&gt;0, M2560/F2560, ((G2560*(E2560-I2560))/F2560))))</f>
        <v/>
      </c>
    </row>
    <row customHeight="1" ht="17.25" r="2561" spans="1:105">
      <c r="A2561" s="161" t="n"/>
      <c r="B2561" s="141" t="n"/>
      <c r="C2561" s="15" t="n"/>
      <c r="D2561" s="15" t="n"/>
      <c r="E2561" s="142" t="n"/>
      <c r="F2561" s="16" t="n"/>
      <c r="G2561" s="132" t="n"/>
      <c r="H2561" s="142" t="n"/>
      <c r="I2561" s="142" t="n"/>
      <c r="J2561" s="144" t="n"/>
      <c r="K2561" s="124" t="n"/>
      <c r="L2561" s="12" t="n"/>
      <c r="M2561" s="158">
        <f>IF(J2561="", "", K2561)</f>
        <v/>
      </c>
      <c r="N2561" s="17" t="n"/>
      <c r="O2561" s="18" t="n"/>
      <c r="AC2561" s="14" t="n"/>
      <c r="AD2561" s="14">
        <f>IF(M2561="", "", IF(C2561="Long", IF(M2561&gt;0, M2561/F2561, ((G2561*(I2561-E2561))/F2561)), IF(M2561&gt;0, M2561/F2561, ((G2561*(E2561-I2561))/F2561))))</f>
        <v/>
      </c>
    </row>
    <row customHeight="1" ht="17.25" r="2562" spans="1:105">
      <c r="A2562" s="161" t="n"/>
      <c r="B2562" s="141" t="n"/>
      <c r="C2562" s="15" t="n"/>
      <c r="D2562" s="15" t="n"/>
      <c r="E2562" s="142" t="n"/>
      <c r="F2562" s="16" t="n"/>
      <c r="G2562" s="132" t="n"/>
      <c r="H2562" s="142" t="n"/>
      <c r="I2562" s="142" t="n"/>
      <c r="J2562" s="144" t="n"/>
      <c r="K2562" s="124" t="n"/>
      <c r="L2562" s="12" t="n"/>
      <c r="M2562" s="158">
        <f>IF(J2562="", "", K2562)</f>
        <v/>
      </c>
      <c r="N2562" s="17" t="n"/>
      <c r="O2562" s="18" t="n"/>
      <c r="AC2562" s="14" t="n"/>
      <c r="AD2562" s="14">
        <f>IF(M2562="", "", IF(C2562="Long", IF(M2562&gt;0, M2562/F2562, ((G2562*(I2562-E2562))/F2562)), IF(M2562&gt;0, M2562/F2562, ((G2562*(E2562-I2562))/F2562))))</f>
        <v/>
      </c>
    </row>
    <row customHeight="1" ht="17.25" r="2563" spans="1:105">
      <c r="A2563" s="161" t="n"/>
      <c r="B2563" s="141" t="n"/>
      <c r="C2563" s="15" t="n"/>
      <c r="D2563" s="15" t="n"/>
      <c r="E2563" s="142" t="n"/>
      <c r="F2563" s="16" t="n"/>
      <c r="G2563" s="132" t="n"/>
      <c r="H2563" s="142" t="n"/>
      <c r="I2563" s="142" t="n"/>
      <c r="J2563" s="144" t="n"/>
      <c r="K2563" s="124" t="n"/>
      <c r="L2563" s="12" t="n"/>
      <c r="M2563" s="158">
        <f>IF(J2563="", "", K2563)</f>
        <v/>
      </c>
      <c r="N2563" s="17" t="n"/>
      <c r="O2563" s="18" t="n"/>
      <c r="AC2563" s="14" t="n"/>
      <c r="AD2563" s="14">
        <f>IF(M2563="", "", IF(C2563="Long", IF(M2563&gt;0, M2563/F2563, ((G2563*(I2563-E2563))/F2563)), IF(M2563&gt;0, M2563/F2563, ((G2563*(E2563-I2563))/F2563))))</f>
        <v/>
      </c>
    </row>
    <row customHeight="1" ht="17.25" r="2564" spans="1:105">
      <c r="A2564" s="161" t="n"/>
      <c r="B2564" s="141" t="n"/>
      <c r="C2564" s="15" t="n"/>
      <c r="D2564" s="15" t="n"/>
      <c r="E2564" s="142" t="n"/>
      <c r="F2564" s="16" t="n"/>
      <c r="G2564" s="132" t="n"/>
      <c r="H2564" s="142" t="n"/>
      <c r="I2564" s="142" t="n"/>
      <c r="J2564" s="144" t="n"/>
      <c r="K2564" s="124" t="n"/>
      <c r="L2564" s="12" t="n"/>
      <c r="M2564" s="158">
        <f>IF(J2564="", "", K2564)</f>
        <v/>
      </c>
      <c r="N2564" s="17" t="n"/>
      <c r="O2564" s="18" t="n"/>
      <c r="AC2564" s="14" t="n"/>
      <c r="AD2564" s="14">
        <f>IF(M2564="", "", IF(C2564="Long", IF(M2564&gt;0, M2564/F2564, ((G2564*(I2564-E2564))/F2564)), IF(M2564&gt;0, M2564/F2564, ((G2564*(E2564-I2564))/F2564))))</f>
        <v/>
      </c>
    </row>
    <row customHeight="1" ht="17.25" r="2565" spans="1:105">
      <c r="A2565" s="161" t="n"/>
      <c r="B2565" s="141" t="n"/>
      <c r="C2565" s="15" t="n"/>
      <c r="D2565" s="15" t="n"/>
      <c r="E2565" s="142" t="n"/>
      <c r="F2565" s="16" t="n"/>
      <c r="G2565" s="132" t="n"/>
      <c r="H2565" s="142" t="n"/>
      <c r="I2565" s="142" t="n"/>
      <c r="J2565" s="144" t="n"/>
      <c r="K2565" s="124" t="n"/>
      <c r="L2565" s="12" t="n"/>
      <c r="M2565" s="158">
        <f>IF(J2565="", "", K2565)</f>
        <v/>
      </c>
      <c r="N2565" s="17" t="n"/>
      <c r="O2565" s="18" t="n"/>
      <c r="AC2565" s="14" t="n"/>
      <c r="AD2565" s="14">
        <f>IF(M2565="", "", IF(C2565="Long", IF(M2565&gt;0, M2565/F2565, ((G2565*(I2565-E2565))/F2565)), IF(M2565&gt;0, M2565/F2565, ((G2565*(E2565-I2565))/F2565))))</f>
        <v/>
      </c>
    </row>
    <row customHeight="1" ht="17.25" r="2566" spans="1:105">
      <c r="A2566" s="161" t="n"/>
      <c r="B2566" s="141" t="n"/>
      <c r="C2566" s="15" t="n"/>
      <c r="D2566" s="15" t="n"/>
      <c r="E2566" s="142" t="n"/>
      <c r="F2566" s="16" t="n"/>
      <c r="G2566" s="132" t="n"/>
      <c r="H2566" s="142" t="n"/>
      <c r="I2566" s="142" t="n"/>
      <c r="J2566" s="144" t="n"/>
      <c r="K2566" s="124" t="n"/>
      <c r="L2566" s="12" t="n"/>
      <c r="M2566" s="158">
        <f>IF(J2566="", "", K2566)</f>
        <v/>
      </c>
      <c r="N2566" s="17" t="n"/>
      <c r="O2566" s="18" t="n"/>
      <c r="AC2566" s="14" t="n"/>
      <c r="AD2566" s="14">
        <f>IF(M2566="", "", IF(C2566="Long", IF(M2566&gt;0, M2566/F2566, ((G2566*(I2566-E2566))/F2566)), IF(M2566&gt;0, M2566/F2566, ((G2566*(E2566-I2566))/F2566))))</f>
        <v/>
      </c>
    </row>
    <row customHeight="1" ht="17.25" r="2567" spans="1:105">
      <c r="A2567" s="161" t="n"/>
      <c r="B2567" s="141" t="n"/>
      <c r="C2567" s="15" t="n"/>
      <c r="D2567" s="15" t="n"/>
      <c r="E2567" s="142" t="n"/>
      <c r="F2567" s="16" t="n"/>
      <c r="G2567" s="132" t="n"/>
      <c r="H2567" s="142" t="n"/>
      <c r="I2567" s="142" t="n"/>
      <c r="J2567" s="144" t="n"/>
      <c r="K2567" s="124" t="n"/>
      <c r="L2567" s="12" t="n"/>
      <c r="M2567" s="158">
        <f>IF(J2567="", "", K2567)</f>
        <v/>
      </c>
      <c r="N2567" s="17" t="n"/>
      <c r="O2567" s="18" t="n"/>
      <c r="AC2567" s="14" t="n"/>
      <c r="AD2567" s="14">
        <f>IF(M2567="", "", IF(C2567="Long", IF(M2567&gt;0, M2567/F2567, ((G2567*(I2567-E2567))/F2567)), IF(M2567&gt;0, M2567/F2567, ((G2567*(E2567-I2567))/F2567))))</f>
        <v/>
      </c>
    </row>
    <row customHeight="1" ht="17.25" r="2568" spans="1:105">
      <c r="A2568" s="161" t="n"/>
      <c r="B2568" s="141" t="n"/>
      <c r="C2568" s="15" t="n"/>
      <c r="D2568" s="15" t="n"/>
      <c r="E2568" s="142" t="n"/>
      <c r="F2568" s="16" t="n"/>
      <c r="G2568" s="132" t="n"/>
      <c r="H2568" s="142" t="n"/>
      <c r="I2568" s="142" t="n"/>
      <c r="J2568" s="144" t="n"/>
      <c r="K2568" s="124" t="n"/>
      <c r="L2568" s="12" t="n"/>
      <c r="M2568" s="158">
        <f>IF(J2568="", "", K2568)</f>
        <v/>
      </c>
      <c r="N2568" s="17" t="n"/>
      <c r="O2568" s="18" t="n"/>
      <c r="AC2568" s="14" t="n"/>
      <c r="AD2568" s="14">
        <f>IF(M2568="", "", IF(C2568="Long", IF(M2568&gt;0, M2568/F2568, ((G2568*(I2568-E2568))/F2568)), IF(M2568&gt;0, M2568/F2568, ((G2568*(E2568-I2568))/F2568))))</f>
        <v/>
      </c>
    </row>
    <row customHeight="1" ht="17.25" r="2569" spans="1:105">
      <c r="A2569" s="161" t="n"/>
      <c r="B2569" s="141" t="n"/>
      <c r="C2569" s="15" t="n"/>
      <c r="D2569" s="15" t="n"/>
      <c r="E2569" s="142" t="n"/>
      <c r="F2569" s="16" t="n"/>
      <c r="G2569" s="132" t="n"/>
      <c r="H2569" s="142" t="n"/>
      <c r="I2569" s="142" t="n"/>
      <c r="J2569" s="144" t="n"/>
      <c r="K2569" s="124" t="n"/>
      <c r="L2569" s="12" t="n"/>
      <c r="M2569" s="158">
        <f>IF(J2569="", "", K2569)</f>
        <v/>
      </c>
      <c r="N2569" s="17" t="n"/>
      <c r="O2569" s="18" t="n"/>
      <c r="AC2569" s="14" t="n"/>
      <c r="AD2569" s="14">
        <f>IF(M2569="", "", IF(C2569="Long", IF(M2569&gt;0, M2569/F2569, ((G2569*(I2569-E2569))/F2569)), IF(M2569&gt;0, M2569/F2569, ((G2569*(E2569-I2569))/F2569))))</f>
        <v/>
      </c>
    </row>
    <row customHeight="1" ht="17.25" r="2570" spans="1:105">
      <c r="A2570" s="161" t="n"/>
      <c r="B2570" s="141" t="n"/>
      <c r="C2570" s="15" t="n"/>
      <c r="D2570" s="15" t="n"/>
      <c r="E2570" s="142" t="n"/>
      <c r="F2570" s="16" t="n"/>
      <c r="G2570" s="132" t="n"/>
      <c r="H2570" s="142" t="n"/>
      <c r="I2570" s="142" t="n"/>
      <c r="J2570" s="144" t="n"/>
      <c r="K2570" s="124" t="n"/>
      <c r="L2570" s="12" t="n"/>
      <c r="M2570" s="158">
        <f>IF(J2570="", "", K2570)</f>
        <v/>
      </c>
      <c r="N2570" s="17" t="n"/>
      <c r="O2570" s="18" t="n"/>
      <c r="AC2570" s="14" t="n"/>
      <c r="AD2570" s="14">
        <f>IF(M2570="", "", IF(C2570="Long", IF(M2570&gt;0, M2570/F2570, ((G2570*(I2570-E2570))/F2570)), IF(M2570&gt;0, M2570/F2570, ((G2570*(E2570-I2570))/F2570))))</f>
        <v/>
      </c>
    </row>
    <row customHeight="1" ht="17.25" r="2571" spans="1:105">
      <c r="A2571" s="161" t="n"/>
      <c r="B2571" s="141" t="n"/>
      <c r="C2571" s="15" t="n"/>
      <c r="D2571" s="15" t="n"/>
      <c r="E2571" s="142" t="n"/>
      <c r="F2571" s="16" t="n"/>
      <c r="G2571" s="132" t="n"/>
      <c r="H2571" s="142" t="n"/>
      <c r="I2571" s="142" t="n"/>
      <c r="J2571" s="144" t="n"/>
      <c r="K2571" s="124" t="n"/>
      <c r="L2571" s="12" t="n"/>
      <c r="M2571" s="158">
        <f>IF(J2571="", "", K2571)</f>
        <v/>
      </c>
      <c r="N2571" s="17" t="n"/>
      <c r="O2571" s="18" t="n"/>
      <c r="AC2571" s="14" t="n"/>
      <c r="AD2571" s="14">
        <f>IF(M2571="", "", IF(C2571="Long", IF(M2571&gt;0, M2571/F2571, ((G2571*(I2571-E2571))/F2571)), IF(M2571&gt;0, M2571/F2571, ((G2571*(E2571-I2571))/F2571))))</f>
        <v/>
      </c>
    </row>
    <row customHeight="1" ht="17.25" r="2572" spans="1:105">
      <c r="A2572" s="161" t="n"/>
      <c r="B2572" s="141" t="n"/>
      <c r="C2572" s="15" t="n"/>
      <c r="D2572" s="15" t="n"/>
      <c r="E2572" s="142" t="n"/>
      <c r="F2572" s="16" t="n"/>
      <c r="G2572" s="132" t="n"/>
      <c r="H2572" s="142" t="n"/>
      <c r="I2572" s="142" t="n"/>
      <c r="J2572" s="144" t="n"/>
      <c r="K2572" s="124" t="n"/>
      <c r="L2572" s="12" t="n"/>
      <c r="M2572" s="158">
        <f>IF(J2572="", "", K2572)</f>
        <v/>
      </c>
      <c r="N2572" s="17" t="n"/>
      <c r="O2572" s="18" t="n"/>
      <c r="AC2572" s="14" t="n"/>
      <c r="AD2572" s="14">
        <f>IF(M2572="", "", IF(C2572="Long", IF(M2572&gt;0, M2572/F2572, ((G2572*(I2572-E2572))/F2572)), IF(M2572&gt;0, M2572/F2572, ((G2572*(E2572-I2572))/F2572))))</f>
        <v/>
      </c>
    </row>
    <row customHeight="1" ht="17.25" r="2573" spans="1:105">
      <c r="A2573" s="161" t="n"/>
      <c r="B2573" s="141" t="n"/>
      <c r="C2573" s="15" t="n"/>
      <c r="D2573" s="15" t="n"/>
      <c r="E2573" s="142" t="n"/>
      <c r="F2573" s="16" t="n"/>
      <c r="G2573" s="132" t="n"/>
      <c r="H2573" s="142" t="n"/>
      <c r="I2573" s="142" t="n"/>
      <c r="J2573" s="144" t="n"/>
      <c r="K2573" s="124" t="n"/>
      <c r="L2573" s="12" t="n"/>
      <c r="M2573" s="158">
        <f>IF(J2573="", "", K2573)</f>
        <v/>
      </c>
      <c r="N2573" s="17" t="n"/>
      <c r="O2573" s="18" t="n"/>
      <c r="AC2573" s="14" t="n"/>
      <c r="AD2573" s="14">
        <f>IF(M2573="", "", IF(C2573="Long", IF(M2573&gt;0, M2573/F2573, ((G2573*(I2573-E2573))/F2573)), IF(M2573&gt;0, M2573/F2573, ((G2573*(E2573-I2573))/F2573))))</f>
        <v/>
      </c>
    </row>
    <row customHeight="1" ht="17.25" r="2574" spans="1:105">
      <c r="A2574" s="161" t="n"/>
      <c r="B2574" s="141" t="n"/>
      <c r="C2574" s="15" t="n"/>
      <c r="D2574" s="15" t="n"/>
      <c r="E2574" s="142" t="n"/>
      <c r="F2574" s="16" t="n"/>
      <c r="G2574" s="132" t="n"/>
      <c r="H2574" s="142" t="n"/>
      <c r="I2574" s="142" t="n"/>
      <c r="J2574" s="144" t="n"/>
      <c r="K2574" s="124" t="n"/>
      <c r="L2574" s="12" t="n"/>
      <c r="M2574" s="158">
        <f>IF(J2574="", "", K2574)</f>
        <v/>
      </c>
      <c r="N2574" s="17" t="n"/>
      <c r="O2574" s="18" t="n"/>
      <c r="AC2574" s="14" t="n"/>
      <c r="AD2574" s="14">
        <f>IF(M2574="", "", IF(C2574="Long", IF(M2574&gt;0, M2574/F2574, ((G2574*(I2574-E2574))/F2574)), IF(M2574&gt;0, M2574/F2574, ((G2574*(E2574-I2574))/F2574))))</f>
        <v/>
      </c>
    </row>
    <row customHeight="1" ht="17.25" r="2575" spans="1:105">
      <c r="A2575" s="161" t="n"/>
      <c r="B2575" s="141" t="n"/>
      <c r="C2575" s="15" t="n"/>
      <c r="D2575" s="15" t="n"/>
      <c r="E2575" s="142" t="n"/>
      <c r="F2575" s="16" t="n"/>
      <c r="G2575" s="132" t="n"/>
      <c r="H2575" s="142" t="n"/>
      <c r="I2575" s="142" t="n"/>
      <c r="J2575" s="144" t="n"/>
      <c r="K2575" s="124" t="n"/>
      <c r="L2575" s="12" t="n"/>
      <c r="M2575" s="158">
        <f>IF(J2575="", "", K2575)</f>
        <v/>
      </c>
      <c r="N2575" s="17" t="n"/>
      <c r="O2575" s="18" t="n"/>
      <c r="AC2575" s="14" t="n"/>
      <c r="AD2575" s="14">
        <f>IF(M2575="", "", IF(C2575="Long", IF(M2575&gt;0, M2575/F2575, ((G2575*(I2575-E2575))/F2575)), IF(M2575&gt;0, M2575/F2575, ((G2575*(E2575-I2575))/F2575))))</f>
        <v/>
      </c>
    </row>
    <row customHeight="1" ht="17.25" r="2576" spans="1:105">
      <c r="A2576" s="161" t="n"/>
      <c r="B2576" s="141" t="n"/>
      <c r="C2576" s="15" t="n"/>
      <c r="D2576" s="15" t="n"/>
      <c r="E2576" s="142" t="n"/>
      <c r="F2576" s="16" t="n"/>
      <c r="G2576" s="132" t="n"/>
      <c r="H2576" s="142" t="n"/>
      <c r="I2576" s="142" t="n"/>
      <c r="J2576" s="144" t="n"/>
      <c r="K2576" s="124" t="n"/>
      <c r="L2576" s="12" t="n"/>
      <c r="M2576" s="158">
        <f>IF(J2576="", "", K2576)</f>
        <v/>
      </c>
      <c r="N2576" s="17" t="n"/>
      <c r="O2576" s="18" t="n"/>
      <c r="AC2576" s="14" t="n"/>
      <c r="AD2576" s="14">
        <f>IF(M2576="", "", IF(C2576="Long", IF(M2576&gt;0, M2576/F2576, ((G2576*(I2576-E2576))/F2576)), IF(M2576&gt;0, M2576/F2576, ((G2576*(E2576-I2576))/F2576))))</f>
        <v/>
      </c>
    </row>
    <row customHeight="1" ht="17.25" r="2577" spans="1:105">
      <c r="A2577" s="161" t="n"/>
      <c r="B2577" s="141" t="n"/>
      <c r="C2577" s="15" t="n"/>
      <c r="D2577" s="15" t="n"/>
      <c r="E2577" s="142" t="n"/>
      <c r="F2577" s="16" t="n"/>
      <c r="G2577" s="132" t="n"/>
      <c r="H2577" s="142" t="n"/>
      <c r="I2577" s="142" t="n"/>
      <c r="J2577" s="144" t="n"/>
      <c r="K2577" s="124" t="n"/>
      <c r="L2577" s="12" t="n"/>
      <c r="M2577" s="158">
        <f>IF(J2577="", "", K2577)</f>
        <v/>
      </c>
      <c r="N2577" s="17" t="n"/>
      <c r="O2577" s="18" t="n"/>
      <c r="AC2577" s="14" t="n"/>
      <c r="AD2577" s="14">
        <f>IF(M2577="", "", IF(C2577="Long", IF(M2577&gt;0, M2577/F2577, ((G2577*(I2577-E2577))/F2577)), IF(M2577&gt;0, M2577/F2577, ((G2577*(E2577-I2577))/F2577))))</f>
        <v/>
      </c>
    </row>
    <row customHeight="1" ht="17.25" r="2578" spans="1:105">
      <c r="A2578" s="161" t="n"/>
      <c r="B2578" s="141" t="n"/>
      <c r="C2578" s="15" t="n"/>
      <c r="D2578" s="15" t="n"/>
      <c r="E2578" s="142" t="n"/>
      <c r="F2578" s="16" t="n"/>
      <c r="G2578" s="132" t="n"/>
      <c r="H2578" s="142" t="n"/>
      <c r="I2578" s="142" t="n"/>
      <c r="J2578" s="144" t="n"/>
      <c r="K2578" s="124" t="n"/>
      <c r="L2578" s="12" t="n"/>
      <c r="M2578" s="158">
        <f>IF(J2578="", "", K2578)</f>
        <v/>
      </c>
      <c r="N2578" s="17" t="n"/>
      <c r="O2578" s="18" t="n"/>
      <c r="AC2578" s="14" t="n"/>
      <c r="AD2578" s="14">
        <f>IF(M2578="", "", IF(C2578="Long", IF(M2578&gt;0, M2578/F2578, ((G2578*(I2578-E2578))/F2578)), IF(M2578&gt;0, M2578/F2578, ((G2578*(E2578-I2578))/F2578))))</f>
        <v/>
      </c>
    </row>
    <row customHeight="1" ht="17.25" r="2579" spans="1:105">
      <c r="A2579" s="161" t="n"/>
      <c r="B2579" s="141" t="n"/>
      <c r="C2579" s="15" t="n"/>
      <c r="D2579" s="15" t="n"/>
      <c r="E2579" s="142" t="n"/>
      <c r="F2579" s="16" t="n"/>
      <c r="G2579" s="132" t="n"/>
      <c r="H2579" s="142" t="n"/>
      <c r="I2579" s="142" t="n"/>
      <c r="J2579" s="144" t="n"/>
      <c r="K2579" s="124" t="n"/>
      <c r="L2579" s="12" t="n"/>
      <c r="M2579" s="158">
        <f>IF(J2579="", "", K2579)</f>
        <v/>
      </c>
      <c r="N2579" s="17" t="n"/>
      <c r="O2579" s="18" t="n"/>
      <c r="AC2579" s="14" t="n"/>
      <c r="AD2579" s="14">
        <f>IF(M2579="", "", IF(C2579="Long", IF(M2579&gt;0, M2579/F2579, ((G2579*(I2579-E2579))/F2579)), IF(M2579&gt;0, M2579/F2579, ((G2579*(E2579-I2579))/F2579))))</f>
        <v/>
      </c>
    </row>
    <row customHeight="1" ht="17.25" r="2580" spans="1:105">
      <c r="A2580" s="161" t="n"/>
      <c r="B2580" s="141" t="n"/>
      <c r="C2580" s="15" t="n"/>
      <c r="D2580" s="15" t="n"/>
      <c r="E2580" s="142" t="n"/>
      <c r="F2580" s="16" t="n"/>
      <c r="G2580" s="132" t="n"/>
      <c r="H2580" s="142" t="n"/>
      <c r="I2580" s="142" t="n"/>
      <c r="J2580" s="144" t="n"/>
      <c r="K2580" s="124" t="n"/>
      <c r="L2580" s="12" t="n"/>
      <c r="M2580" s="158">
        <f>IF(J2580="", "", K2580)</f>
        <v/>
      </c>
      <c r="N2580" s="17" t="n"/>
      <c r="O2580" s="18" t="n"/>
      <c r="AC2580" s="14" t="n"/>
      <c r="AD2580" s="14">
        <f>IF(M2580="", "", IF(C2580="Long", IF(M2580&gt;0, M2580/F2580, ((G2580*(I2580-E2580))/F2580)), IF(M2580&gt;0, M2580/F2580, ((G2580*(E2580-I2580))/F2580))))</f>
        <v/>
      </c>
    </row>
    <row customHeight="1" ht="17.25" r="2581" spans="1:105">
      <c r="A2581" s="161" t="n"/>
      <c r="B2581" s="141" t="n"/>
      <c r="C2581" s="15" t="n"/>
      <c r="D2581" s="15" t="n"/>
      <c r="E2581" s="142" t="n"/>
      <c r="F2581" s="16" t="n"/>
      <c r="G2581" s="132" t="n"/>
      <c r="H2581" s="142" t="n"/>
      <c r="I2581" s="142" t="n"/>
      <c r="J2581" s="144" t="n"/>
      <c r="K2581" s="124" t="n"/>
      <c r="L2581" s="12" t="n"/>
      <c r="M2581" s="158">
        <f>IF(J2581="", "", K2581)</f>
        <v/>
      </c>
      <c r="N2581" s="17" t="n"/>
      <c r="O2581" s="18" t="n"/>
      <c r="AC2581" s="14" t="n"/>
      <c r="AD2581" s="14">
        <f>IF(M2581="", "", IF(C2581="Long", IF(M2581&gt;0, M2581/F2581, ((G2581*(I2581-E2581))/F2581)), IF(M2581&gt;0, M2581/F2581, ((G2581*(E2581-I2581))/F2581))))</f>
        <v/>
      </c>
    </row>
    <row customHeight="1" ht="17.25" r="2582" spans="1:105">
      <c r="A2582" s="161" t="n"/>
      <c r="B2582" s="141" t="n"/>
      <c r="C2582" s="15" t="n"/>
      <c r="D2582" s="15" t="n"/>
      <c r="E2582" s="142" t="n"/>
      <c r="F2582" s="16" t="n"/>
      <c r="G2582" s="132" t="n"/>
      <c r="H2582" s="142" t="n"/>
      <c r="I2582" s="142" t="n"/>
      <c r="J2582" s="144" t="n"/>
      <c r="K2582" s="124" t="n"/>
      <c r="L2582" s="12" t="n"/>
      <c r="M2582" s="158">
        <f>IF(J2582="", "", K2582)</f>
        <v/>
      </c>
      <c r="N2582" s="17" t="n"/>
      <c r="O2582" s="18" t="n"/>
      <c r="AC2582" s="14" t="n"/>
      <c r="AD2582" s="14">
        <f>IF(M2582="", "", IF(C2582="Long", IF(M2582&gt;0, M2582/F2582, ((G2582*(I2582-E2582))/F2582)), IF(M2582&gt;0, M2582/F2582, ((G2582*(E2582-I2582))/F2582))))</f>
        <v/>
      </c>
    </row>
    <row customHeight="1" ht="17.25" r="2583" spans="1:105">
      <c r="A2583" s="161" t="n"/>
      <c r="B2583" s="141" t="n"/>
      <c r="C2583" s="15" t="n"/>
      <c r="D2583" s="15" t="n"/>
      <c r="E2583" s="142" t="n"/>
      <c r="F2583" s="16" t="n"/>
      <c r="G2583" s="132" t="n"/>
      <c r="H2583" s="142" t="n"/>
      <c r="I2583" s="142" t="n"/>
      <c r="J2583" s="144" t="n"/>
      <c r="K2583" s="124" t="n"/>
      <c r="L2583" s="12" t="n"/>
      <c r="M2583" s="158">
        <f>IF(J2583="", "", K2583)</f>
        <v/>
      </c>
      <c r="N2583" s="17" t="n"/>
      <c r="O2583" s="18" t="n"/>
      <c r="AC2583" s="14" t="n"/>
      <c r="AD2583" s="14">
        <f>IF(M2583="", "", IF(C2583="Long", IF(M2583&gt;0, M2583/F2583, ((G2583*(I2583-E2583))/F2583)), IF(M2583&gt;0, M2583/F2583, ((G2583*(E2583-I2583))/F2583))))</f>
        <v/>
      </c>
    </row>
    <row customHeight="1" ht="17.25" r="2584" spans="1:105">
      <c r="A2584" s="161" t="n"/>
      <c r="B2584" s="141" t="n"/>
      <c r="C2584" s="15" t="n"/>
      <c r="D2584" s="15" t="n"/>
      <c r="E2584" s="142" t="n"/>
      <c r="F2584" s="16" t="n"/>
      <c r="G2584" s="132" t="n"/>
      <c r="H2584" s="142" t="n"/>
      <c r="I2584" s="142" t="n"/>
      <c r="J2584" s="144" t="n"/>
      <c r="K2584" s="124" t="n"/>
      <c r="L2584" s="12" t="n"/>
      <c r="M2584" s="158">
        <f>IF(J2584="", "", K2584)</f>
        <v/>
      </c>
      <c r="N2584" s="17" t="n"/>
      <c r="O2584" s="18" t="n"/>
      <c r="AC2584" s="14" t="n"/>
      <c r="AD2584" s="14">
        <f>IF(M2584="", "", IF(C2584="Long", IF(M2584&gt;0, M2584/F2584, ((G2584*(I2584-E2584))/F2584)), IF(M2584&gt;0, M2584/F2584, ((G2584*(E2584-I2584))/F2584))))</f>
        <v/>
      </c>
    </row>
    <row customHeight="1" ht="17.25" r="2585" spans="1:105">
      <c r="A2585" s="161" t="n"/>
      <c r="B2585" s="141" t="n"/>
      <c r="C2585" s="15" t="n"/>
      <c r="D2585" s="15" t="n"/>
      <c r="E2585" s="142" t="n"/>
      <c r="F2585" s="16" t="n"/>
      <c r="G2585" s="132" t="n"/>
      <c r="H2585" s="142" t="n"/>
      <c r="I2585" s="142" t="n"/>
      <c r="J2585" s="144" t="n"/>
      <c r="K2585" s="124" t="n"/>
      <c r="L2585" s="12" t="n"/>
      <c r="M2585" s="158">
        <f>IF(J2585="", "", K2585)</f>
        <v/>
      </c>
      <c r="N2585" s="17" t="n"/>
      <c r="O2585" s="18" t="n"/>
      <c r="AC2585" s="14" t="n"/>
      <c r="AD2585" s="14">
        <f>IF(M2585="", "", IF(C2585="Long", IF(M2585&gt;0, M2585/F2585, ((G2585*(I2585-E2585))/F2585)), IF(M2585&gt;0, M2585/F2585, ((G2585*(E2585-I2585))/F2585))))</f>
        <v/>
      </c>
    </row>
    <row customHeight="1" ht="17.25" r="2586" spans="1:105">
      <c r="A2586" s="161" t="n"/>
      <c r="B2586" s="141" t="n"/>
      <c r="C2586" s="15" t="n"/>
      <c r="D2586" s="15" t="n"/>
      <c r="E2586" s="142" t="n"/>
      <c r="F2586" s="16" t="n"/>
      <c r="G2586" s="132" t="n"/>
      <c r="H2586" s="142" t="n"/>
      <c r="I2586" s="142" t="n"/>
      <c r="J2586" s="144" t="n"/>
      <c r="K2586" s="124" t="n"/>
      <c r="L2586" s="12" t="n"/>
      <c r="M2586" s="158">
        <f>IF(J2586="", "", K2586)</f>
        <v/>
      </c>
      <c r="N2586" s="17" t="n"/>
      <c r="O2586" s="18" t="n"/>
      <c r="AC2586" s="14" t="n"/>
      <c r="AD2586" s="14">
        <f>IF(M2586="", "", IF(C2586="Long", IF(M2586&gt;0, M2586/F2586, ((G2586*(I2586-E2586))/F2586)), IF(M2586&gt;0, M2586/F2586, ((G2586*(E2586-I2586))/F2586))))</f>
        <v/>
      </c>
    </row>
    <row customHeight="1" ht="17.25" r="2587" spans="1:105">
      <c r="A2587" s="161" t="n"/>
      <c r="B2587" s="141" t="n"/>
      <c r="C2587" s="15" t="n"/>
      <c r="D2587" s="15" t="n"/>
      <c r="E2587" s="142" t="n"/>
      <c r="F2587" s="16" t="n"/>
      <c r="G2587" s="132" t="n"/>
      <c r="H2587" s="142" t="n"/>
      <c r="I2587" s="142" t="n"/>
      <c r="J2587" s="144" t="n"/>
      <c r="K2587" s="124" t="n"/>
      <c r="L2587" s="12" t="n"/>
      <c r="M2587" s="158">
        <f>IF(J2587="", "", K2587)</f>
        <v/>
      </c>
      <c r="N2587" s="17" t="n"/>
      <c r="O2587" s="18" t="n"/>
      <c r="AC2587" s="14" t="n"/>
      <c r="AD2587" s="14">
        <f>IF(M2587="", "", IF(C2587="Long", IF(M2587&gt;0, M2587/F2587, ((G2587*(I2587-E2587))/F2587)), IF(M2587&gt;0, M2587/F2587, ((G2587*(E2587-I2587))/F2587))))</f>
        <v/>
      </c>
    </row>
    <row customHeight="1" ht="17.25" r="2588" spans="1:105">
      <c r="A2588" s="161" t="n"/>
      <c r="B2588" s="141" t="n"/>
      <c r="C2588" s="15" t="n"/>
      <c r="D2588" s="15" t="n"/>
      <c r="E2588" s="142" t="n"/>
      <c r="F2588" s="16" t="n"/>
      <c r="G2588" s="132" t="n"/>
      <c r="H2588" s="142" t="n"/>
      <c r="I2588" s="142" t="n"/>
      <c r="J2588" s="144" t="n"/>
      <c r="K2588" s="124" t="n"/>
      <c r="L2588" s="12" t="n"/>
      <c r="M2588" s="158">
        <f>IF(J2588="", "", K2588)</f>
        <v/>
      </c>
      <c r="N2588" s="17" t="n"/>
      <c r="O2588" s="18" t="n"/>
      <c r="AC2588" s="14" t="n"/>
      <c r="AD2588" s="14">
        <f>IF(M2588="", "", IF(C2588="Long", IF(M2588&gt;0, M2588/F2588, ((G2588*(I2588-E2588))/F2588)), IF(M2588&gt;0, M2588/F2588, ((G2588*(E2588-I2588))/F2588))))</f>
        <v/>
      </c>
    </row>
    <row customHeight="1" ht="17.25" r="2589" spans="1:105">
      <c r="A2589" s="161" t="n"/>
      <c r="B2589" s="141" t="n"/>
      <c r="C2589" s="15" t="n"/>
      <c r="D2589" s="15" t="n"/>
      <c r="E2589" s="142" t="n"/>
      <c r="F2589" s="16" t="n"/>
      <c r="G2589" s="132" t="n"/>
      <c r="H2589" s="142" t="n"/>
      <c r="I2589" s="142" t="n"/>
      <c r="J2589" s="144" t="n"/>
      <c r="K2589" s="124" t="n"/>
      <c r="L2589" s="12" t="n"/>
      <c r="M2589" s="158">
        <f>IF(J2589="", "", K2589)</f>
        <v/>
      </c>
      <c r="N2589" s="17" t="n"/>
      <c r="O2589" s="18" t="n"/>
      <c r="AC2589" s="14" t="n"/>
      <c r="AD2589" s="14">
        <f>IF(M2589="", "", IF(C2589="Long", IF(M2589&gt;0, M2589/F2589, ((G2589*(I2589-E2589))/F2589)), IF(M2589&gt;0, M2589/F2589, ((G2589*(E2589-I2589))/F2589))))</f>
        <v/>
      </c>
    </row>
    <row customHeight="1" ht="17.25" r="2590" spans="1:105">
      <c r="A2590" s="161" t="n"/>
      <c r="B2590" s="141" t="n"/>
      <c r="C2590" s="15" t="n"/>
      <c r="D2590" s="15" t="n"/>
      <c r="E2590" s="142" t="n"/>
      <c r="F2590" s="16" t="n"/>
      <c r="G2590" s="132" t="n"/>
      <c r="H2590" s="142" t="n"/>
      <c r="I2590" s="142" t="n"/>
      <c r="J2590" s="144" t="n"/>
      <c r="K2590" s="124" t="n"/>
      <c r="L2590" s="12" t="n"/>
      <c r="M2590" s="158">
        <f>IF(J2590="", "", K2590)</f>
        <v/>
      </c>
      <c r="N2590" s="17" t="n"/>
      <c r="O2590" s="18" t="n"/>
      <c r="AC2590" s="14" t="n"/>
      <c r="AD2590" s="14">
        <f>IF(M2590="", "", IF(C2590="Long", IF(M2590&gt;0, M2590/F2590, ((G2590*(I2590-E2590))/F2590)), IF(M2590&gt;0, M2590/F2590, ((G2590*(E2590-I2590))/F2590))))</f>
        <v/>
      </c>
    </row>
    <row customHeight="1" ht="17.25" r="2591" spans="1:105">
      <c r="A2591" s="161" t="n"/>
      <c r="B2591" s="141" t="n"/>
      <c r="C2591" s="15" t="n"/>
      <c r="D2591" s="15" t="n"/>
      <c r="E2591" s="142" t="n"/>
      <c r="F2591" s="16" t="n"/>
      <c r="G2591" s="132" t="n"/>
      <c r="H2591" s="142" t="n"/>
      <c r="I2591" s="142" t="n"/>
      <c r="J2591" s="144" t="n"/>
      <c r="K2591" s="124" t="n"/>
      <c r="L2591" s="12" t="n"/>
      <c r="M2591" s="158">
        <f>IF(J2591="", "", K2591)</f>
        <v/>
      </c>
      <c r="N2591" s="17" t="n"/>
      <c r="O2591" s="18" t="n"/>
      <c r="AC2591" s="14" t="n"/>
      <c r="AD2591" s="14">
        <f>IF(M2591="", "", IF(C2591="Long", IF(M2591&gt;0, M2591/F2591, ((G2591*(I2591-E2591))/F2591)), IF(M2591&gt;0, M2591/F2591, ((G2591*(E2591-I2591))/F2591))))</f>
        <v/>
      </c>
    </row>
    <row customHeight="1" ht="17.25" r="2592" spans="1:105">
      <c r="A2592" s="161" t="n"/>
      <c r="B2592" s="141" t="n"/>
      <c r="C2592" s="15" t="n"/>
      <c r="D2592" s="15" t="n"/>
      <c r="E2592" s="142" t="n"/>
      <c r="F2592" s="16" t="n"/>
      <c r="G2592" s="132" t="n"/>
      <c r="H2592" s="142" t="n"/>
      <c r="I2592" s="142" t="n"/>
      <c r="J2592" s="144" t="n"/>
      <c r="K2592" s="124" t="n"/>
      <c r="L2592" s="12" t="n"/>
      <c r="M2592" s="158">
        <f>IF(J2592="", "", K2592)</f>
        <v/>
      </c>
      <c r="N2592" s="17" t="n"/>
      <c r="O2592" s="18" t="n"/>
      <c r="AC2592" s="14" t="n"/>
      <c r="AD2592" s="14">
        <f>IF(M2592="", "", IF(C2592="Long", IF(M2592&gt;0, M2592/F2592, ((G2592*(I2592-E2592))/F2592)), IF(M2592&gt;0, M2592/F2592, ((G2592*(E2592-I2592))/F2592))))</f>
        <v/>
      </c>
    </row>
    <row customHeight="1" ht="17.25" r="2593" spans="1:105">
      <c r="A2593" s="161" t="n"/>
      <c r="B2593" s="141" t="n"/>
      <c r="C2593" s="15" t="n"/>
      <c r="D2593" s="15" t="n"/>
      <c r="E2593" s="142" t="n"/>
      <c r="F2593" s="16" t="n"/>
      <c r="G2593" s="132" t="n"/>
      <c r="H2593" s="142" t="n"/>
      <c r="I2593" s="142" t="n"/>
      <c r="J2593" s="144" t="n"/>
      <c r="K2593" s="124" t="n"/>
      <c r="L2593" s="12" t="n"/>
      <c r="M2593" s="158">
        <f>IF(J2593="", "", K2593)</f>
        <v/>
      </c>
      <c r="N2593" s="17" t="n"/>
      <c r="O2593" s="18" t="n"/>
      <c r="AC2593" s="14" t="n"/>
      <c r="AD2593" s="14">
        <f>IF(M2593="", "", IF(C2593="Long", IF(M2593&gt;0, M2593/F2593, ((G2593*(I2593-E2593))/F2593)), IF(M2593&gt;0, M2593/F2593, ((G2593*(E2593-I2593))/F2593))))</f>
        <v/>
      </c>
    </row>
    <row customHeight="1" ht="17.25" r="2594" spans="1:105">
      <c r="A2594" s="161" t="n"/>
      <c r="B2594" s="141" t="n"/>
      <c r="C2594" s="15" t="n"/>
      <c r="D2594" s="15" t="n"/>
      <c r="E2594" s="142" t="n"/>
      <c r="F2594" s="16" t="n"/>
      <c r="G2594" s="132" t="n"/>
      <c r="H2594" s="142" t="n"/>
      <c r="I2594" s="142" t="n"/>
      <c r="J2594" s="144" t="n"/>
      <c r="K2594" s="124" t="n"/>
      <c r="L2594" s="12" t="n"/>
      <c r="M2594" s="158">
        <f>IF(J2594="", "", K2594)</f>
        <v/>
      </c>
      <c r="N2594" s="17" t="n"/>
      <c r="O2594" s="18" t="n"/>
      <c r="AC2594" s="14" t="n"/>
      <c r="AD2594" s="14">
        <f>IF(M2594="", "", IF(C2594="Long", IF(M2594&gt;0, M2594/F2594, ((G2594*(I2594-E2594))/F2594)), IF(M2594&gt;0, M2594/F2594, ((G2594*(E2594-I2594))/F2594))))</f>
        <v/>
      </c>
    </row>
    <row customHeight="1" ht="17.25" r="2595" spans="1:105">
      <c r="A2595" s="161" t="n"/>
      <c r="B2595" s="141" t="n"/>
      <c r="C2595" s="15" t="n"/>
      <c r="D2595" s="15" t="n"/>
      <c r="E2595" s="142" t="n"/>
      <c r="F2595" s="16" t="n"/>
      <c r="G2595" s="132" t="n"/>
      <c r="H2595" s="142" t="n"/>
      <c r="I2595" s="142" t="n"/>
      <c r="J2595" s="144" t="n"/>
      <c r="K2595" s="124" t="n"/>
      <c r="L2595" s="12" t="n"/>
      <c r="M2595" s="158">
        <f>IF(J2595="", "", K2595)</f>
        <v/>
      </c>
      <c r="N2595" s="17" t="n"/>
      <c r="O2595" s="18" t="n"/>
      <c r="AC2595" s="14" t="n"/>
      <c r="AD2595" s="14">
        <f>IF(M2595="", "", IF(C2595="Long", IF(M2595&gt;0, M2595/F2595, ((G2595*(I2595-E2595))/F2595)), IF(M2595&gt;0, M2595/F2595, ((G2595*(E2595-I2595))/F2595))))</f>
        <v/>
      </c>
    </row>
    <row customHeight="1" ht="17.25" r="2596" spans="1:105">
      <c r="A2596" s="161" t="n"/>
      <c r="B2596" s="141" t="n"/>
      <c r="C2596" s="15" t="n"/>
      <c r="D2596" s="15" t="n"/>
      <c r="E2596" s="142" t="n"/>
      <c r="F2596" s="16" t="n"/>
      <c r="G2596" s="132" t="n"/>
      <c r="H2596" s="142" t="n"/>
      <c r="I2596" s="142" t="n"/>
      <c r="J2596" s="144" t="n"/>
      <c r="K2596" s="124" t="n"/>
      <c r="L2596" s="12" t="n"/>
      <c r="M2596" s="158">
        <f>IF(J2596="", "", K2596)</f>
        <v/>
      </c>
      <c r="N2596" s="17" t="n"/>
      <c r="O2596" s="18" t="n"/>
      <c r="AC2596" s="14" t="n"/>
      <c r="AD2596" s="14">
        <f>IF(M2596="", "", IF(C2596="Long", IF(M2596&gt;0, M2596/F2596, ((G2596*(I2596-E2596))/F2596)), IF(M2596&gt;0, M2596/F2596, ((G2596*(E2596-I2596))/F2596))))</f>
        <v/>
      </c>
    </row>
    <row customHeight="1" ht="17.25" r="2597" spans="1:105">
      <c r="A2597" s="161" t="n"/>
      <c r="B2597" s="141" t="n"/>
      <c r="C2597" s="15" t="n"/>
      <c r="D2597" s="15" t="n"/>
      <c r="E2597" s="142" t="n"/>
      <c r="F2597" s="16" t="n"/>
      <c r="G2597" s="132" t="n"/>
      <c r="H2597" s="142" t="n"/>
      <c r="I2597" s="142" t="n"/>
      <c r="J2597" s="144" t="n"/>
      <c r="K2597" s="124" t="n"/>
      <c r="L2597" s="12" t="n"/>
      <c r="M2597" s="158">
        <f>IF(J2597="", "", K2597)</f>
        <v/>
      </c>
      <c r="N2597" s="17" t="n"/>
      <c r="O2597" s="18" t="n"/>
      <c r="AC2597" s="14" t="n"/>
      <c r="AD2597" s="14">
        <f>IF(M2597="", "", IF(C2597="Long", IF(M2597&gt;0, M2597/F2597, ((G2597*(I2597-E2597))/F2597)), IF(M2597&gt;0, M2597/F2597, ((G2597*(E2597-I2597))/F2597))))</f>
        <v/>
      </c>
    </row>
    <row customHeight="1" ht="17.25" r="2598" spans="1:105">
      <c r="A2598" s="161" t="n"/>
      <c r="B2598" s="141" t="n"/>
      <c r="C2598" s="15" t="n"/>
      <c r="D2598" s="15" t="n"/>
      <c r="E2598" s="142" t="n"/>
      <c r="F2598" s="16" t="n"/>
      <c r="G2598" s="132" t="n"/>
      <c r="H2598" s="142" t="n"/>
      <c r="I2598" s="142" t="n"/>
      <c r="J2598" s="144" t="n"/>
      <c r="K2598" s="124" t="n"/>
      <c r="L2598" s="12" t="n"/>
      <c r="M2598" s="158">
        <f>IF(J2598="", "", K2598)</f>
        <v/>
      </c>
      <c r="N2598" s="17" t="n"/>
      <c r="O2598" s="18" t="n"/>
      <c r="AC2598" s="14" t="n"/>
      <c r="AD2598" s="14">
        <f>IF(M2598="", "", IF(C2598="Long", IF(M2598&gt;0, M2598/F2598, ((G2598*(I2598-E2598))/F2598)), IF(M2598&gt;0, M2598/F2598, ((G2598*(E2598-I2598))/F2598))))</f>
        <v/>
      </c>
    </row>
    <row customHeight="1" ht="17.25" r="2599" spans="1:105">
      <c r="A2599" s="161" t="n"/>
      <c r="B2599" s="141" t="n"/>
      <c r="C2599" s="15" t="n"/>
      <c r="D2599" s="15" t="n"/>
      <c r="E2599" s="142" t="n"/>
      <c r="F2599" s="16" t="n"/>
      <c r="G2599" s="132" t="n"/>
      <c r="H2599" s="142" t="n"/>
      <c r="I2599" s="142" t="n"/>
      <c r="J2599" s="144" t="n"/>
      <c r="K2599" s="124" t="n"/>
      <c r="L2599" s="12" t="n"/>
      <c r="M2599" s="158">
        <f>IF(J2599="", "", K2599)</f>
        <v/>
      </c>
      <c r="N2599" s="17" t="n"/>
      <c r="O2599" s="18" t="n"/>
      <c r="AC2599" s="14" t="n"/>
      <c r="AD2599" s="14">
        <f>IF(M2599="", "", IF(C2599="Long", IF(M2599&gt;0, M2599/F2599, ((G2599*(I2599-E2599))/F2599)), IF(M2599&gt;0, M2599/F2599, ((G2599*(E2599-I2599))/F2599))))</f>
        <v/>
      </c>
    </row>
    <row customHeight="1" ht="17.25" r="2600" spans="1:105">
      <c r="A2600" s="161" t="n"/>
      <c r="B2600" s="141" t="n"/>
      <c r="C2600" s="15" t="n"/>
      <c r="D2600" s="15" t="n"/>
      <c r="E2600" s="142" t="n"/>
      <c r="F2600" s="16" t="n"/>
      <c r="G2600" s="132" t="n"/>
      <c r="H2600" s="142" t="n"/>
      <c r="I2600" s="142" t="n"/>
      <c r="J2600" s="144" t="n"/>
      <c r="K2600" s="124" t="n"/>
      <c r="L2600" s="12" t="n"/>
      <c r="M2600" s="158">
        <f>IF(J2600="", "", K2600)</f>
        <v/>
      </c>
      <c r="N2600" s="17" t="n"/>
      <c r="O2600" s="18" t="n"/>
      <c r="AC2600" s="14" t="n"/>
      <c r="AD2600" s="14">
        <f>IF(M2600="", "", IF(C2600="Long", IF(M2600&gt;0, M2600/F2600, ((G2600*(I2600-E2600))/F2600)), IF(M2600&gt;0, M2600/F2600, ((G2600*(E2600-I2600))/F2600))))</f>
        <v/>
      </c>
    </row>
    <row customHeight="1" ht="17.25" r="2601" spans="1:105">
      <c r="A2601" s="161" t="n"/>
      <c r="B2601" s="141" t="n"/>
      <c r="C2601" s="15" t="n"/>
      <c r="D2601" s="15" t="n"/>
      <c r="E2601" s="142" t="n"/>
      <c r="F2601" s="16" t="n"/>
      <c r="G2601" s="132" t="n"/>
      <c r="H2601" s="142" t="n"/>
      <c r="I2601" s="142" t="n"/>
      <c r="J2601" s="144" t="n"/>
      <c r="K2601" s="124" t="n"/>
      <c r="L2601" s="12" t="n"/>
      <c r="M2601" s="158">
        <f>IF(J2601="", "", K2601)</f>
        <v/>
      </c>
      <c r="N2601" s="17" t="n"/>
      <c r="O2601" s="18" t="n"/>
      <c r="AC2601" s="14" t="n"/>
      <c r="AD2601" s="14">
        <f>IF(M2601="", "", IF(C2601="Long", IF(M2601&gt;0, M2601/F2601, ((G2601*(I2601-E2601))/F2601)), IF(M2601&gt;0, M2601/F2601, ((G2601*(E2601-I2601))/F2601))))</f>
        <v/>
      </c>
    </row>
    <row customHeight="1" ht="17.25" r="2602" spans="1:105">
      <c r="A2602" s="161" t="n"/>
      <c r="B2602" s="141" t="n"/>
      <c r="C2602" s="15" t="n"/>
      <c r="D2602" s="15" t="n"/>
      <c r="E2602" s="142" t="n"/>
      <c r="F2602" s="16" t="n"/>
      <c r="G2602" s="132" t="n"/>
      <c r="H2602" s="142" t="n"/>
      <c r="I2602" s="142" t="n"/>
      <c r="J2602" s="144" t="n"/>
      <c r="K2602" s="124" t="n"/>
      <c r="L2602" s="12" t="n"/>
      <c r="M2602" s="158">
        <f>IF(J2602="", "", K2602)</f>
        <v/>
      </c>
      <c r="N2602" s="17" t="n"/>
      <c r="O2602" s="18" t="n"/>
      <c r="AC2602" s="14" t="n"/>
      <c r="AD2602" s="14">
        <f>IF(M2602="", "", IF(C2602="Long", IF(M2602&gt;0, M2602/F2602, ((G2602*(I2602-E2602))/F2602)), IF(M2602&gt;0, M2602/F2602, ((G2602*(E2602-I2602))/F2602))))</f>
        <v/>
      </c>
    </row>
    <row customHeight="1" ht="17.25" r="2603" spans="1:105">
      <c r="A2603" s="161" t="n"/>
      <c r="B2603" s="141" t="n"/>
      <c r="C2603" s="15" t="n"/>
      <c r="D2603" s="15" t="n"/>
      <c r="E2603" s="142" t="n"/>
      <c r="F2603" s="16" t="n"/>
      <c r="G2603" s="132" t="n"/>
      <c r="H2603" s="142" t="n"/>
      <c r="I2603" s="142" t="n"/>
      <c r="J2603" s="144" t="n"/>
      <c r="K2603" s="124" t="n"/>
      <c r="L2603" s="12" t="n"/>
      <c r="M2603" s="158">
        <f>IF(J2603="", "", K2603)</f>
        <v/>
      </c>
      <c r="N2603" s="17" t="n"/>
      <c r="O2603" s="18" t="n"/>
      <c r="AC2603" s="14" t="n"/>
      <c r="AD2603" s="14">
        <f>IF(M2603="", "", IF(C2603="Long", IF(M2603&gt;0, M2603/F2603, ((G2603*(I2603-E2603))/F2603)), IF(M2603&gt;0, M2603/F2603, ((G2603*(E2603-I2603))/F2603))))</f>
        <v/>
      </c>
    </row>
    <row customHeight="1" ht="17.25" r="2604" spans="1:105">
      <c r="A2604" s="161" t="n"/>
      <c r="B2604" s="141" t="n"/>
      <c r="C2604" s="15" t="n"/>
      <c r="D2604" s="15" t="n"/>
      <c r="E2604" s="142" t="n"/>
      <c r="F2604" s="16" t="n"/>
      <c r="G2604" s="132" t="n"/>
      <c r="H2604" s="142" t="n"/>
      <c r="I2604" s="142" t="n"/>
      <c r="J2604" s="144" t="n"/>
      <c r="K2604" s="124" t="n"/>
      <c r="L2604" s="12" t="n"/>
      <c r="M2604" s="158">
        <f>IF(J2604="", "", K2604)</f>
        <v/>
      </c>
      <c r="N2604" s="17" t="n"/>
      <c r="O2604" s="18" t="n"/>
      <c r="AC2604" s="14" t="n"/>
      <c r="AD2604" s="14">
        <f>IF(M2604="", "", IF(C2604="Long", IF(M2604&gt;0, M2604/F2604, ((G2604*(I2604-E2604))/F2604)), IF(M2604&gt;0, M2604/F2604, ((G2604*(E2604-I2604))/F2604))))</f>
        <v/>
      </c>
    </row>
    <row customHeight="1" ht="17.25" r="2605" spans="1:105">
      <c r="A2605" s="161" t="n"/>
      <c r="B2605" s="141" t="n"/>
      <c r="C2605" s="15" t="n"/>
      <c r="D2605" s="15" t="n"/>
      <c r="E2605" s="142" t="n"/>
      <c r="F2605" s="16" t="n"/>
      <c r="G2605" s="132" t="n"/>
      <c r="H2605" s="142" t="n"/>
      <c r="I2605" s="142" t="n"/>
      <c r="J2605" s="144" t="n"/>
      <c r="K2605" s="124" t="n"/>
      <c r="L2605" s="12" t="n"/>
      <c r="M2605" s="158">
        <f>IF(J2605="", "", K2605)</f>
        <v/>
      </c>
      <c r="N2605" s="17" t="n"/>
      <c r="O2605" s="18" t="n"/>
      <c r="AC2605" s="14" t="n"/>
      <c r="AD2605" s="14">
        <f>IF(M2605="", "", IF(C2605="Long", IF(M2605&gt;0, M2605/F2605, ((G2605*(I2605-E2605))/F2605)), IF(M2605&gt;0, M2605/F2605, ((G2605*(E2605-I2605))/F2605))))</f>
        <v/>
      </c>
    </row>
    <row customHeight="1" ht="17.25" r="2606" spans="1:105">
      <c r="A2606" s="161" t="n"/>
      <c r="B2606" s="141" t="n"/>
      <c r="C2606" s="15" t="n"/>
      <c r="D2606" s="15" t="n"/>
      <c r="E2606" s="142" t="n"/>
      <c r="F2606" s="16" t="n"/>
      <c r="G2606" s="132" t="n"/>
      <c r="H2606" s="142" t="n"/>
      <c r="I2606" s="142" t="n"/>
      <c r="J2606" s="144" t="n"/>
      <c r="K2606" s="124" t="n"/>
      <c r="L2606" s="12" t="n"/>
      <c r="M2606" s="158">
        <f>IF(J2606="", "", K2606)</f>
        <v/>
      </c>
      <c r="N2606" s="17" t="n"/>
      <c r="O2606" s="18" t="n"/>
      <c r="AC2606" s="14" t="n"/>
      <c r="AD2606" s="14">
        <f>IF(M2606="", "", IF(C2606="Long", IF(M2606&gt;0, M2606/F2606, ((G2606*(I2606-E2606))/F2606)), IF(M2606&gt;0, M2606/F2606, ((G2606*(E2606-I2606))/F2606))))</f>
        <v/>
      </c>
    </row>
    <row customHeight="1" ht="17.25" r="2607" spans="1:105">
      <c r="A2607" s="161" t="n"/>
      <c r="B2607" s="141" t="n"/>
      <c r="C2607" s="15" t="n"/>
      <c r="D2607" s="15" t="n"/>
      <c r="E2607" s="142" t="n"/>
      <c r="F2607" s="16" t="n"/>
      <c r="G2607" s="132" t="n"/>
      <c r="H2607" s="142" t="n"/>
      <c r="I2607" s="142" t="n"/>
      <c r="J2607" s="144" t="n"/>
      <c r="K2607" s="124" t="n"/>
      <c r="L2607" s="12" t="n"/>
      <c r="M2607" s="158">
        <f>IF(J2607="", "", K2607)</f>
        <v/>
      </c>
      <c r="N2607" s="17" t="n"/>
      <c r="O2607" s="18" t="n"/>
      <c r="AC2607" s="14" t="n"/>
      <c r="AD2607" s="14">
        <f>IF(M2607="", "", IF(C2607="Long", IF(M2607&gt;0, M2607/F2607, ((G2607*(I2607-E2607))/F2607)), IF(M2607&gt;0, M2607/F2607, ((G2607*(E2607-I2607))/F2607))))</f>
        <v/>
      </c>
    </row>
    <row customHeight="1" ht="17.25" r="2608" spans="1:105">
      <c r="A2608" s="161" t="n"/>
      <c r="B2608" s="141" t="n"/>
      <c r="C2608" s="15" t="n"/>
      <c r="D2608" s="15" t="n"/>
      <c r="E2608" s="142" t="n"/>
      <c r="F2608" s="16" t="n"/>
      <c r="G2608" s="132" t="n"/>
      <c r="H2608" s="142" t="n"/>
      <c r="I2608" s="142" t="n"/>
      <c r="J2608" s="144" t="n"/>
      <c r="K2608" s="124" t="n"/>
      <c r="L2608" s="12" t="n"/>
      <c r="M2608" s="158">
        <f>IF(J2608="", "", K2608)</f>
        <v/>
      </c>
      <c r="N2608" s="17" t="n"/>
      <c r="O2608" s="18" t="n"/>
      <c r="AC2608" s="14" t="n"/>
      <c r="AD2608" s="14">
        <f>IF(M2608="", "", IF(C2608="Long", IF(M2608&gt;0, M2608/F2608, ((G2608*(I2608-E2608))/F2608)), IF(M2608&gt;0, M2608/F2608, ((G2608*(E2608-I2608))/F2608))))</f>
        <v/>
      </c>
    </row>
    <row customHeight="1" ht="17.25" r="2609" spans="1:105">
      <c r="A2609" s="161" t="n"/>
      <c r="B2609" s="141" t="n"/>
      <c r="C2609" s="15" t="n"/>
      <c r="D2609" s="15" t="n"/>
      <c r="E2609" s="142" t="n"/>
      <c r="F2609" s="16" t="n"/>
      <c r="G2609" s="132" t="n"/>
      <c r="H2609" s="142" t="n"/>
      <c r="I2609" s="142" t="n"/>
      <c r="J2609" s="144" t="n"/>
      <c r="K2609" s="124" t="n"/>
      <c r="L2609" s="12" t="n"/>
      <c r="M2609" s="158">
        <f>IF(J2609="", "", K2609)</f>
        <v/>
      </c>
      <c r="N2609" s="17" t="n"/>
      <c r="O2609" s="18" t="n"/>
      <c r="AC2609" s="14" t="n"/>
      <c r="AD2609" s="14">
        <f>IF(M2609="", "", IF(C2609="Long", IF(M2609&gt;0, M2609/F2609, ((G2609*(I2609-E2609))/F2609)), IF(M2609&gt;0, M2609/F2609, ((G2609*(E2609-I2609))/F2609))))</f>
        <v/>
      </c>
    </row>
    <row customHeight="1" ht="17.25" r="2610" spans="1:105">
      <c r="A2610" s="161" t="n"/>
      <c r="B2610" s="141" t="n"/>
      <c r="C2610" s="15" t="n"/>
      <c r="D2610" s="15" t="n"/>
      <c r="E2610" s="142" t="n"/>
      <c r="F2610" s="16" t="n"/>
      <c r="G2610" s="132" t="n"/>
      <c r="H2610" s="142" t="n"/>
      <c r="I2610" s="142" t="n"/>
      <c r="J2610" s="144" t="n"/>
      <c r="K2610" s="124" t="n"/>
      <c r="L2610" s="12" t="n"/>
      <c r="M2610" s="158">
        <f>IF(J2610="", "", K2610)</f>
        <v/>
      </c>
      <c r="N2610" s="17" t="n"/>
      <c r="O2610" s="18" t="n"/>
      <c r="AC2610" s="14" t="n"/>
      <c r="AD2610" s="14">
        <f>IF(M2610="", "", IF(C2610="Long", IF(M2610&gt;0, M2610/F2610, ((G2610*(I2610-E2610))/F2610)), IF(M2610&gt;0, M2610/F2610, ((G2610*(E2610-I2610))/F2610))))</f>
        <v/>
      </c>
    </row>
    <row customHeight="1" ht="17.25" r="2611" spans="1:105">
      <c r="A2611" s="161" t="n"/>
      <c r="B2611" s="141" t="n"/>
      <c r="C2611" s="15" t="n"/>
      <c r="D2611" s="15" t="n"/>
      <c r="E2611" s="142" t="n"/>
      <c r="F2611" s="16" t="n"/>
      <c r="G2611" s="132" t="n"/>
      <c r="H2611" s="142" t="n"/>
      <c r="I2611" s="142" t="n"/>
      <c r="J2611" s="144" t="n"/>
      <c r="K2611" s="124" t="n"/>
      <c r="L2611" s="12" t="n"/>
      <c r="M2611" s="158">
        <f>IF(J2611="", "", K2611)</f>
        <v/>
      </c>
      <c r="N2611" s="17" t="n"/>
      <c r="O2611" s="18" t="n"/>
      <c r="AC2611" s="14" t="n"/>
      <c r="AD2611" s="14">
        <f>IF(M2611="", "", IF(C2611="Long", IF(M2611&gt;0, M2611/F2611, ((G2611*(I2611-E2611))/F2611)), IF(M2611&gt;0, M2611/F2611, ((G2611*(E2611-I2611))/F2611))))</f>
        <v/>
      </c>
    </row>
    <row customHeight="1" ht="17.25" r="2612" spans="1:105">
      <c r="A2612" s="161" t="n"/>
      <c r="B2612" s="141" t="n"/>
      <c r="C2612" s="15" t="n"/>
      <c r="D2612" s="15" t="n"/>
      <c r="E2612" s="142" t="n"/>
      <c r="F2612" s="16" t="n"/>
      <c r="G2612" s="132" t="n"/>
      <c r="H2612" s="142" t="n"/>
      <c r="I2612" s="142" t="n"/>
      <c r="J2612" s="144" t="n"/>
      <c r="K2612" s="124" t="n"/>
      <c r="L2612" s="12" t="n"/>
      <c r="M2612" s="158">
        <f>IF(J2612="", "", K2612)</f>
        <v/>
      </c>
      <c r="N2612" s="17" t="n"/>
      <c r="O2612" s="18" t="n"/>
      <c r="AC2612" s="14" t="n"/>
      <c r="AD2612" s="14">
        <f>IF(M2612="", "", IF(C2612="Long", IF(M2612&gt;0, M2612/F2612, ((G2612*(I2612-E2612))/F2612)), IF(M2612&gt;0, M2612/F2612, ((G2612*(E2612-I2612))/F2612))))</f>
        <v/>
      </c>
    </row>
    <row customHeight="1" ht="17.25" r="2613" spans="1:105">
      <c r="A2613" s="161" t="n"/>
      <c r="B2613" s="141" t="n"/>
      <c r="C2613" s="15" t="n"/>
      <c r="D2613" s="15" t="n"/>
      <c r="E2613" s="142" t="n"/>
      <c r="F2613" s="16" t="n"/>
      <c r="G2613" s="132" t="n"/>
      <c r="H2613" s="142" t="n"/>
      <c r="I2613" s="142" t="n"/>
      <c r="J2613" s="144" t="n"/>
      <c r="K2613" s="124" t="n"/>
      <c r="L2613" s="12" t="n"/>
      <c r="M2613" s="158">
        <f>IF(J2613="", "", K2613)</f>
        <v/>
      </c>
      <c r="N2613" s="17" t="n"/>
      <c r="O2613" s="18" t="n"/>
      <c r="AC2613" s="14" t="n"/>
      <c r="AD2613" s="14">
        <f>IF(M2613="", "", IF(C2613="Long", IF(M2613&gt;0, M2613/F2613, ((G2613*(I2613-E2613))/F2613)), IF(M2613&gt;0, M2613/F2613, ((G2613*(E2613-I2613))/F2613))))</f>
        <v/>
      </c>
    </row>
    <row customHeight="1" ht="17.25" r="2614" spans="1:105">
      <c r="A2614" s="161" t="n"/>
      <c r="B2614" s="141" t="n"/>
      <c r="C2614" s="15" t="n"/>
      <c r="D2614" s="15" t="n"/>
      <c r="E2614" s="142" t="n"/>
      <c r="F2614" s="16" t="n"/>
      <c r="G2614" s="132" t="n"/>
      <c r="H2614" s="142" t="n"/>
      <c r="I2614" s="142" t="n"/>
      <c r="J2614" s="144" t="n"/>
      <c r="K2614" s="124" t="n"/>
      <c r="L2614" s="12" t="n"/>
      <c r="M2614" s="158">
        <f>IF(J2614="", "", K2614)</f>
        <v/>
      </c>
      <c r="N2614" s="17" t="n"/>
      <c r="O2614" s="18" t="n"/>
      <c r="AC2614" s="14" t="n"/>
      <c r="AD2614" s="14">
        <f>IF(M2614="", "", IF(C2614="Long", IF(M2614&gt;0, M2614/F2614, ((G2614*(I2614-E2614))/F2614)), IF(M2614&gt;0, M2614/F2614, ((G2614*(E2614-I2614))/F2614))))</f>
        <v/>
      </c>
    </row>
    <row customHeight="1" ht="17.25" r="2615" spans="1:105">
      <c r="A2615" s="161" t="n"/>
      <c r="B2615" s="141" t="n"/>
      <c r="C2615" s="15" t="n"/>
      <c r="D2615" s="15" t="n"/>
      <c r="E2615" s="142" t="n"/>
      <c r="F2615" s="16" t="n"/>
      <c r="G2615" s="132" t="n"/>
      <c r="H2615" s="142" t="n"/>
      <c r="I2615" s="142" t="n"/>
      <c r="J2615" s="144" t="n"/>
      <c r="K2615" s="124" t="n"/>
      <c r="L2615" s="12" t="n"/>
      <c r="M2615" s="158">
        <f>IF(J2615="", "", K2615)</f>
        <v/>
      </c>
      <c r="N2615" s="17" t="n"/>
      <c r="O2615" s="18" t="n"/>
      <c r="AC2615" s="14" t="n"/>
      <c r="AD2615" s="14">
        <f>IF(M2615="", "", IF(C2615="Long", IF(M2615&gt;0, M2615/F2615, ((G2615*(I2615-E2615))/F2615)), IF(M2615&gt;0, M2615/F2615, ((G2615*(E2615-I2615))/F2615))))</f>
        <v/>
      </c>
    </row>
    <row customHeight="1" ht="17.25" r="2616" spans="1:105">
      <c r="A2616" s="161" t="n"/>
      <c r="B2616" s="141" t="n"/>
      <c r="C2616" s="15" t="n"/>
      <c r="D2616" s="15" t="n"/>
      <c r="E2616" s="142" t="n"/>
      <c r="F2616" s="16" t="n"/>
      <c r="G2616" s="132" t="n"/>
      <c r="H2616" s="142" t="n"/>
      <c r="I2616" s="142" t="n"/>
      <c r="J2616" s="144" t="n"/>
      <c r="K2616" s="124" t="n"/>
      <c r="L2616" s="12" t="n"/>
      <c r="M2616" s="158">
        <f>IF(J2616="", "", K2616)</f>
        <v/>
      </c>
      <c r="N2616" s="17" t="n"/>
      <c r="O2616" s="18" t="n"/>
      <c r="AC2616" s="14" t="n"/>
      <c r="AD2616" s="14">
        <f>IF(M2616="", "", IF(C2616="Long", IF(M2616&gt;0, M2616/F2616, ((G2616*(I2616-E2616))/F2616)), IF(M2616&gt;0, M2616/F2616, ((G2616*(E2616-I2616))/F2616))))</f>
        <v/>
      </c>
    </row>
    <row customHeight="1" ht="17.25" r="2617" spans="1:105">
      <c r="A2617" s="161" t="n"/>
      <c r="B2617" s="141" t="n"/>
      <c r="C2617" s="15" t="n"/>
      <c r="D2617" s="15" t="n"/>
      <c r="E2617" s="142" t="n"/>
      <c r="F2617" s="16" t="n"/>
      <c r="G2617" s="132" t="n"/>
      <c r="H2617" s="142" t="n"/>
      <c r="I2617" s="142" t="n"/>
      <c r="J2617" s="144" t="n"/>
      <c r="K2617" s="124" t="n"/>
      <c r="L2617" s="12" t="n"/>
      <c r="M2617" s="158">
        <f>IF(J2617="", "", K2617)</f>
        <v/>
      </c>
      <c r="N2617" s="17" t="n"/>
      <c r="O2617" s="18" t="n"/>
      <c r="AC2617" s="14" t="n"/>
      <c r="AD2617" s="14">
        <f>IF(M2617="", "", IF(C2617="Long", IF(M2617&gt;0, M2617/F2617, ((G2617*(I2617-E2617))/F2617)), IF(M2617&gt;0, M2617/F2617, ((G2617*(E2617-I2617))/F2617))))</f>
        <v/>
      </c>
    </row>
    <row customHeight="1" ht="17.25" r="2618" spans="1:105">
      <c r="A2618" s="161" t="n"/>
      <c r="B2618" s="141" t="n"/>
      <c r="C2618" s="15" t="n"/>
      <c r="D2618" s="15" t="n"/>
      <c r="E2618" s="142" t="n"/>
      <c r="F2618" s="16" t="n"/>
      <c r="G2618" s="132" t="n"/>
      <c r="H2618" s="142" t="n"/>
      <c r="I2618" s="142" t="n"/>
      <c r="J2618" s="144" t="n"/>
      <c r="K2618" s="124" t="n"/>
      <c r="L2618" s="12" t="n"/>
      <c r="M2618" s="158">
        <f>IF(J2618="", "", K2618)</f>
        <v/>
      </c>
      <c r="N2618" s="17" t="n"/>
      <c r="O2618" s="18" t="n"/>
      <c r="AC2618" s="14" t="n"/>
      <c r="AD2618" s="14">
        <f>IF(M2618="", "", IF(C2618="Long", IF(M2618&gt;0, M2618/F2618, ((G2618*(I2618-E2618))/F2618)), IF(M2618&gt;0, M2618/F2618, ((G2618*(E2618-I2618))/F2618))))</f>
        <v/>
      </c>
    </row>
    <row customHeight="1" ht="17.25" r="2619" spans="1:105">
      <c r="A2619" s="161" t="n"/>
      <c r="B2619" s="141" t="n"/>
      <c r="C2619" s="15" t="n"/>
      <c r="D2619" s="15" t="n"/>
      <c r="E2619" s="142" t="n"/>
      <c r="F2619" s="16" t="n"/>
      <c r="G2619" s="132" t="n"/>
      <c r="H2619" s="142" t="n"/>
      <c r="I2619" s="142" t="n"/>
      <c r="J2619" s="144" t="n"/>
      <c r="K2619" s="124" t="n"/>
      <c r="L2619" s="12" t="n"/>
      <c r="M2619" s="158">
        <f>IF(J2619="", "", K2619)</f>
        <v/>
      </c>
      <c r="N2619" s="17" t="n"/>
      <c r="O2619" s="18" t="n"/>
      <c r="AC2619" s="14" t="n"/>
      <c r="AD2619" s="14">
        <f>IF(M2619="", "", IF(C2619="Long", IF(M2619&gt;0, M2619/F2619, ((G2619*(I2619-E2619))/F2619)), IF(M2619&gt;0, M2619/F2619, ((G2619*(E2619-I2619))/F2619))))</f>
        <v/>
      </c>
    </row>
    <row customHeight="1" ht="17.25" r="2620" spans="1:105">
      <c r="A2620" s="161" t="n"/>
      <c r="B2620" s="141" t="n"/>
      <c r="C2620" s="15" t="n"/>
      <c r="D2620" s="15" t="n"/>
      <c r="E2620" s="142" t="n"/>
      <c r="F2620" s="16" t="n"/>
      <c r="G2620" s="132" t="n"/>
      <c r="H2620" s="142" t="n"/>
      <c r="I2620" s="142" t="n"/>
      <c r="J2620" s="144" t="n"/>
      <c r="K2620" s="124" t="n"/>
      <c r="L2620" s="12" t="n"/>
      <c r="M2620" s="158">
        <f>IF(J2620="", "", K2620)</f>
        <v/>
      </c>
      <c r="N2620" s="17" t="n"/>
      <c r="O2620" s="18" t="n"/>
      <c r="AC2620" s="14" t="n"/>
      <c r="AD2620" s="14">
        <f>IF(M2620="", "", IF(C2620="Long", IF(M2620&gt;0, M2620/F2620, ((G2620*(I2620-E2620))/F2620)), IF(M2620&gt;0, M2620/F2620, ((G2620*(E2620-I2620))/F2620))))</f>
        <v/>
      </c>
    </row>
    <row customHeight="1" ht="17.25" r="2621" spans="1:105">
      <c r="A2621" s="161" t="n"/>
      <c r="B2621" s="141" t="n"/>
      <c r="C2621" s="15" t="n"/>
      <c r="D2621" s="15" t="n"/>
      <c r="E2621" s="142" t="n"/>
      <c r="F2621" s="16" t="n"/>
      <c r="G2621" s="132" t="n"/>
      <c r="H2621" s="142" t="n"/>
      <c r="I2621" s="142" t="n"/>
      <c r="J2621" s="144" t="n"/>
      <c r="K2621" s="124" t="n"/>
      <c r="L2621" s="12" t="n"/>
      <c r="M2621" s="158">
        <f>IF(J2621="", "", K2621)</f>
        <v/>
      </c>
      <c r="N2621" s="17" t="n"/>
      <c r="O2621" s="18" t="n"/>
      <c r="AC2621" s="14" t="n"/>
      <c r="AD2621" s="14">
        <f>IF(M2621="", "", IF(C2621="Long", IF(M2621&gt;0, M2621/F2621, ((G2621*(I2621-E2621))/F2621)), IF(M2621&gt;0, M2621/F2621, ((G2621*(E2621-I2621))/F2621))))</f>
        <v/>
      </c>
    </row>
    <row customHeight="1" ht="17.25" r="2622" spans="1:105">
      <c r="A2622" s="161" t="n"/>
      <c r="B2622" s="141" t="n"/>
      <c r="C2622" s="15" t="n"/>
      <c r="D2622" s="15" t="n"/>
      <c r="E2622" s="142" t="n"/>
      <c r="F2622" s="16" t="n"/>
      <c r="G2622" s="132" t="n"/>
      <c r="H2622" s="142" t="n"/>
      <c r="I2622" s="142" t="n"/>
      <c r="J2622" s="144" t="n"/>
      <c r="K2622" s="124" t="n"/>
      <c r="L2622" s="12" t="n"/>
      <c r="M2622" s="158">
        <f>IF(J2622="", "", K2622)</f>
        <v/>
      </c>
      <c r="N2622" s="17" t="n"/>
      <c r="O2622" s="18" t="n"/>
      <c r="AC2622" s="14" t="n"/>
      <c r="AD2622" s="14">
        <f>IF(M2622="", "", IF(C2622="Long", IF(M2622&gt;0, M2622/F2622, ((G2622*(I2622-E2622))/F2622)), IF(M2622&gt;0, M2622/F2622, ((G2622*(E2622-I2622))/F2622))))</f>
        <v/>
      </c>
    </row>
    <row customHeight="1" ht="17.25" r="2623" spans="1:105">
      <c r="A2623" s="161" t="n"/>
      <c r="B2623" s="141" t="n"/>
      <c r="C2623" s="15" t="n"/>
      <c r="D2623" s="15" t="n"/>
      <c r="E2623" s="142" t="n"/>
      <c r="F2623" s="16" t="n"/>
      <c r="G2623" s="132" t="n"/>
      <c r="H2623" s="142" t="n"/>
      <c r="I2623" s="142" t="n"/>
      <c r="J2623" s="144" t="n"/>
      <c r="K2623" s="124" t="n"/>
      <c r="L2623" s="12" t="n"/>
      <c r="M2623" s="158">
        <f>IF(J2623="", "", K2623)</f>
        <v/>
      </c>
      <c r="N2623" s="17" t="n"/>
      <c r="O2623" s="18" t="n"/>
      <c r="AC2623" s="14" t="n"/>
      <c r="AD2623" s="14">
        <f>IF(M2623="", "", IF(C2623="Long", IF(M2623&gt;0, M2623/F2623, ((G2623*(I2623-E2623))/F2623)), IF(M2623&gt;0, M2623/F2623, ((G2623*(E2623-I2623))/F2623))))</f>
        <v/>
      </c>
    </row>
    <row customHeight="1" ht="17.25" r="2624" spans="1:105">
      <c r="A2624" s="161" t="n"/>
      <c r="B2624" s="141" t="n"/>
      <c r="C2624" s="15" t="n"/>
      <c r="D2624" s="15" t="n"/>
      <c r="E2624" s="142" t="n"/>
      <c r="F2624" s="16" t="n"/>
      <c r="G2624" s="132" t="n"/>
      <c r="H2624" s="142" t="n"/>
      <c r="I2624" s="142" t="n"/>
      <c r="J2624" s="144" t="n"/>
      <c r="K2624" s="124" t="n"/>
      <c r="L2624" s="12" t="n"/>
      <c r="M2624" s="158">
        <f>IF(J2624="", "", K2624)</f>
        <v/>
      </c>
      <c r="N2624" s="17" t="n"/>
      <c r="O2624" s="18" t="n"/>
      <c r="AC2624" s="14" t="n"/>
      <c r="AD2624" s="14">
        <f>IF(M2624="", "", IF(C2624="Long", IF(M2624&gt;0, M2624/F2624, ((G2624*(I2624-E2624))/F2624)), IF(M2624&gt;0, M2624/F2624, ((G2624*(E2624-I2624))/F2624))))</f>
        <v/>
      </c>
    </row>
    <row customHeight="1" ht="17.25" r="2625" spans="1:105">
      <c r="A2625" s="161" t="n"/>
      <c r="B2625" s="141" t="n"/>
      <c r="C2625" s="15" t="n"/>
      <c r="D2625" s="15" t="n"/>
      <c r="E2625" s="142" t="n"/>
      <c r="F2625" s="16" t="n"/>
      <c r="G2625" s="132" t="n"/>
      <c r="H2625" s="142" t="n"/>
      <c r="I2625" s="142" t="n"/>
      <c r="J2625" s="144" t="n"/>
      <c r="K2625" s="124" t="n"/>
      <c r="L2625" s="12" t="n"/>
      <c r="M2625" s="158">
        <f>IF(J2625="", "", K2625)</f>
        <v/>
      </c>
      <c r="N2625" s="17" t="n"/>
      <c r="O2625" s="18" t="n"/>
      <c r="AC2625" s="14" t="n"/>
      <c r="AD2625" s="14">
        <f>IF(M2625="", "", IF(C2625="Long", IF(M2625&gt;0, M2625/F2625, ((G2625*(I2625-E2625))/F2625)), IF(M2625&gt;0, M2625/F2625, ((G2625*(E2625-I2625))/F2625))))</f>
        <v/>
      </c>
    </row>
    <row customHeight="1" ht="17.25" r="2626" spans="1:105">
      <c r="A2626" s="161" t="n"/>
      <c r="B2626" s="141" t="n"/>
      <c r="C2626" s="15" t="n"/>
      <c r="D2626" s="15" t="n"/>
      <c r="E2626" s="142" t="n"/>
      <c r="F2626" s="16" t="n"/>
      <c r="G2626" s="132" t="n"/>
      <c r="H2626" s="142" t="n"/>
      <c r="I2626" s="142" t="n"/>
      <c r="J2626" s="144" t="n"/>
      <c r="K2626" s="124" t="n"/>
      <c r="L2626" s="12" t="n"/>
      <c r="M2626" s="158">
        <f>IF(J2626="", "", K2626)</f>
        <v/>
      </c>
      <c r="N2626" s="17" t="n"/>
      <c r="O2626" s="18" t="n"/>
      <c r="AC2626" s="14" t="n"/>
      <c r="AD2626" s="14">
        <f>IF(M2626="", "", IF(C2626="Long", IF(M2626&gt;0, M2626/F2626, ((G2626*(I2626-E2626))/F2626)), IF(M2626&gt;0, M2626/F2626, ((G2626*(E2626-I2626))/F2626))))</f>
        <v/>
      </c>
    </row>
    <row customHeight="1" ht="17.25" r="2627" spans="1:105">
      <c r="A2627" s="161" t="n"/>
      <c r="B2627" s="141" t="n"/>
      <c r="C2627" s="15" t="n"/>
      <c r="D2627" s="15" t="n"/>
      <c r="E2627" s="142" t="n"/>
      <c r="F2627" s="16" t="n"/>
      <c r="G2627" s="132" t="n"/>
      <c r="H2627" s="142" t="n"/>
      <c r="I2627" s="142" t="n"/>
      <c r="J2627" s="144" t="n"/>
      <c r="K2627" s="124" t="n"/>
      <c r="L2627" s="12" t="n"/>
      <c r="M2627" s="158">
        <f>IF(J2627="", "", K2627)</f>
        <v/>
      </c>
      <c r="N2627" s="17" t="n"/>
      <c r="O2627" s="18" t="n"/>
      <c r="AC2627" s="14" t="n"/>
      <c r="AD2627" s="14">
        <f>IF(M2627="", "", IF(C2627="Long", IF(M2627&gt;0, M2627/F2627, ((G2627*(I2627-E2627))/F2627)), IF(M2627&gt;0, M2627/F2627, ((G2627*(E2627-I2627))/F2627))))</f>
        <v/>
      </c>
    </row>
    <row customHeight="1" ht="17.25" r="2628" spans="1:105">
      <c r="A2628" s="161" t="n"/>
      <c r="B2628" s="141" t="n"/>
      <c r="C2628" s="15" t="n"/>
      <c r="D2628" s="15" t="n"/>
      <c r="E2628" s="142" t="n"/>
      <c r="F2628" s="16" t="n"/>
      <c r="G2628" s="132" t="n"/>
      <c r="H2628" s="142" t="n"/>
      <c r="I2628" s="142" t="n"/>
      <c r="J2628" s="144" t="n"/>
      <c r="K2628" s="124" t="n"/>
      <c r="L2628" s="12" t="n"/>
      <c r="M2628" s="158">
        <f>IF(J2628="", "", K2628)</f>
        <v/>
      </c>
      <c r="N2628" s="17" t="n"/>
      <c r="O2628" s="18" t="n"/>
      <c r="AC2628" s="14" t="n"/>
      <c r="AD2628" s="14">
        <f>IF(M2628="", "", IF(C2628="Long", IF(M2628&gt;0, M2628/F2628, ((G2628*(I2628-E2628))/F2628)), IF(M2628&gt;0, M2628/F2628, ((G2628*(E2628-I2628))/F2628))))</f>
        <v/>
      </c>
    </row>
    <row customHeight="1" ht="17.25" r="2629" spans="1:105">
      <c r="A2629" s="161" t="n"/>
      <c r="B2629" s="141" t="n"/>
      <c r="C2629" s="15" t="n"/>
      <c r="D2629" s="15" t="n"/>
      <c r="E2629" s="142" t="n"/>
      <c r="F2629" s="16" t="n"/>
      <c r="G2629" s="132" t="n"/>
      <c r="H2629" s="142" t="n"/>
      <c r="I2629" s="142" t="n"/>
      <c r="J2629" s="144" t="n"/>
      <c r="K2629" s="124" t="n"/>
      <c r="L2629" s="12" t="n"/>
      <c r="M2629" s="158">
        <f>IF(J2629="", "", K2629)</f>
        <v/>
      </c>
      <c r="N2629" s="17" t="n"/>
      <c r="O2629" s="18" t="n"/>
      <c r="AC2629" s="14" t="n"/>
      <c r="AD2629" s="14">
        <f>IF(M2629="", "", IF(C2629="Long", IF(M2629&gt;0, M2629/F2629, ((G2629*(I2629-E2629))/F2629)), IF(M2629&gt;0, M2629/F2629, ((G2629*(E2629-I2629))/F2629))))</f>
        <v/>
      </c>
    </row>
    <row customHeight="1" ht="17.25" r="2630" spans="1:105">
      <c r="A2630" s="161" t="n"/>
      <c r="B2630" s="141" t="n"/>
      <c r="C2630" s="15" t="n"/>
      <c r="D2630" s="15" t="n"/>
      <c r="E2630" s="142" t="n"/>
      <c r="F2630" s="16" t="n"/>
      <c r="G2630" s="132" t="n"/>
      <c r="H2630" s="142" t="n"/>
      <c r="I2630" s="142" t="n"/>
      <c r="J2630" s="144" t="n"/>
      <c r="K2630" s="124" t="n"/>
      <c r="L2630" s="12" t="n"/>
      <c r="M2630" s="158">
        <f>IF(J2630="", "", K2630)</f>
        <v/>
      </c>
      <c r="N2630" s="17" t="n"/>
      <c r="O2630" s="18" t="n"/>
      <c r="AC2630" s="14" t="n"/>
      <c r="AD2630" s="14">
        <f>IF(M2630="", "", IF(C2630="Long", IF(M2630&gt;0, M2630/F2630, ((G2630*(I2630-E2630))/F2630)), IF(M2630&gt;0, M2630/F2630, ((G2630*(E2630-I2630))/F2630))))</f>
        <v/>
      </c>
    </row>
    <row customHeight="1" ht="17.25" r="2631" spans="1:105">
      <c r="A2631" s="161" t="n"/>
      <c r="B2631" s="141" t="n"/>
      <c r="C2631" s="15" t="n"/>
      <c r="D2631" s="15" t="n"/>
      <c r="E2631" s="142" t="n"/>
      <c r="F2631" s="16" t="n"/>
      <c r="G2631" s="132" t="n"/>
      <c r="H2631" s="142" t="n"/>
      <c r="I2631" s="142" t="n"/>
      <c r="J2631" s="144" t="n"/>
      <c r="K2631" s="124" t="n"/>
      <c r="L2631" s="12" t="n"/>
      <c r="M2631" s="158">
        <f>IF(J2631="", "", K2631)</f>
        <v/>
      </c>
      <c r="N2631" s="17" t="n"/>
      <c r="O2631" s="18" t="n"/>
      <c r="AC2631" s="14" t="n"/>
      <c r="AD2631" s="14">
        <f>IF(M2631="", "", IF(C2631="Long", IF(M2631&gt;0, M2631/F2631, ((G2631*(I2631-E2631))/F2631)), IF(M2631&gt;0, M2631/F2631, ((G2631*(E2631-I2631))/F2631))))</f>
        <v/>
      </c>
    </row>
    <row customHeight="1" ht="17.25" r="2632" spans="1:105">
      <c r="A2632" s="161" t="n"/>
      <c r="B2632" s="141" t="n"/>
      <c r="C2632" s="15" t="n"/>
      <c r="D2632" s="15" t="n"/>
      <c r="E2632" s="142" t="n"/>
      <c r="F2632" s="16" t="n"/>
      <c r="G2632" s="132" t="n"/>
      <c r="H2632" s="142" t="n"/>
      <c r="I2632" s="142" t="n"/>
      <c r="J2632" s="144" t="n"/>
      <c r="K2632" s="124" t="n"/>
      <c r="L2632" s="12" t="n"/>
      <c r="M2632" s="158">
        <f>IF(J2632="", "", K2632)</f>
        <v/>
      </c>
      <c r="N2632" s="17" t="n"/>
      <c r="O2632" s="18" t="n"/>
      <c r="AC2632" s="14" t="n"/>
      <c r="AD2632" s="14">
        <f>IF(M2632="", "", IF(C2632="Long", IF(M2632&gt;0, M2632/F2632, ((G2632*(I2632-E2632))/F2632)), IF(M2632&gt;0, M2632/F2632, ((G2632*(E2632-I2632))/F2632))))</f>
        <v/>
      </c>
    </row>
    <row customHeight="1" ht="17.25" r="2633" spans="1:105">
      <c r="A2633" s="161" t="n"/>
      <c r="B2633" s="141" t="n"/>
      <c r="C2633" s="15" t="n"/>
      <c r="D2633" s="15" t="n"/>
      <c r="E2633" s="142" t="n"/>
      <c r="F2633" s="16" t="n"/>
      <c r="G2633" s="132" t="n"/>
      <c r="H2633" s="142" t="n"/>
      <c r="I2633" s="142" t="n"/>
      <c r="J2633" s="144" t="n"/>
      <c r="K2633" s="124" t="n"/>
      <c r="L2633" s="12" t="n"/>
      <c r="M2633" s="158">
        <f>IF(J2633="", "", K2633)</f>
        <v/>
      </c>
      <c r="N2633" s="17" t="n"/>
      <c r="O2633" s="18" t="n"/>
      <c r="AC2633" s="14" t="n"/>
      <c r="AD2633" s="14">
        <f>IF(M2633="", "", IF(C2633="Long", IF(M2633&gt;0, M2633/F2633, ((G2633*(I2633-E2633))/F2633)), IF(M2633&gt;0, M2633/F2633, ((G2633*(E2633-I2633))/F2633))))</f>
        <v/>
      </c>
    </row>
    <row customHeight="1" ht="17.25" r="2634" spans="1:105">
      <c r="A2634" s="161" t="n"/>
      <c r="B2634" s="141" t="n"/>
      <c r="C2634" s="15" t="n"/>
      <c r="D2634" s="15" t="n"/>
      <c r="E2634" s="142" t="n"/>
      <c r="F2634" s="16" t="n"/>
      <c r="G2634" s="132" t="n"/>
      <c r="H2634" s="142" t="n"/>
      <c r="I2634" s="142" t="n"/>
      <c r="J2634" s="144" t="n"/>
      <c r="K2634" s="124" t="n"/>
      <c r="L2634" s="12" t="n"/>
      <c r="M2634" s="158">
        <f>IF(J2634="", "", K2634)</f>
        <v/>
      </c>
      <c r="N2634" s="17" t="n"/>
      <c r="O2634" s="18" t="n"/>
      <c r="AC2634" s="14" t="n"/>
      <c r="AD2634" s="14">
        <f>IF(M2634="", "", IF(C2634="Long", IF(M2634&gt;0, M2634/F2634, ((G2634*(I2634-E2634))/F2634)), IF(M2634&gt;0, M2634/F2634, ((G2634*(E2634-I2634))/F2634))))</f>
        <v/>
      </c>
    </row>
    <row customHeight="1" ht="17.25" r="2635" spans="1:105">
      <c r="A2635" s="161" t="n"/>
      <c r="B2635" s="141" t="n"/>
      <c r="C2635" s="15" t="n"/>
      <c r="D2635" s="15" t="n"/>
      <c r="E2635" s="142" t="n"/>
      <c r="F2635" s="16" t="n"/>
      <c r="G2635" s="132" t="n"/>
      <c r="H2635" s="142" t="n"/>
      <c r="I2635" s="142" t="n"/>
      <c r="J2635" s="144" t="n"/>
      <c r="K2635" s="124" t="n"/>
      <c r="L2635" s="12" t="n"/>
      <c r="M2635" s="158">
        <f>IF(J2635="", "", K2635)</f>
        <v/>
      </c>
      <c r="N2635" s="17" t="n"/>
      <c r="O2635" s="18" t="n"/>
      <c r="AC2635" s="14" t="n"/>
      <c r="AD2635" s="14">
        <f>IF(M2635="", "", IF(C2635="Long", IF(M2635&gt;0, M2635/F2635, ((G2635*(I2635-E2635))/F2635)), IF(M2635&gt;0, M2635/F2635, ((G2635*(E2635-I2635))/F2635))))</f>
        <v/>
      </c>
    </row>
    <row customHeight="1" ht="17.25" r="2636" spans="1:105">
      <c r="A2636" s="161" t="n"/>
      <c r="B2636" s="141" t="n"/>
      <c r="C2636" s="15" t="n"/>
      <c r="D2636" s="15" t="n"/>
      <c r="E2636" s="142" t="n"/>
      <c r="F2636" s="16" t="n"/>
      <c r="G2636" s="132" t="n"/>
      <c r="H2636" s="142" t="n"/>
      <c r="I2636" s="142" t="n"/>
      <c r="J2636" s="144" t="n"/>
      <c r="K2636" s="124" t="n"/>
      <c r="L2636" s="12" t="n"/>
      <c r="M2636" s="158">
        <f>IF(J2636="", "", K2636)</f>
        <v/>
      </c>
      <c r="N2636" s="17" t="n"/>
      <c r="O2636" s="18" t="n"/>
      <c r="AC2636" s="14" t="n"/>
      <c r="AD2636" s="14">
        <f>IF(M2636="", "", IF(C2636="Long", IF(M2636&gt;0, M2636/F2636, ((G2636*(I2636-E2636))/F2636)), IF(M2636&gt;0, M2636/F2636, ((G2636*(E2636-I2636))/F2636))))</f>
        <v/>
      </c>
    </row>
    <row customHeight="1" ht="17.25" r="2637" spans="1:105">
      <c r="A2637" s="161" t="n"/>
      <c r="B2637" s="141" t="n"/>
      <c r="C2637" s="15" t="n"/>
      <c r="D2637" s="15" t="n"/>
      <c r="E2637" s="142" t="n"/>
      <c r="F2637" s="16" t="n"/>
      <c r="G2637" s="132" t="n"/>
      <c r="H2637" s="142" t="n"/>
      <c r="I2637" s="142" t="n"/>
      <c r="J2637" s="144" t="n"/>
      <c r="K2637" s="124" t="n"/>
      <c r="L2637" s="12" t="n"/>
      <c r="M2637" s="158">
        <f>IF(J2637="", "", K2637)</f>
        <v/>
      </c>
      <c r="N2637" s="17" t="n"/>
      <c r="O2637" s="18" t="n"/>
      <c r="AC2637" s="14" t="n"/>
      <c r="AD2637" s="14">
        <f>IF(M2637="", "", IF(C2637="Long", IF(M2637&gt;0, M2637/F2637, ((G2637*(I2637-E2637))/F2637)), IF(M2637&gt;0, M2637/F2637, ((G2637*(E2637-I2637))/F2637))))</f>
        <v/>
      </c>
    </row>
    <row customHeight="1" ht="17.25" r="2638" spans="1:105">
      <c r="A2638" s="161" t="n"/>
      <c r="B2638" s="141" t="n"/>
      <c r="C2638" s="15" t="n"/>
      <c r="D2638" s="15" t="n"/>
      <c r="E2638" s="142" t="n"/>
      <c r="F2638" s="16" t="n"/>
      <c r="G2638" s="132" t="n"/>
      <c r="H2638" s="142" t="n"/>
      <c r="I2638" s="142" t="n"/>
      <c r="J2638" s="144" t="n"/>
      <c r="K2638" s="124" t="n"/>
      <c r="L2638" s="12" t="n"/>
      <c r="M2638" s="158">
        <f>IF(J2638="", "", K2638)</f>
        <v/>
      </c>
      <c r="N2638" s="17" t="n"/>
      <c r="O2638" s="18" t="n"/>
      <c r="AC2638" s="14" t="n"/>
      <c r="AD2638" s="14">
        <f>IF(M2638="", "", IF(C2638="Long", IF(M2638&gt;0, M2638/F2638, ((G2638*(I2638-E2638))/F2638)), IF(M2638&gt;0, M2638/F2638, ((G2638*(E2638-I2638))/F2638))))</f>
        <v/>
      </c>
    </row>
    <row customHeight="1" ht="17.25" r="2639" spans="1:105">
      <c r="A2639" s="161" t="n"/>
      <c r="B2639" s="141" t="n"/>
      <c r="C2639" s="15" t="n"/>
      <c r="D2639" s="15" t="n"/>
      <c r="E2639" s="142" t="n"/>
      <c r="F2639" s="16" t="n"/>
      <c r="G2639" s="132" t="n"/>
      <c r="H2639" s="142" t="n"/>
      <c r="I2639" s="142" t="n"/>
      <c r="J2639" s="144" t="n"/>
      <c r="K2639" s="124" t="n"/>
      <c r="L2639" s="12" t="n"/>
      <c r="M2639" s="158">
        <f>IF(J2639="", "", K2639)</f>
        <v/>
      </c>
      <c r="N2639" s="17" t="n"/>
      <c r="O2639" s="18" t="n"/>
      <c r="AC2639" s="14" t="n"/>
      <c r="AD2639" s="14">
        <f>IF(M2639="", "", IF(C2639="Long", IF(M2639&gt;0, M2639/F2639, ((G2639*(I2639-E2639))/F2639)), IF(M2639&gt;0, M2639/F2639, ((G2639*(E2639-I2639))/F2639))))</f>
        <v/>
      </c>
    </row>
    <row customHeight="1" ht="17.25" r="2640" spans="1:105">
      <c r="A2640" s="161" t="n"/>
      <c r="B2640" s="141" t="n"/>
      <c r="C2640" s="15" t="n"/>
      <c r="D2640" s="15" t="n"/>
      <c r="E2640" s="142" t="n"/>
      <c r="F2640" s="16" t="n"/>
      <c r="G2640" s="132" t="n"/>
      <c r="H2640" s="142" t="n"/>
      <c r="I2640" s="142" t="n"/>
      <c r="J2640" s="144" t="n"/>
      <c r="K2640" s="124" t="n"/>
      <c r="L2640" s="12" t="n"/>
      <c r="M2640" s="158">
        <f>IF(J2640="", "", K2640)</f>
        <v/>
      </c>
      <c r="N2640" s="17" t="n"/>
      <c r="O2640" s="18" t="n"/>
      <c r="AC2640" s="14" t="n"/>
      <c r="AD2640" s="14">
        <f>IF(M2640="", "", IF(C2640="Long", IF(M2640&gt;0, M2640/F2640, ((G2640*(I2640-E2640))/F2640)), IF(M2640&gt;0, M2640/F2640, ((G2640*(E2640-I2640))/F2640))))</f>
        <v/>
      </c>
    </row>
    <row customHeight="1" ht="17.25" r="2641" spans="1:105">
      <c r="A2641" s="161" t="n"/>
      <c r="B2641" s="141" t="n"/>
      <c r="C2641" s="15" t="n"/>
      <c r="D2641" s="15" t="n"/>
      <c r="E2641" s="142" t="n"/>
      <c r="F2641" s="16" t="n"/>
      <c r="G2641" s="132" t="n"/>
      <c r="H2641" s="142" t="n"/>
      <c r="I2641" s="142" t="n"/>
      <c r="J2641" s="144" t="n"/>
      <c r="K2641" s="124" t="n"/>
      <c r="L2641" s="12" t="n"/>
      <c r="M2641" s="158">
        <f>IF(J2641="", "", K2641)</f>
        <v/>
      </c>
      <c r="N2641" s="17" t="n"/>
      <c r="O2641" s="18" t="n"/>
      <c r="AC2641" s="14" t="n"/>
      <c r="AD2641" s="14">
        <f>IF(M2641="", "", IF(C2641="Long", IF(M2641&gt;0, M2641/F2641, ((G2641*(I2641-E2641))/F2641)), IF(M2641&gt;0, M2641/F2641, ((G2641*(E2641-I2641))/F2641))))</f>
        <v/>
      </c>
    </row>
    <row customHeight="1" ht="17.25" r="2642" spans="1:105">
      <c r="A2642" s="161" t="n"/>
      <c r="B2642" s="141" t="n"/>
      <c r="C2642" s="15" t="n"/>
      <c r="D2642" s="15" t="n"/>
      <c r="E2642" s="142" t="n"/>
      <c r="F2642" s="16" t="n"/>
      <c r="G2642" s="132" t="n"/>
      <c r="H2642" s="142" t="n"/>
      <c r="I2642" s="142" t="n"/>
      <c r="J2642" s="144" t="n"/>
      <c r="K2642" s="124" t="n"/>
      <c r="L2642" s="12" t="n"/>
      <c r="M2642" s="158">
        <f>IF(J2642="", "", K2642)</f>
        <v/>
      </c>
      <c r="N2642" s="17" t="n"/>
      <c r="O2642" s="18" t="n"/>
      <c r="AC2642" s="14" t="n"/>
      <c r="AD2642" s="14">
        <f>IF(M2642="", "", IF(C2642="Long", IF(M2642&gt;0, M2642/F2642, ((G2642*(I2642-E2642))/F2642)), IF(M2642&gt;0, M2642/F2642, ((G2642*(E2642-I2642))/F2642))))</f>
        <v/>
      </c>
    </row>
    <row customHeight="1" ht="17.25" r="2643" spans="1:105">
      <c r="A2643" s="161" t="n"/>
      <c r="B2643" s="141" t="n"/>
      <c r="C2643" s="15" t="n"/>
      <c r="D2643" s="15" t="n"/>
      <c r="E2643" s="142" t="n"/>
      <c r="F2643" s="16" t="n"/>
      <c r="G2643" s="132" t="n"/>
      <c r="H2643" s="142" t="n"/>
      <c r="I2643" s="142" t="n"/>
      <c r="J2643" s="144" t="n"/>
      <c r="K2643" s="124" t="n"/>
      <c r="L2643" s="12" t="n"/>
      <c r="M2643" s="158">
        <f>IF(J2643="", "", K2643)</f>
        <v/>
      </c>
      <c r="N2643" s="17" t="n"/>
      <c r="O2643" s="18" t="n"/>
      <c r="AC2643" s="14" t="n"/>
      <c r="AD2643" s="14">
        <f>IF(M2643="", "", IF(C2643="Long", IF(M2643&gt;0, M2643/F2643, ((G2643*(I2643-E2643))/F2643)), IF(M2643&gt;0, M2643/F2643, ((G2643*(E2643-I2643))/F2643))))</f>
        <v/>
      </c>
    </row>
    <row customHeight="1" ht="17.25" r="2644" spans="1:105">
      <c r="A2644" s="161" t="n"/>
      <c r="B2644" s="141" t="n"/>
      <c r="C2644" s="15" t="n"/>
      <c r="D2644" s="15" t="n"/>
      <c r="E2644" s="142" t="n"/>
      <c r="F2644" s="16" t="n"/>
      <c r="G2644" s="132" t="n"/>
      <c r="H2644" s="142" t="n"/>
      <c r="I2644" s="142" t="n"/>
      <c r="J2644" s="144" t="n"/>
      <c r="K2644" s="124" t="n"/>
      <c r="L2644" s="12" t="n"/>
      <c r="M2644" s="158">
        <f>IF(J2644="", "", K2644)</f>
        <v/>
      </c>
      <c r="N2644" s="17" t="n"/>
      <c r="O2644" s="18" t="n"/>
      <c r="AC2644" s="14" t="n"/>
      <c r="AD2644" s="14">
        <f>IF(M2644="", "", IF(C2644="Long", IF(M2644&gt;0, M2644/F2644, ((G2644*(I2644-E2644))/F2644)), IF(M2644&gt;0, M2644/F2644, ((G2644*(E2644-I2644))/F2644))))</f>
        <v/>
      </c>
    </row>
    <row customHeight="1" ht="17.25" r="2645" spans="1:105">
      <c r="A2645" s="161" t="n"/>
      <c r="B2645" s="141" t="n"/>
      <c r="C2645" s="15" t="n"/>
      <c r="D2645" s="15" t="n"/>
      <c r="E2645" s="142" t="n"/>
      <c r="F2645" s="16" t="n"/>
      <c r="G2645" s="132" t="n"/>
      <c r="H2645" s="142" t="n"/>
      <c r="I2645" s="142" t="n"/>
      <c r="J2645" s="144" t="n"/>
      <c r="K2645" s="124" t="n"/>
      <c r="L2645" s="12" t="n"/>
      <c r="M2645" s="158">
        <f>IF(J2645="", "", K2645)</f>
        <v/>
      </c>
      <c r="N2645" s="17" t="n"/>
      <c r="O2645" s="18" t="n"/>
      <c r="AC2645" s="14" t="n"/>
      <c r="AD2645" s="14">
        <f>IF(M2645="", "", IF(C2645="Long", IF(M2645&gt;0, M2645/F2645, ((G2645*(I2645-E2645))/F2645)), IF(M2645&gt;0, M2645/F2645, ((G2645*(E2645-I2645))/F2645))))</f>
        <v/>
      </c>
    </row>
    <row customHeight="1" ht="17.25" r="2646" spans="1:105">
      <c r="A2646" s="161" t="n"/>
      <c r="B2646" s="141" t="n"/>
      <c r="C2646" s="15" t="n"/>
      <c r="D2646" s="15" t="n"/>
      <c r="E2646" s="142" t="n"/>
      <c r="F2646" s="16" t="n"/>
      <c r="G2646" s="132" t="n"/>
      <c r="H2646" s="142" t="n"/>
      <c r="I2646" s="142" t="n"/>
      <c r="J2646" s="144" t="n"/>
      <c r="K2646" s="124" t="n"/>
      <c r="L2646" s="12" t="n"/>
      <c r="M2646" s="158">
        <f>IF(J2646="", "", K2646)</f>
        <v/>
      </c>
      <c r="N2646" s="17" t="n"/>
      <c r="O2646" s="18" t="n"/>
      <c r="AC2646" s="14" t="n"/>
      <c r="AD2646" s="14">
        <f>IF(M2646="", "", IF(C2646="Long", IF(M2646&gt;0, M2646/F2646, ((G2646*(I2646-E2646))/F2646)), IF(M2646&gt;0, M2646/F2646, ((G2646*(E2646-I2646))/F2646))))</f>
        <v/>
      </c>
    </row>
    <row customHeight="1" ht="17.25" r="2647" spans="1:105">
      <c r="A2647" s="161" t="n"/>
      <c r="B2647" s="141" t="n"/>
      <c r="C2647" s="15" t="n"/>
      <c r="D2647" s="15" t="n"/>
      <c r="E2647" s="142" t="n"/>
      <c r="F2647" s="16" t="n"/>
      <c r="G2647" s="132" t="n"/>
      <c r="H2647" s="142" t="n"/>
      <c r="I2647" s="142" t="n"/>
      <c r="J2647" s="144" t="n"/>
      <c r="K2647" s="124" t="n"/>
      <c r="L2647" s="12" t="n"/>
      <c r="M2647" s="158">
        <f>IF(J2647="", "", K2647)</f>
        <v/>
      </c>
      <c r="N2647" s="17" t="n"/>
      <c r="O2647" s="18" t="n"/>
      <c r="AC2647" s="14" t="n"/>
      <c r="AD2647" s="14">
        <f>IF(M2647="", "", IF(C2647="Long", IF(M2647&gt;0, M2647/F2647, ((G2647*(I2647-E2647))/F2647)), IF(M2647&gt;0, M2647/F2647, ((G2647*(E2647-I2647))/F2647))))</f>
        <v/>
      </c>
    </row>
    <row customHeight="1" ht="17.25" r="2648" spans="1:105">
      <c r="A2648" s="161" t="n"/>
      <c r="B2648" s="141" t="n"/>
      <c r="C2648" s="15" t="n"/>
      <c r="D2648" s="15" t="n"/>
      <c r="E2648" s="142" t="n"/>
      <c r="F2648" s="16" t="n"/>
      <c r="G2648" s="132" t="n"/>
      <c r="H2648" s="142" t="n"/>
      <c r="I2648" s="142" t="n"/>
      <c r="J2648" s="144" t="n"/>
      <c r="K2648" s="124" t="n"/>
      <c r="L2648" s="12" t="n"/>
      <c r="M2648" s="158">
        <f>IF(J2648="", "", K2648)</f>
        <v/>
      </c>
      <c r="N2648" s="17" t="n"/>
      <c r="O2648" s="18" t="n"/>
      <c r="AC2648" s="14" t="n"/>
      <c r="AD2648" s="14">
        <f>IF(M2648="", "", IF(C2648="Long", IF(M2648&gt;0, M2648/F2648, ((G2648*(I2648-E2648))/F2648)), IF(M2648&gt;0, M2648/F2648, ((G2648*(E2648-I2648))/F2648))))</f>
        <v/>
      </c>
    </row>
    <row customHeight="1" ht="17.25" r="2649" spans="1:105">
      <c r="A2649" s="161" t="n"/>
      <c r="B2649" s="141" t="n"/>
      <c r="C2649" s="15" t="n"/>
      <c r="D2649" s="15" t="n"/>
      <c r="E2649" s="142" t="n"/>
      <c r="F2649" s="16" t="n"/>
      <c r="G2649" s="132" t="n"/>
      <c r="H2649" s="142" t="n"/>
      <c r="I2649" s="142" t="n"/>
      <c r="J2649" s="144" t="n"/>
      <c r="K2649" s="124" t="n"/>
      <c r="L2649" s="12" t="n"/>
      <c r="M2649" s="158">
        <f>IF(J2649="", "", K2649)</f>
        <v/>
      </c>
      <c r="N2649" s="17" t="n"/>
      <c r="O2649" s="18" t="n"/>
      <c r="AC2649" s="14" t="n"/>
      <c r="AD2649" s="14">
        <f>IF(M2649="", "", IF(C2649="Long", IF(M2649&gt;0, M2649/F2649, ((G2649*(I2649-E2649))/F2649)), IF(M2649&gt;0, M2649/F2649, ((G2649*(E2649-I2649))/F2649))))</f>
        <v/>
      </c>
    </row>
    <row customHeight="1" ht="17.25" r="2650" spans="1:105">
      <c r="A2650" s="161" t="n"/>
      <c r="B2650" s="141" t="n"/>
      <c r="C2650" s="15" t="n"/>
      <c r="D2650" s="15" t="n"/>
      <c r="E2650" s="142" t="n"/>
      <c r="F2650" s="16" t="n"/>
      <c r="G2650" s="132" t="n"/>
      <c r="H2650" s="142" t="n"/>
      <c r="I2650" s="142" t="n"/>
      <c r="J2650" s="144" t="n"/>
      <c r="K2650" s="124" t="n"/>
      <c r="L2650" s="12" t="n"/>
      <c r="M2650" s="158">
        <f>IF(J2650="", "", K2650)</f>
        <v/>
      </c>
      <c r="N2650" s="17" t="n"/>
      <c r="O2650" s="18" t="n"/>
      <c r="AC2650" s="14" t="n"/>
      <c r="AD2650" s="14">
        <f>IF(M2650="", "", IF(C2650="Long", IF(M2650&gt;0, M2650/F2650, ((G2650*(I2650-E2650))/F2650)), IF(M2650&gt;0, M2650/F2650, ((G2650*(E2650-I2650))/F2650))))</f>
        <v/>
      </c>
    </row>
    <row customHeight="1" ht="17.25" r="2651" spans="1:105">
      <c r="A2651" s="161" t="n"/>
      <c r="B2651" s="141" t="n"/>
      <c r="C2651" s="15" t="n"/>
      <c r="D2651" s="15" t="n"/>
      <c r="E2651" s="142" t="n"/>
      <c r="F2651" s="16" t="n"/>
      <c r="G2651" s="132" t="n"/>
      <c r="H2651" s="142" t="n"/>
      <c r="I2651" s="142" t="n"/>
      <c r="J2651" s="144" t="n"/>
      <c r="K2651" s="124" t="n"/>
      <c r="L2651" s="12" t="n"/>
      <c r="M2651" s="158">
        <f>IF(J2651="", "", K2651)</f>
        <v/>
      </c>
      <c r="N2651" s="17" t="n"/>
      <c r="O2651" s="18" t="n"/>
      <c r="AC2651" s="14" t="n"/>
      <c r="AD2651" s="14">
        <f>IF(M2651="", "", IF(C2651="Long", IF(M2651&gt;0, M2651/F2651, ((G2651*(I2651-E2651))/F2651)), IF(M2651&gt;0, M2651/F2651, ((G2651*(E2651-I2651))/F2651))))</f>
        <v/>
      </c>
    </row>
    <row customHeight="1" ht="17.25" r="2652" spans="1:105">
      <c r="A2652" s="161" t="n"/>
      <c r="B2652" s="141" t="n"/>
      <c r="C2652" s="15" t="n"/>
      <c r="D2652" s="15" t="n"/>
      <c r="E2652" s="142" t="n"/>
      <c r="F2652" s="16" t="n"/>
      <c r="G2652" s="132" t="n"/>
      <c r="H2652" s="142" t="n"/>
      <c r="I2652" s="142" t="n"/>
      <c r="J2652" s="144" t="n"/>
      <c r="K2652" s="124" t="n"/>
      <c r="L2652" s="12" t="n"/>
      <c r="M2652" s="158">
        <f>IF(J2652="", "", K2652)</f>
        <v/>
      </c>
      <c r="N2652" s="17" t="n"/>
      <c r="O2652" s="18" t="n"/>
      <c r="AC2652" s="14" t="n"/>
      <c r="AD2652" s="14">
        <f>IF(M2652="", "", IF(C2652="Long", IF(M2652&gt;0, M2652/F2652, ((G2652*(I2652-E2652))/F2652)), IF(M2652&gt;0, M2652/F2652, ((G2652*(E2652-I2652))/F2652))))</f>
        <v/>
      </c>
    </row>
    <row customHeight="1" ht="17.25" r="2653" spans="1:105">
      <c r="A2653" s="161" t="n"/>
      <c r="B2653" s="141" t="n"/>
      <c r="C2653" s="15" t="n"/>
      <c r="D2653" s="15" t="n"/>
      <c r="E2653" s="142" t="n"/>
      <c r="F2653" s="16" t="n"/>
      <c r="G2653" s="132" t="n"/>
      <c r="H2653" s="142" t="n"/>
      <c r="I2653" s="142" t="n"/>
      <c r="J2653" s="144" t="n"/>
      <c r="K2653" s="124" t="n"/>
      <c r="L2653" s="12" t="n"/>
      <c r="M2653" s="158">
        <f>IF(J2653="", "", K2653)</f>
        <v/>
      </c>
      <c r="N2653" s="17" t="n"/>
      <c r="O2653" s="18" t="n"/>
      <c r="AC2653" s="14" t="n"/>
      <c r="AD2653" s="14">
        <f>IF(M2653="", "", IF(C2653="Long", IF(M2653&gt;0, M2653/F2653, ((G2653*(I2653-E2653))/F2653)), IF(M2653&gt;0, M2653/F2653, ((G2653*(E2653-I2653))/F2653))))</f>
        <v/>
      </c>
    </row>
    <row customHeight="1" ht="17.25" r="2654" spans="1:105">
      <c r="A2654" s="161" t="n"/>
      <c r="B2654" s="141" t="n"/>
      <c r="C2654" s="15" t="n"/>
      <c r="D2654" s="15" t="n"/>
      <c r="E2654" s="142" t="n"/>
      <c r="F2654" s="16" t="n"/>
      <c r="G2654" s="132" t="n"/>
      <c r="H2654" s="142" t="n"/>
      <c r="I2654" s="142" t="n"/>
      <c r="J2654" s="144" t="n"/>
      <c r="K2654" s="124" t="n"/>
      <c r="L2654" s="12" t="n"/>
      <c r="M2654" s="158">
        <f>IF(J2654="", "", K2654)</f>
        <v/>
      </c>
      <c r="N2654" s="17" t="n"/>
      <c r="O2654" s="18" t="n"/>
      <c r="AC2654" s="14" t="n"/>
      <c r="AD2654" s="14">
        <f>IF(M2654="", "", IF(C2654="Long", IF(M2654&gt;0, M2654/F2654, ((G2654*(I2654-E2654))/F2654)), IF(M2654&gt;0, M2654/F2654, ((G2654*(E2654-I2654))/F2654))))</f>
        <v/>
      </c>
    </row>
    <row customHeight="1" ht="17.25" r="2655" spans="1:105">
      <c r="A2655" s="161" t="n"/>
      <c r="B2655" s="141" t="n"/>
      <c r="C2655" s="15" t="n"/>
      <c r="D2655" s="15" t="n"/>
      <c r="E2655" s="142" t="n"/>
      <c r="F2655" s="16" t="n"/>
      <c r="G2655" s="132" t="n"/>
      <c r="H2655" s="142" t="n"/>
      <c r="I2655" s="142" t="n"/>
      <c r="J2655" s="144" t="n"/>
      <c r="K2655" s="124" t="n"/>
      <c r="L2655" s="12" t="n"/>
      <c r="M2655" s="158">
        <f>IF(J2655="", "", K2655)</f>
        <v/>
      </c>
      <c r="N2655" s="17" t="n"/>
      <c r="O2655" s="18" t="n"/>
      <c r="AC2655" s="14" t="n"/>
      <c r="AD2655" s="14">
        <f>IF(M2655="", "", IF(C2655="Long", IF(M2655&gt;0, M2655/F2655, ((G2655*(I2655-E2655))/F2655)), IF(M2655&gt;0, M2655/F2655, ((G2655*(E2655-I2655))/F2655))))</f>
        <v/>
      </c>
    </row>
    <row customHeight="1" ht="17.25" r="2656" spans="1:105">
      <c r="A2656" s="161" t="n"/>
      <c r="B2656" s="141" t="n"/>
      <c r="C2656" s="15" t="n"/>
      <c r="D2656" s="15" t="n"/>
      <c r="E2656" s="142" t="n"/>
      <c r="F2656" s="16" t="n"/>
      <c r="G2656" s="132" t="n"/>
      <c r="H2656" s="142" t="n"/>
      <c r="I2656" s="142" t="n"/>
      <c r="J2656" s="144" t="n"/>
      <c r="K2656" s="124" t="n"/>
      <c r="L2656" s="12" t="n"/>
      <c r="M2656" s="158">
        <f>IF(J2656="", "", K2656)</f>
        <v/>
      </c>
      <c r="N2656" s="17" t="n"/>
      <c r="O2656" s="18" t="n"/>
      <c r="AC2656" s="14" t="n"/>
      <c r="AD2656" s="14">
        <f>IF(M2656="", "", IF(C2656="Long", IF(M2656&gt;0, M2656/F2656, ((G2656*(I2656-E2656))/F2656)), IF(M2656&gt;0, M2656/F2656, ((G2656*(E2656-I2656))/F2656))))</f>
        <v/>
      </c>
    </row>
    <row customHeight="1" ht="17.25" r="2657" spans="1:105">
      <c r="A2657" s="161" t="n"/>
      <c r="B2657" s="141" t="n"/>
      <c r="C2657" s="15" t="n"/>
      <c r="D2657" s="15" t="n"/>
      <c r="E2657" s="142" t="n"/>
      <c r="F2657" s="16" t="n"/>
      <c r="G2657" s="132" t="n"/>
      <c r="H2657" s="142" t="n"/>
      <c r="I2657" s="142" t="n"/>
      <c r="J2657" s="144" t="n"/>
      <c r="K2657" s="124" t="n"/>
      <c r="L2657" s="12" t="n"/>
      <c r="M2657" s="158">
        <f>IF(J2657="", "", K2657)</f>
        <v/>
      </c>
      <c r="N2657" s="17" t="n"/>
      <c r="O2657" s="18" t="n"/>
      <c r="AC2657" s="14" t="n"/>
      <c r="AD2657" s="14">
        <f>IF(M2657="", "", IF(C2657="Long", IF(M2657&gt;0, M2657/F2657, ((G2657*(I2657-E2657))/F2657)), IF(M2657&gt;0, M2657/F2657, ((G2657*(E2657-I2657))/F2657))))</f>
        <v/>
      </c>
    </row>
    <row customHeight="1" ht="17.25" r="2658" spans="1:105">
      <c r="A2658" s="161" t="n"/>
      <c r="B2658" s="141" t="n"/>
      <c r="C2658" s="15" t="n"/>
      <c r="D2658" s="15" t="n"/>
      <c r="E2658" s="142" t="n"/>
      <c r="F2658" s="16" t="n"/>
      <c r="G2658" s="132" t="n"/>
      <c r="H2658" s="142" t="n"/>
      <c r="I2658" s="142" t="n"/>
      <c r="J2658" s="144" t="n"/>
      <c r="K2658" s="124" t="n"/>
      <c r="L2658" s="12" t="n"/>
      <c r="M2658" s="158">
        <f>IF(J2658="", "", K2658)</f>
        <v/>
      </c>
      <c r="N2658" s="17" t="n"/>
      <c r="O2658" s="18" t="n"/>
      <c r="AC2658" s="14" t="n"/>
      <c r="AD2658" s="14">
        <f>IF(M2658="", "", IF(C2658="Long", IF(M2658&gt;0, M2658/F2658, ((G2658*(I2658-E2658))/F2658)), IF(M2658&gt;0, M2658/F2658, ((G2658*(E2658-I2658))/F2658))))</f>
        <v/>
      </c>
    </row>
    <row customHeight="1" ht="17.25" r="2659" spans="1:105">
      <c r="A2659" s="161" t="n"/>
      <c r="B2659" s="141" t="n"/>
      <c r="C2659" s="15" t="n"/>
      <c r="D2659" s="15" t="n"/>
      <c r="E2659" s="142" t="n"/>
      <c r="F2659" s="16" t="n"/>
      <c r="G2659" s="132" t="n"/>
      <c r="H2659" s="142" t="n"/>
      <c r="I2659" s="142" t="n"/>
      <c r="J2659" s="144" t="n"/>
      <c r="K2659" s="124" t="n"/>
      <c r="L2659" s="12" t="n"/>
      <c r="M2659" s="158">
        <f>IF(J2659="", "", K2659)</f>
        <v/>
      </c>
      <c r="N2659" s="17" t="n"/>
      <c r="O2659" s="18" t="n"/>
      <c r="AC2659" s="14" t="n"/>
      <c r="AD2659" s="14">
        <f>IF(M2659="", "", IF(C2659="Long", IF(M2659&gt;0, M2659/F2659, ((G2659*(I2659-E2659))/F2659)), IF(M2659&gt;0, M2659/F2659, ((G2659*(E2659-I2659))/F2659))))</f>
        <v/>
      </c>
    </row>
    <row customHeight="1" ht="17.25" r="2660" spans="1:105">
      <c r="A2660" s="161" t="n"/>
      <c r="B2660" s="141" t="n"/>
      <c r="C2660" s="15" t="n"/>
      <c r="D2660" s="15" t="n"/>
      <c r="E2660" s="142" t="n"/>
      <c r="F2660" s="16" t="n"/>
      <c r="G2660" s="132" t="n"/>
      <c r="H2660" s="142" t="n"/>
      <c r="I2660" s="142" t="n"/>
      <c r="J2660" s="144" t="n"/>
      <c r="K2660" s="124" t="n"/>
      <c r="L2660" s="12" t="n"/>
      <c r="M2660" s="158">
        <f>IF(J2660="", "", K2660)</f>
        <v/>
      </c>
      <c r="N2660" s="17" t="n"/>
      <c r="O2660" s="18" t="n"/>
      <c r="AC2660" s="14" t="n"/>
      <c r="AD2660" s="14">
        <f>IF(M2660="", "", IF(C2660="Long", IF(M2660&gt;0, M2660/F2660, ((G2660*(I2660-E2660))/F2660)), IF(M2660&gt;0, M2660/F2660, ((G2660*(E2660-I2660))/F2660))))</f>
        <v/>
      </c>
    </row>
    <row customHeight="1" ht="17.25" r="2661" spans="1:105">
      <c r="A2661" s="161" t="n"/>
      <c r="B2661" s="141" t="n"/>
      <c r="C2661" s="15" t="n"/>
      <c r="D2661" s="15" t="n"/>
      <c r="E2661" s="142" t="n"/>
      <c r="F2661" s="16" t="n"/>
      <c r="G2661" s="132" t="n"/>
      <c r="H2661" s="142" t="n"/>
      <c r="I2661" s="142" t="n"/>
      <c r="J2661" s="144" t="n"/>
      <c r="K2661" s="124" t="n"/>
      <c r="L2661" s="12" t="n"/>
      <c r="M2661" s="158">
        <f>IF(J2661="", "", K2661)</f>
        <v/>
      </c>
      <c r="N2661" s="17" t="n"/>
      <c r="O2661" s="18" t="n"/>
      <c r="AC2661" s="14" t="n"/>
      <c r="AD2661" s="14">
        <f>IF(M2661="", "", IF(C2661="Long", IF(M2661&gt;0, M2661/F2661, ((G2661*(I2661-E2661))/F2661)), IF(M2661&gt;0, M2661/F2661, ((G2661*(E2661-I2661))/F2661))))</f>
        <v/>
      </c>
    </row>
    <row customHeight="1" ht="17.25" r="2662" spans="1:105">
      <c r="A2662" s="161" t="n"/>
      <c r="B2662" s="141" t="n"/>
      <c r="C2662" s="15" t="n"/>
      <c r="D2662" s="15" t="n"/>
      <c r="E2662" s="142" t="n"/>
      <c r="F2662" s="16" t="n"/>
      <c r="G2662" s="132" t="n"/>
      <c r="H2662" s="142" t="n"/>
      <c r="I2662" s="142" t="n"/>
      <c r="J2662" s="144" t="n"/>
      <c r="K2662" s="124" t="n"/>
      <c r="L2662" s="12" t="n"/>
      <c r="M2662" s="158">
        <f>IF(J2662="", "", K2662)</f>
        <v/>
      </c>
      <c r="N2662" s="17" t="n"/>
      <c r="O2662" s="18" t="n"/>
      <c r="AC2662" s="14" t="n"/>
      <c r="AD2662" s="14">
        <f>IF(M2662="", "", IF(C2662="Long", IF(M2662&gt;0, M2662/F2662, ((G2662*(I2662-E2662))/F2662)), IF(M2662&gt;0, M2662/F2662, ((G2662*(E2662-I2662))/F2662))))</f>
        <v/>
      </c>
    </row>
    <row customHeight="1" ht="17.25" r="2663" spans="1:105">
      <c r="A2663" s="161" t="n"/>
      <c r="B2663" s="141" t="n"/>
      <c r="C2663" s="15" t="n"/>
      <c r="D2663" s="15" t="n"/>
      <c r="E2663" s="142" t="n"/>
      <c r="F2663" s="16" t="n"/>
      <c r="G2663" s="132" t="n"/>
      <c r="H2663" s="142" t="n"/>
      <c r="I2663" s="142" t="n"/>
      <c r="J2663" s="144" t="n"/>
      <c r="K2663" s="124" t="n"/>
      <c r="L2663" s="12" t="n"/>
      <c r="M2663" s="158">
        <f>IF(J2663="", "", K2663)</f>
        <v/>
      </c>
      <c r="N2663" s="17" t="n"/>
      <c r="O2663" s="18" t="n"/>
      <c r="AC2663" s="14" t="n"/>
      <c r="AD2663" s="14">
        <f>IF(M2663="", "", IF(C2663="Long", IF(M2663&gt;0, M2663/F2663, ((G2663*(I2663-E2663))/F2663)), IF(M2663&gt;0, M2663/F2663, ((G2663*(E2663-I2663))/F2663))))</f>
        <v/>
      </c>
    </row>
    <row customHeight="1" ht="17.25" r="2664" spans="1:105">
      <c r="A2664" s="161" t="n"/>
      <c r="B2664" s="141" t="n"/>
      <c r="C2664" s="15" t="n"/>
      <c r="D2664" s="15" t="n"/>
      <c r="E2664" s="142" t="n"/>
      <c r="F2664" s="16" t="n"/>
      <c r="G2664" s="132" t="n"/>
      <c r="H2664" s="142" t="n"/>
      <c r="I2664" s="142" t="n"/>
      <c r="J2664" s="144" t="n"/>
      <c r="K2664" s="124" t="n"/>
      <c r="L2664" s="12" t="n"/>
      <c r="M2664" s="158">
        <f>IF(J2664="", "", K2664)</f>
        <v/>
      </c>
      <c r="N2664" s="17" t="n"/>
      <c r="O2664" s="18" t="n"/>
      <c r="AC2664" s="14" t="n"/>
      <c r="AD2664" s="14">
        <f>IF(M2664="", "", IF(C2664="Long", IF(M2664&gt;0, M2664/F2664, ((G2664*(I2664-E2664))/F2664)), IF(M2664&gt;0, M2664/F2664, ((G2664*(E2664-I2664))/F2664))))</f>
        <v/>
      </c>
    </row>
    <row customHeight="1" ht="17.25" r="2665" spans="1:105">
      <c r="A2665" s="161" t="n"/>
      <c r="B2665" s="141" t="n"/>
      <c r="C2665" s="15" t="n"/>
      <c r="D2665" s="15" t="n"/>
      <c r="E2665" s="142" t="n"/>
      <c r="F2665" s="16" t="n"/>
      <c r="G2665" s="132" t="n"/>
      <c r="H2665" s="142" t="n"/>
      <c r="I2665" s="142" t="n"/>
      <c r="J2665" s="144" t="n"/>
      <c r="K2665" s="124" t="n"/>
      <c r="L2665" s="12" t="n"/>
      <c r="M2665" s="158">
        <f>IF(J2665="", "", K2665)</f>
        <v/>
      </c>
      <c r="N2665" s="17" t="n"/>
      <c r="O2665" s="18" t="n"/>
      <c r="AC2665" s="14" t="n"/>
      <c r="AD2665" s="14">
        <f>IF(M2665="", "", IF(C2665="Long", IF(M2665&gt;0, M2665/F2665, ((G2665*(I2665-E2665))/F2665)), IF(M2665&gt;0, M2665/F2665, ((G2665*(E2665-I2665))/F2665))))</f>
        <v/>
      </c>
    </row>
    <row customHeight="1" ht="17.25" r="2666" spans="1:105">
      <c r="A2666" s="161" t="n"/>
      <c r="B2666" s="141" t="n"/>
      <c r="C2666" s="15" t="n"/>
      <c r="D2666" s="15" t="n"/>
      <c r="E2666" s="142" t="n"/>
      <c r="F2666" s="16" t="n"/>
      <c r="G2666" s="132" t="n"/>
      <c r="H2666" s="142" t="n"/>
      <c r="I2666" s="142" t="n"/>
      <c r="J2666" s="144" t="n"/>
      <c r="K2666" s="124" t="n"/>
      <c r="L2666" s="12" t="n"/>
      <c r="M2666" s="158">
        <f>IF(J2666="", "", K2666)</f>
        <v/>
      </c>
      <c r="N2666" s="17" t="n"/>
      <c r="O2666" s="18" t="n"/>
      <c r="AC2666" s="14" t="n"/>
      <c r="AD2666" s="14">
        <f>IF(M2666="", "", IF(C2666="Long", IF(M2666&gt;0, M2666/F2666, ((G2666*(I2666-E2666))/F2666)), IF(M2666&gt;0, M2666/F2666, ((G2666*(E2666-I2666))/F2666))))</f>
        <v/>
      </c>
    </row>
    <row customHeight="1" ht="17.25" r="2667" spans="1:105">
      <c r="A2667" s="161" t="n"/>
      <c r="B2667" s="141" t="n"/>
      <c r="C2667" s="15" t="n"/>
      <c r="D2667" s="15" t="n"/>
      <c r="E2667" s="142" t="n"/>
      <c r="F2667" s="16" t="n"/>
      <c r="G2667" s="132" t="n"/>
      <c r="H2667" s="142" t="n"/>
      <c r="I2667" s="142" t="n"/>
      <c r="J2667" s="144" t="n"/>
      <c r="K2667" s="124" t="n"/>
      <c r="L2667" s="12" t="n"/>
      <c r="M2667" s="158">
        <f>IF(J2667="", "", K2667)</f>
        <v/>
      </c>
      <c r="N2667" s="17" t="n"/>
      <c r="O2667" s="18" t="n"/>
      <c r="AC2667" s="14" t="n"/>
      <c r="AD2667" s="14">
        <f>IF(M2667="", "", IF(C2667="Long", IF(M2667&gt;0, M2667/F2667, ((G2667*(I2667-E2667))/F2667)), IF(M2667&gt;0, M2667/F2667, ((G2667*(E2667-I2667))/F2667))))</f>
        <v/>
      </c>
    </row>
    <row customHeight="1" ht="17.25" r="2668" spans="1:105">
      <c r="A2668" s="161" t="n"/>
      <c r="B2668" s="141" t="n"/>
      <c r="C2668" s="15" t="n"/>
      <c r="D2668" s="15" t="n"/>
      <c r="E2668" s="142" t="n"/>
      <c r="F2668" s="16" t="n"/>
      <c r="G2668" s="132" t="n"/>
      <c r="H2668" s="142" t="n"/>
      <c r="I2668" s="142" t="n"/>
      <c r="J2668" s="144" t="n"/>
      <c r="K2668" s="124" t="n"/>
      <c r="L2668" s="12" t="n"/>
      <c r="M2668" s="158">
        <f>IF(J2668="", "", K2668)</f>
        <v/>
      </c>
      <c r="N2668" s="17" t="n"/>
      <c r="O2668" s="18" t="n"/>
      <c r="AC2668" s="14" t="n"/>
      <c r="AD2668" s="14">
        <f>IF(M2668="", "", IF(C2668="Long", IF(M2668&gt;0, M2668/F2668, ((G2668*(I2668-E2668))/F2668)), IF(M2668&gt;0, M2668/F2668, ((G2668*(E2668-I2668))/F2668))))</f>
        <v/>
      </c>
    </row>
    <row customHeight="1" ht="17.25" r="2669" spans="1:105">
      <c r="A2669" s="161" t="n"/>
      <c r="B2669" s="141" t="n"/>
      <c r="C2669" s="15" t="n"/>
      <c r="D2669" s="15" t="n"/>
      <c r="E2669" s="142" t="n"/>
      <c r="F2669" s="16" t="n"/>
      <c r="G2669" s="132" t="n"/>
      <c r="H2669" s="142" t="n"/>
      <c r="I2669" s="142" t="n"/>
      <c r="J2669" s="144" t="n"/>
      <c r="K2669" s="124" t="n"/>
      <c r="L2669" s="12" t="n"/>
      <c r="M2669" s="158">
        <f>IF(J2669="", "", K2669)</f>
        <v/>
      </c>
      <c r="N2669" s="17" t="n"/>
      <c r="O2669" s="18" t="n"/>
      <c r="AC2669" s="14" t="n"/>
      <c r="AD2669" s="14">
        <f>IF(M2669="", "", IF(C2669="Long", IF(M2669&gt;0, M2669/F2669, ((G2669*(I2669-E2669))/F2669)), IF(M2669&gt;0, M2669/F2669, ((G2669*(E2669-I2669))/F2669))))</f>
        <v/>
      </c>
    </row>
    <row customHeight="1" ht="17.25" r="2670" spans="1:105">
      <c r="A2670" s="161" t="n"/>
      <c r="B2670" s="141" t="n"/>
      <c r="C2670" s="15" t="n"/>
      <c r="D2670" s="15" t="n"/>
      <c r="E2670" s="142" t="n"/>
      <c r="F2670" s="16" t="n"/>
      <c r="G2670" s="132" t="n"/>
      <c r="H2670" s="142" t="n"/>
      <c r="I2670" s="142" t="n"/>
      <c r="J2670" s="144" t="n"/>
      <c r="K2670" s="124" t="n"/>
      <c r="L2670" s="12" t="n"/>
      <c r="M2670" s="158">
        <f>IF(J2670="", "", K2670)</f>
        <v/>
      </c>
      <c r="N2670" s="17" t="n"/>
      <c r="O2670" s="18" t="n"/>
      <c r="AC2670" s="14" t="n"/>
      <c r="AD2670" s="14">
        <f>IF(M2670="", "", IF(C2670="Long", IF(M2670&gt;0, M2670/F2670, ((G2670*(I2670-E2670))/F2670)), IF(M2670&gt;0, M2670/F2670, ((G2670*(E2670-I2670))/F2670))))</f>
        <v/>
      </c>
    </row>
    <row customHeight="1" ht="17.25" r="2671" spans="1:105">
      <c r="A2671" s="161" t="n"/>
      <c r="B2671" s="141" t="n"/>
      <c r="C2671" s="15" t="n"/>
      <c r="D2671" s="15" t="n"/>
      <c r="E2671" s="142" t="n"/>
      <c r="F2671" s="16" t="n"/>
      <c r="G2671" s="132" t="n"/>
      <c r="H2671" s="142" t="n"/>
      <c r="I2671" s="142" t="n"/>
      <c r="J2671" s="144" t="n"/>
      <c r="K2671" s="124" t="n"/>
      <c r="L2671" s="12" t="n"/>
      <c r="M2671" s="158">
        <f>IF(J2671="", "", K2671)</f>
        <v/>
      </c>
      <c r="N2671" s="17" t="n"/>
      <c r="O2671" s="18" t="n"/>
      <c r="AC2671" s="14" t="n"/>
      <c r="AD2671" s="14">
        <f>IF(M2671="", "", IF(C2671="Long", IF(M2671&gt;0, M2671/F2671, ((G2671*(I2671-E2671))/F2671)), IF(M2671&gt;0, M2671/F2671, ((G2671*(E2671-I2671))/F2671))))</f>
        <v/>
      </c>
    </row>
    <row customHeight="1" ht="17.25" r="2672" spans="1:105">
      <c r="A2672" s="161" t="n"/>
      <c r="B2672" s="141" t="n"/>
      <c r="C2672" s="15" t="n"/>
      <c r="D2672" s="15" t="n"/>
      <c r="E2672" s="142" t="n"/>
      <c r="F2672" s="16" t="n"/>
      <c r="G2672" s="132" t="n"/>
      <c r="H2672" s="142" t="n"/>
      <c r="I2672" s="142" t="n"/>
      <c r="J2672" s="144" t="n"/>
      <c r="K2672" s="124" t="n"/>
      <c r="L2672" s="12" t="n"/>
      <c r="M2672" s="158">
        <f>IF(J2672="", "", K2672)</f>
        <v/>
      </c>
      <c r="N2672" s="17" t="n"/>
      <c r="O2672" s="18" t="n"/>
      <c r="AC2672" s="14" t="n"/>
      <c r="AD2672" s="14">
        <f>IF(M2672="", "", IF(C2672="Long", IF(M2672&gt;0, M2672/F2672, ((G2672*(I2672-E2672))/F2672)), IF(M2672&gt;0, M2672/F2672, ((G2672*(E2672-I2672))/F2672))))</f>
        <v/>
      </c>
    </row>
    <row customHeight="1" ht="17.25" r="2673" spans="1:105">
      <c r="A2673" s="161" t="n"/>
      <c r="B2673" s="141" t="n"/>
      <c r="C2673" s="15" t="n"/>
      <c r="D2673" s="15" t="n"/>
      <c r="E2673" s="142" t="n"/>
      <c r="F2673" s="16" t="n"/>
      <c r="G2673" s="132" t="n"/>
      <c r="H2673" s="142" t="n"/>
      <c r="I2673" s="142" t="n"/>
      <c r="J2673" s="144" t="n"/>
      <c r="K2673" s="124" t="n"/>
      <c r="L2673" s="12" t="n"/>
      <c r="M2673" s="158">
        <f>IF(J2673="", "", K2673)</f>
        <v/>
      </c>
      <c r="N2673" s="17" t="n"/>
      <c r="O2673" s="18" t="n"/>
      <c r="AC2673" s="14" t="n"/>
      <c r="AD2673" s="14">
        <f>IF(M2673="", "", IF(C2673="Long", IF(M2673&gt;0, M2673/F2673, ((G2673*(I2673-E2673))/F2673)), IF(M2673&gt;0, M2673/F2673, ((G2673*(E2673-I2673))/F2673))))</f>
        <v/>
      </c>
    </row>
    <row customHeight="1" ht="17.25" r="2674" spans="1:105">
      <c r="A2674" s="161" t="n"/>
      <c r="B2674" s="141" t="n"/>
      <c r="C2674" s="15" t="n"/>
      <c r="D2674" s="15" t="n"/>
      <c r="E2674" s="142" t="n"/>
      <c r="F2674" s="16" t="n"/>
      <c r="G2674" s="132" t="n"/>
      <c r="H2674" s="142" t="n"/>
      <c r="I2674" s="142" t="n"/>
      <c r="J2674" s="144" t="n"/>
      <c r="K2674" s="124" t="n"/>
      <c r="L2674" s="12" t="n"/>
      <c r="M2674" s="158">
        <f>IF(J2674="", "", K2674)</f>
        <v/>
      </c>
      <c r="N2674" s="17" t="n"/>
      <c r="O2674" s="18" t="n"/>
      <c r="AC2674" s="14" t="n"/>
      <c r="AD2674" s="14">
        <f>IF(M2674="", "", IF(C2674="Long", IF(M2674&gt;0, M2674/F2674, ((G2674*(I2674-E2674))/F2674)), IF(M2674&gt;0, M2674/F2674, ((G2674*(E2674-I2674))/F2674))))</f>
        <v/>
      </c>
    </row>
    <row customHeight="1" ht="17.25" r="2675" spans="1:105">
      <c r="A2675" s="161" t="n"/>
      <c r="B2675" s="141" t="n"/>
      <c r="C2675" s="15" t="n"/>
      <c r="D2675" s="15" t="n"/>
      <c r="E2675" s="142" t="n"/>
      <c r="F2675" s="16" t="n"/>
      <c r="G2675" s="132" t="n"/>
      <c r="H2675" s="142" t="n"/>
      <c r="I2675" s="142" t="n"/>
      <c r="J2675" s="144" t="n"/>
      <c r="K2675" s="124" t="n"/>
      <c r="L2675" s="12" t="n"/>
      <c r="M2675" s="158">
        <f>IF(J2675="", "", K2675)</f>
        <v/>
      </c>
      <c r="N2675" s="17" t="n"/>
      <c r="O2675" s="18" t="n"/>
      <c r="AC2675" s="14" t="n"/>
      <c r="AD2675" s="14">
        <f>IF(M2675="", "", IF(C2675="Long", IF(M2675&gt;0, M2675/F2675, ((G2675*(I2675-E2675))/F2675)), IF(M2675&gt;0, M2675/F2675, ((G2675*(E2675-I2675))/F2675))))</f>
        <v/>
      </c>
    </row>
    <row customHeight="1" ht="17.25" r="2676" spans="1:105">
      <c r="A2676" s="161" t="n"/>
      <c r="B2676" s="141" t="n"/>
      <c r="C2676" s="15" t="n"/>
      <c r="D2676" s="15" t="n"/>
      <c r="E2676" s="142" t="n"/>
      <c r="F2676" s="16" t="n"/>
      <c r="G2676" s="132" t="n"/>
      <c r="H2676" s="142" t="n"/>
      <c r="I2676" s="142" t="n"/>
      <c r="J2676" s="144" t="n"/>
      <c r="K2676" s="124" t="n"/>
      <c r="L2676" s="12" t="n"/>
      <c r="M2676" s="158">
        <f>IF(J2676="", "", K2676)</f>
        <v/>
      </c>
      <c r="N2676" s="17" t="n"/>
      <c r="O2676" s="18" t="n"/>
      <c r="AC2676" s="14" t="n"/>
      <c r="AD2676" s="14">
        <f>IF(M2676="", "", IF(C2676="Long", IF(M2676&gt;0, M2676/F2676, ((G2676*(I2676-E2676))/F2676)), IF(M2676&gt;0, M2676/F2676, ((G2676*(E2676-I2676))/F2676))))</f>
        <v/>
      </c>
    </row>
    <row customHeight="1" ht="17.25" r="2677" spans="1:105">
      <c r="A2677" s="161" t="n"/>
      <c r="B2677" s="141" t="n"/>
      <c r="C2677" s="15" t="n"/>
      <c r="D2677" s="15" t="n"/>
      <c r="E2677" s="142" t="n"/>
      <c r="F2677" s="16" t="n"/>
      <c r="G2677" s="132" t="n"/>
      <c r="H2677" s="142" t="n"/>
      <c r="I2677" s="142" t="n"/>
      <c r="J2677" s="144" t="n"/>
      <c r="K2677" s="124" t="n"/>
      <c r="L2677" s="12" t="n"/>
      <c r="M2677" s="158">
        <f>IF(J2677="", "", K2677)</f>
        <v/>
      </c>
      <c r="N2677" s="17" t="n"/>
      <c r="O2677" s="18" t="n"/>
      <c r="AC2677" s="14" t="n"/>
      <c r="AD2677" s="14">
        <f>IF(M2677="", "", IF(C2677="Long", IF(M2677&gt;0, M2677/F2677, ((G2677*(I2677-E2677))/F2677)), IF(M2677&gt;0, M2677/F2677, ((G2677*(E2677-I2677))/F2677))))</f>
        <v/>
      </c>
    </row>
    <row customHeight="1" ht="17.25" r="2678" spans="1:105">
      <c r="A2678" s="161" t="n"/>
      <c r="B2678" s="141" t="n"/>
      <c r="C2678" s="15" t="n"/>
      <c r="D2678" s="15" t="n"/>
      <c r="E2678" s="142" t="n"/>
      <c r="F2678" s="16" t="n"/>
      <c r="G2678" s="132" t="n"/>
      <c r="H2678" s="142" t="n"/>
      <c r="I2678" s="142" t="n"/>
      <c r="J2678" s="144" t="n"/>
      <c r="K2678" s="124" t="n"/>
      <c r="L2678" s="12" t="n"/>
      <c r="M2678" s="158">
        <f>IF(J2678="", "", K2678)</f>
        <v/>
      </c>
      <c r="N2678" s="17" t="n"/>
      <c r="O2678" s="18" t="n"/>
      <c r="AC2678" s="14" t="n"/>
      <c r="AD2678" s="14">
        <f>IF(M2678="", "", IF(C2678="Long", IF(M2678&gt;0, M2678/F2678, ((G2678*(I2678-E2678))/F2678)), IF(M2678&gt;0, M2678/F2678, ((G2678*(E2678-I2678))/F2678))))</f>
        <v/>
      </c>
    </row>
    <row customHeight="1" ht="17.25" r="2679" spans="1:105">
      <c r="A2679" s="161" t="n"/>
      <c r="B2679" s="141" t="n"/>
      <c r="C2679" s="15" t="n"/>
      <c r="D2679" s="15" t="n"/>
      <c r="E2679" s="142" t="n"/>
      <c r="F2679" s="16" t="n"/>
      <c r="G2679" s="132" t="n"/>
      <c r="H2679" s="142" t="n"/>
      <c r="I2679" s="142" t="n"/>
      <c r="J2679" s="144" t="n"/>
      <c r="K2679" s="124" t="n"/>
      <c r="L2679" s="12" t="n"/>
      <c r="M2679" s="158">
        <f>IF(J2679="", "", K2679)</f>
        <v/>
      </c>
      <c r="N2679" s="17" t="n"/>
      <c r="O2679" s="18" t="n"/>
      <c r="AC2679" s="14" t="n"/>
      <c r="AD2679" s="14">
        <f>IF(M2679="", "", IF(C2679="Long", IF(M2679&gt;0, M2679/F2679, ((G2679*(I2679-E2679))/F2679)), IF(M2679&gt;0, M2679/F2679, ((G2679*(E2679-I2679))/F2679))))</f>
        <v/>
      </c>
    </row>
    <row customHeight="1" ht="17.25" r="2680" spans="1:105">
      <c r="A2680" s="161" t="n"/>
      <c r="B2680" s="141" t="n"/>
      <c r="C2680" s="15" t="n"/>
      <c r="D2680" s="15" t="n"/>
      <c r="E2680" s="142" t="n"/>
      <c r="F2680" s="16" t="n"/>
      <c r="G2680" s="132" t="n"/>
      <c r="H2680" s="142" t="n"/>
      <c r="I2680" s="142" t="n"/>
      <c r="J2680" s="144" t="n"/>
      <c r="K2680" s="124" t="n"/>
      <c r="L2680" s="12" t="n"/>
      <c r="M2680" s="158">
        <f>IF(J2680="", "", K2680)</f>
        <v/>
      </c>
      <c r="N2680" s="17" t="n"/>
      <c r="O2680" s="18" t="n"/>
      <c r="AC2680" s="14" t="n"/>
      <c r="AD2680" s="14">
        <f>IF(M2680="", "", IF(C2680="Long", IF(M2680&gt;0, M2680/F2680, ((G2680*(I2680-E2680))/F2680)), IF(M2680&gt;0, M2680/F2680, ((G2680*(E2680-I2680))/F2680))))</f>
        <v/>
      </c>
    </row>
    <row customHeight="1" ht="17.25" r="2681" spans="1:105">
      <c r="A2681" s="161" t="n"/>
      <c r="B2681" s="141" t="n"/>
      <c r="C2681" s="15" t="n"/>
      <c r="D2681" s="15" t="n"/>
      <c r="E2681" s="142" t="n"/>
      <c r="F2681" s="16" t="n"/>
      <c r="G2681" s="132" t="n"/>
      <c r="H2681" s="142" t="n"/>
      <c r="I2681" s="142" t="n"/>
      <c r="J2681" s="144" t="n"/>
      <c r="K2681" s="124" t="n"/>
      <c r="L2681" s="12" t="n"/>
      <c r="M2681" s="158">
        <f>IF(J2681="", "", K2681)</f>
        <v/>
      </c>
      <c r="N2681" s="17" t="n"/>
      <c r="O2681" s="18" t="n"/>
      <c r="AC2681" s="14" t="n"/>
      <c r="AD2681" s="14">
        <f>IF(M2681="", "", IF(C2681="Long", IF(M2681&gt;0, M2681/F2681, ((G2681*(I2681-E2681))/F2681)), IF(M2681&gt;0, M2681/F2681, ((G2681*(E2681-I2681))/F2681))))</f>
        <v/>
      </c>
    </row>
    <row customHeight="1" ht="17.25" r="2682" spans="1:105">
      <c r="A2682" s="161" t="n"/>
      <c r="B2682" s="141" t="n"/>
      <c r="C2682" s="15" t="n"/>
      <c r="D2682" s="15" t="n"/>
      <c r="E2682" s="142" t="n"/>
      <c r="F2682" s="16" t="n"/>
      <c r="G2682" s="132" t="n"/>
      <c r="H2682" s="142" t="n"/>
      <c r="I2682" s="142" t="n"/>
      <c r="J2682" s="144" t="n"/>
      <c r="K2682" s="124" t="n"/>
      <c r="L2682" s="12" t="n"/>
      <c r="M2682" s="158">
        <f>IF(J2682="", "", K2682)</f>
        <v/>
      </c>
      <c r="N2682" s="17" t="n"/>
      <c r="O2682" s="18" t="n"/>
      <c r="AC2682" s="14" t="n"/>
      <c r="AD2682" s="14">
        <f>IF(M2682="", "", IF(C2682="Long", IF(M2682&gt;0, M2682/F2682, ((G2682*(I2682-E2682))/F2682)), IF(M2682&gt;0, M2682/F2682, ((G2682*(E2682-I2682))/F2682))))</f>
        <v/>
      </c>
    </row>
    <row customHeight="1" ht="17.25" r="2683" spans="1:105">
      <c r="A2683" s="161" t="n"/>
      <c r="B2683" s="141" t="n"/>
      <c r="C2683" s="15" t="n"/>
      <c r="D2683" s="15" t="n"/>
      <c r="E2683" s="142" t="n"/>
      <c r="F2683" s="16" t="n"/>
      <c r="G2683" s="132" t="n"/>
      <c r="H2683" s="142" t="n"/>
      <c r="I2683" s="142" t="n"/>
      <c r="J2683" s="144" t="n"/>
      <c r="K2683" s="124" t="n"/>
      <c r="L2683" s="12" t="n"/>
      <c r="M2683" s="158">
        <f>IF(J2683="", "", K2683)</f>
        <v/>
      </c>
      <c r="N2683" s="17" t="n"/>
      <c r="O2683" s="18" t="n"/>
      <c r="AC2683" s="14" t="n"/>
      <c r="AD2683" s="14">
        <f>IF(M2683="", "", IF(C2683="Long", IF(M2683&gt;0, M2683/F2683, ((G2683*(I2683-E2683))/F2683)), IF(M2683&gt;0, M2683/F2683, ((G2683*(E2683-I2683))/F2683))))</f>
        <v/>
      </c>
    </row>
    <row customHeight="1" ht="17.25" r="2684" spans="1:105">
      <c r="A2684" s="161" t="n"/>
      <c r="B2684" s="141" t="n"/>
      <c r="C2684" s="15" t="n"/>
      <c r="D2684" s="15" t="n"/>
      <c r="E2684" s="142" t="n"/>
      <c r="F2684" s="16" t="n"/>
      <c r="G2684" s="132" t="n"/>
      <c r="H2684" s="142" t="n"/>
      <c r="I2684" s="142" t="n"/>
      <c r="J2684" s="144" t="n"/>
      <c r="K2684" s="124" t="n"/>
      <c r="L2684" s="12" t="n"/>
      <c r="M2684" s="158">
        <f>IF(J2684="", "", K2684)</f>
        <v/>
      </c>
      <c r="N2684" s="17" t="n"/>
      <c r="O2684" s="18" t="n"/>
      <c r="AC2684" s="14" t="n"/>
      <c r="AD2684" s="14">
        <f>IF(M2684="", "", IF(C2684="Long", IF(M2684&gt;0, M2684/F2684, ((G2684*(I2684-E2684))/F2684)), IF(M2684&gt;0, M2684/F2684, ((G2684*(E2684-I2684))/F2684))))</f>
        <v/>
      </c>
    </row>
    <row customHeight="1" ht="17.25" r="2685" spans="1:105">
      <c r="A2685" s="161" t="n"/>
      <c r="B2685" s="141" t="n"/>
      <c r="C2685" s="15" t="n"/>
      <c r="D2685" s="15" t="n"/>
      <c r="E2685" s="142" t="n"/>
      <c r="F2685" s="16" t="n"/>
      <c r="G2685" s="132" t="n"/>
      <c r="H2685" s="142" t="n"/>
      <c r="I2685" s="142" t="n"/>
      <c r="J2685" s="144" t="n"/>
      <c r="K2685" s="124" t="n"/>
      <c r="L2685" s="12" t="n"/>
      <c r="M2685" s="158">
        <f>IF(J2685="", "", K2685)</f>
        <v/>
      </c>
      <c r="N2685" s="17" t="n"/>
      <c r="O2685" s="18" t="n"/>
      <c r="AC2685" s="14" t="n"/>
      <c r="AD2685" s="14">
        <f>IF(M2685="", "", IF(C2685="Long", IF(M2685&gt;0, M2685/F2685, ((G2685*(I2685-E2685))/F2685)), IF(M2685&gt;0, M2685/F2685, ((G2685*(E2685-I2685))/F2685))))</f>
        <v/>
      </c>
    </row>
    <row customHeight="1" ht="17.25" r="2686" spans="1:105">
      <c r="A2686" s="161" t="n"/>
      <c r="B2686" s="141" t="n"/>
      <c r="C2686" s="15" t="n"/>
      <c r="D2686" s="15" t="n"/>
      <c r="E2686" s="142" t="n"/>
      <c r="F2686" s="16" t="n"/>
      <c r="G2686" s="132" t="n"/>
      <c r="H2686" s="142" t="n"/>
      <c r="I2686" s="142" t="n"/>
      <c r="J2686" s="144" t="n"/>
      <c r="K2686" s="124" t="n"/>
      <c r="L2686" s="12" t="n"/>
      <c r="M2686" s="158">
        <f>IF(J2686="", "", K2686)</f>
        <v/>
      </c>
      <c r="N2686" s="17" t="n"/>
      <c r="O2686" s="18" t="n"/>
      <c r="AC2686" s="14" t="n"/>
      <c r="AD2686" s="14">
        <f>IF(M2686="", "", IF(C2686="Long", IF(M2686&gt;0, M2686/F2686, ((G2686*(I2686-E2686))/F2686)), IF(M2686&gt;0, M2686/F2686, ((G2686*(E2686-I2686))/F2686))))</f>
        <v/>
      </c>
    </row>
    <row customHeight="1" ht="17.25" r="2687" spans="1:105">
      <c r="A2687" s="161" t="n"/>
      <c r="B2687" s="141" t="n"/>
      <c r="C2687" s="15" t="n"/>
      <c r="D2687" s="15" t="n"/>
      <c r="E2687" s="142" t="n"/>
      <c r="F2687" s="16" t="n"/>
      <c r="G2687" s="132" t="n"/>
      <c r="H2687" s="142" t="n"/>
      <c r="I2687" s="142" t="n"/>
      <c r="J2687" s="144" t="n"/>
      <c r="K2687" s="124" t="n"/>
      <c r="L2687" s="12" t="n"/>
      <c r="M2687" s="158">
        <f>IF(J2687="", "", K2687)</f>
        <v/>
      </c>
      <c r="N2687" s="17" t="n"/>
      <c r="O2687" s="18" t="n"/>
      <c r="AC2687" s="14" t="n"/>
      <c r="AD2687" s="14">
        <f>IF(M2687="", "", IF(C2687="Long", IF(M2687&gt;0, M2687/F2687, ((G2687*(I2687-E2687))/F2687)), IF(M2687&gt;0, M2687/F2687, ((G2687*(E2687-I2687))/F2687))))</f>
        <v/>
      </c>
    </row>
    <row customHeight="1" ht="17.25" r="2688" spans="1:105">
      <c r="A2688" s="161" t="n"/>
      <c r="B2688" s="141" t="n"/>
      <c r="C2688" s="15" t="n"/>
      <c r="D2688" s="15" t="n"/>
      <c r="E2688" s="142" t="n"/>
      <c r="F2688" s="16" t="n"/>
      <c r="G2688" s="132" t="n"/>
      <c r="H2688" s="142" t="n"/>
      <c r="I2688" s="142" t="n"/>
      <c r="J2688" s="144" t="n"/>
      <c r="K2688" s="124" t="n"/>
      <c r="L2688" s="12" t="n"/>
      <c r="M2688" s="158">
        <f>IF(J2688="", "", K2688)</f>
        <v/>
      </c>
      <c r="N2688" s="17" t="n"/>
      <c r="O2688" s="18" t="n"/>
      <c r="AC2688" s="14" t="n"/>
      <c r="AD2688" s="14">
        <f>IF(M2688="", "", IF(C2688="Long", IF(M2688&gt;0, M2688/F2688, ((G2688*(I2688-E2688))/F2688)), IF(M2688&gt;0, M2688/F2688, ((G2688*(E2688-I2688))/F2688))))</f>
        <v/>
      </c>
    </row>
    <row customHeight="1" ht="17.25" r="2689" spans="1:105">
      <c r="A2689" s="161" t="n"/>
      <c r="B2689" s="141" t="n"/>
      <c r="C2689" s="15" t="n"/>
      <c r="D2689" s="15" t="n"/>
      <c r="E2689" s="142" t="n"/>
      <c r="F2689" s="16" t="n"/>
      <c r="G2689" s="132" t="n"/>
      <c r="H2689" s="142" t="n"/>
      <c r="I2689" s="142" t="n"/>
      <c r="J2689" s="144" t="n"/>
      <c r="K2689" s="124" t="n"/>
      <c r="L2689" s="12" t="n"/>
      <c r="M2689" s="158">
        <f>IF(J2689="", "", K2689)</f>
        <v/>
      </c>
      <c r="N2689" s="17" t="n"/>
      <c r="O2689" s="18" t="n"/>
      <c r="AC2689" s="14" t="n"/>
      <c r="AD2689" s="14">
        <f>IF(M2689="", "", IF(C2689="Long", IF(M2689&gt;0, M2689/F2689, ((G2689*(I2689-E2689))/F2689)), IF(M2689&gt;0, M2689/F2689, ((G2689*(E2689-I2689))/F2689))))</f>
        <v/>
      </c>
    </row>
    <row customHeight="1" ht="17.25" r="2690" spans="1:105">
      <c r="A2690" s="161" t="n"/>
      <c r="B2690" s="141" t="n"/>
      <c r="C2690" s="15" t="n"/>
      <c r="D2690" s="15" t="n"/>
      <c r="E2690" s="142" t="n"/>
      <c r="F2690" s="16" t="n"/>
      <c r="G2690" s="132" t="n"/>
      <c r="H2690" s="142" t="n"/>
      <c r="I2690" s="142" t="n"/>
      <c r="J2690" s="144" t="n"/>
      <c r="K2690" s="124" t="n"/>
      <c r="L2690" s="12" t="n"/>
      <c r="M2690" s="158">
        <f>IF(J2690="", "", K2690)</f>
        <v/>
      </c>
      <c r="N2690" s="17" t="n"/>
      <c r="O2690" s="18" t="n"/>
      <c r="AC2690" s="14" t="n"/>
      <c r="AD2690" s="14">
        <f>IF(M2690="", "", IF(C2690="Long", IF(M2690&gt;0, M2690/F2690, ((G2690*(I2690-E2690))/F2690)), IF(M2690&gt;0, M2690/F2690, ((G2690*(E2690-I2690))/F2690))))</f>
        <v/>
      </c>
    </row>
    <row customHeight="1" ht="17.25" r="2691" spans="1:105">
      <c r="A2691" s="161" t="n"/>
      <c r="B2691" s="141" t="n"/>
      <c r="C2691" s="15" t="n"/>
      <c r="D2691" s="15" t="n"/>
      <c r="E2691" s="142" t="n"/>
      <c r="F2691" s="16" t="n"/>
      <c r="G2691" s="132" t="n"/>
      <c r="H2691" s="142" t="n"/>
      <c r="I2691" s="142" t="n"/>
      <c r="J2691" s="144" t="n"/>
      <c r="K2691" s="124" t="n"/>
      <c r="L2691" s="12" t="n"/>
      <c r="M2691" s="158">
        <f>IF(J2691="", "", K2691)</f>
        <v/>
      </c>
      <c r="N2691" s="17" t="n"/>
      <c r="O2691" s="18" t="n"/>
      <c r="AC2691" s="14" t="n"/>
      <c r="AD2691" s="14">
        <f>IF(M2691="", "", IF(C2691="Long", IF(M2691&gt;0, M2691/F2691, ((G2691*(I2691-E2691))/F2691)), IF(M2691&gt;0, M2691/F2691, ((G2691*(E2691-I2691))/F2691))))</f>
        <v/>
      </c>
    </row>
    <row customHeight="1" ht="17.25" r="2692" spans="1:105">
      <c r="A2692" s="161" t="n"/>
      <c r="B2692" s="141" t="n"/>
      <c r="C2692" s="15" t="n"/>
      <c r="D2692" s="15" t="n"/>
      <c r="E2692" s="142" t="n"/>
      <c r="F2692" s="16" t="n"/>
      <c r="G2692" s="132" t="n"/>
      <c r="H2692" s="142" t="n"/>
      <c r="I2692" s="142" t="n"/>
      <c r="J2692" s="144" t="n"/>
      <c r="K2692" s="124" t="n"/>
      <c r="L2692" s="12" t="n"/>
      <c r="M2692" s="158">
        <f>IF(J2692="", "", K2692)</f>
        <v/>
      </c>
      <c r="N2692" s="17" t="n"/>
      <c r="O2692" s="18" t="n"/>
      <c r="AC2692" s="14" t="n"/>
      <c r="AD2692" s="14">
        <f>IF(M2692="", "", IF(C2692="Long", IF(M2692&gt;0, M2692/F2692, ((G2692*(I2692-E2692))/F2692)), IF(M2692&gt;0, M2692/F2692, ((G2692*(E2692-I2692))/F2692))))</f>
        <v/>
      </c>
    </row>
    <row customHeight="1" ht="17.25" r="2693" spans="1:105">
      <c r="A2693" s="161" t="n"/>
      <c r="B2693" s="141" t="n"/>
      <c r="C2693" s="15" t="n"/>
      <c r="D2693" s="15" t="n"/>
      <c r="E2693" s="142" t="n"/>
      <c r="F2693" s="16" t="n"/>
      <c r="G2693" s="132" t="n"/>
      <c r="H2693" s="142" t="n"/>
      <c r="I2693" s="142" t="n"/>
      <c r="J2693" s="144" t="n"/>
      <c r="K2693" s="124" t="n"/>
      <c r="L2693" s="12" t="n"/>
      <c r="M2693" s="158">
        <f>IF(J2693="", "", K2693)</f>
        <v/>
      </c>
      <c r="N2693" s="17" t="n"/>
      <c r="O2693" s="18" t="n"/>
      <c r="AC2693" s="14" t="n"/>
      <c r="AD2693" s="14">
        <f>IF(M2693="", "", IF(C2693="Long", IF(M2693&gt;0, M2693/F2693, ((G2693*(I2693-E2693))/F2693)), IF(M2693&gt;0, M2693/F2693, ((G2693*(E2693-I2693))/F2693))))</f>
        <v/>
      </c>
    </row>
    <row customHeight="1" ht="17.25" r="2694" spans="1:105">
      <c r="A2694" s="161" t="n"/>
      <c r="B2694" s="141" t="n"/>
      <c r="C2694" s="15" t="n"/>
      <c r="D2694" s="15" t="n"/>
      <c r="E2694" s="142" t="n"/>
      <c r="F2694" s="16" t="n"/>
      <c r="G2694" s="132" t="n"/>
      <c r="H2694" s="142" t="n"/>
      <c r="I2694" s="142" t="n"/>
      <c r="J2694" s="144" t="n"/>
      <c r="K2694" s="124" t="n"/>
      <c r="L2694" s="12" t="n"/>
      <c r="M2694" s="158">
        <f>IF(J2694="", "", K2694)</f>
        <v/>
      </c>
      <c r="N2694" s="17" t="n"/>
      <c r="O2694" s="18" t="n"/>
      <c r="AC2694" s="14" t="n"/>
      <c r="AD2694" s="14">
        <f>IF(M2694="", "", IF(C2694="Long", IF(M2694&gt;0, M2694/F2694, ((G2694*(I2694-E2694))/F2694)), IF(M2694&gt;0, M2694/F2694, ((G2694*(E2694-I2694))/F2694))))</f>
        <v/>
      </c>
    </row>
    <row customHeight="1" ht="17.25" r="2695" spans="1:105">
      <c r="A2695" s="161" t="n"/>
      <c r="B2695" s="141" t="n"/>
      <c r="C2695" s="15" t="n"/>
      <c r="D2695" s="15" t="n"/>
      <c r="E2695" s="142" t="n"/>
      <c r="F2695" s="16" t="n"/>
      <c r="G2695" s="132" t="n"/>
      <c r="H2695" s="142" t="n"/>
      <c r="I2695" s="142" t="n"/>
      <c r="J2695" s="144" t="n"/>
      <c r="K2695" s="124" t="n"/>
      <c r="L2695" s="12" t="n"/>
      <c r="M2695" s="158">
        <f>IF(J2695="", "", K2695)</f>
        <v/>
      </c>
      <c r="N2695" s="17" t="n"/>
      <c r="O2695" s="18" t="n"/>
      <c r="AC2695" s="14" t="n"/>
      <c r="AD2695" s="14">
        <f>IF(M2695="", "", IF(C2695="Long", IF(M2695&gt;0, M2695/F2695, ((G2695*(I2695-E2695))/F2695)), IF(M2695&gt;0, M2695/F2695, ((G2695*(E2695-I2695))/F2695))))</f>
        <v/>
      </c>
    </row>
    <row customHeight="1" ht="17.25" r="2696" spans="1:105">
      <c r="A2696" s="161" t="n"/>
      <c r="B2696" s="141" t="n"/>
      <c r="C2696" s="15" t="n"/>
      <c r="D2696" s="15" t="n"/>
      <c r="E2696" s="142" t="n"/>
      <c r="F2696" s="16" t="n"/>
      <c r="G2696" s="132" t="n"/>
      <c r="H2696" s="142" t="n"/>
      <c r="I2696" s="142" t="n"/>
      <c r="J2696" s="144" t="n"/>
      <c r="K2696" s="124" t="n"/>
      <c r="L2696" s="12" t="n"/>
      <c r="M2696" s="158">
        <f>IF(J2696="", "", K2696)</f>
        <v/>
      </c>
      <c r="N2696" s="17" t="n"/>
      <c r="O2696" s="18" t="n"/>
      <c r="AC2696" s="14" t="n"/>
      <c r="AD2696" s="14">
        <f>IF(M2696="", "", IF(C2696="Long", IF(M2696&gt;0, M2696/F2696, ((G2696*(I2696-E2696))/F2696)), IF(M2696&gt;0, M2696/F2696, ((G2696*(E2696-I2696))/F2696))))</f>
        <v/>
      </c>
    </row>
    <row customHeight="1" ht="17.25" r="2697" spans="1:105">
      <c r="A2697" s="161" t="n"/>
      <c r="B2697" s="141" t="n"/>
      <c r="C2697" s="15" t="n"/>
      <c r="D2697" s="15" t="n"/>
      <c r="E2697" s="142" t="n"/>
      <c r="F2697" s="16" t="n"/>
      <c r="G2697" s="132" t="n"/>
      <c r="H2697" s="142" t="n"/>
      <c r="I2697" s="142" t="n"/>
      <c r="J2697" s="144" t="n"/>
      <c r="K2697" s="124" t="n"/>
      <c r="L2697" s="12" t="n"/>
      <c r="M2697" s="158">
        <f>IF(J2697="", "", K2697)</f>
        <v/>
      </c>
      <c r="N2697" s="17" t="n"/>
      <c r="O2697" s="18" t="n"/>
      <c r="AC2697" s="14" t="n"/>
      <c r="AD2697" s="14">
        <f>IF(M2697="", "", IF(C2697="Long", IF(M2697&gt;0, M2697/F2697, ((G2697*(I2697-E2697))/F2697)), IF(M2697&gt;0, M2697/F2697, ((G2697*(E2697-I2697))/F2697))))</f>
        <v/>
      </c>
    </row>
    <row customHeight="1" ht="17.25" r="2698" spans="1:105">
      <c r="A2698" s="161" t="n"/>
      <c r="B2698" s="141" t="n"/>
      <c r="C2698" s="15" t="n"/>
      <c r="D2698" s="15" t="n"/>
      <c r="E2698" s="142" t="n"/>
      <c r="F2698" s="16" t="n"/>
      <c r="G2698" s="132" t="n"/>
      <c r="H2698" s="142" t="n"/>
      <c r="I2698" s="142" t="n"/>
      <c r="J2698" s="144" t="n"/>
      <c r="K2698" s="124" t="n"/>
      <c r="L2698" s="12" t="n"/>
      <c r="M2698" s="158">
        <f>IF(J2698="", "", K2698)</f>
        <v/>
      </c>
      <c r="N2698" s="17" t="n"/>
      <c r="O2698" s="18" t="n"/>
      <c r="AC2698" s="14" t="n"/>
      <c r="AD2698" s="14">
        <f>IF(M2698="", "", IF(C2698="Long", IF(M2698&gt;0, M2698/F2698, ((G2698*(I2698-E2698))/F2698)), IF(M2698&gt;0, M2698/F2698, ((G2698*(E2698-I2698))/F2698))))</f>
        <v/>
      </c>
    </row>
    <row customHeight="1" ht="17.25" r="2699" spans="1:105">
      <c r="A2699" s="161" t="n"/>
      <c r="B2699" s="141" t="n"/>
      <c r="C2699" s="15" t="n"/>
      <c r="D2699" s="15" t="n"/>
      <c r="E2699" s="142" t="n"/>
      <c r="F2699" s="16" t="n"/>
      <c r="G2699" s="132" t="n"/>
      <c r="H2699" s="142" t="n"/>
      <c r="I2699" s="142" t="n"/>
      <c r="J2699" s="144" t="n"/>
      <c r="K2699" s="124" t="n"/>
      <c r="L2699" s="12" t="n"/>
      <c r="M2699" s="158">
        <f>IF(J2699="", "", K2699)</f>
        <v/>
      </c>
      <c r="N2699" s="17" t="n"/>
      <c r="O2699" s="18" t="n"/>
      <c r="AC2699" s="14" t="n"/>
      <c r="AD2699" s="14">
        <f>IF(M2699="", "", IF(C2699="Long", IF(M2699&gt;0, M2699/F2699, ((G2699*(I2699-E2699))/F2699)), IF(M2699&gt;0, M2699/F2699, ((G2699*(E2699-I2699))/F2699))))</f>
        <v/>
      </c>
    </row>
    <row customHeight="1" ht="17.25" r="2700" spans="1:105">
      <c r="A2700" s="161" t="n"/>
      <c r="B2700" s="141" t="n"/>
      <c r="C2700" s="15" t="n"/>
      <c r="D2700" s="15" t="n"/>
      <c r="E2700" s="142" t="n"/>
      <c r="F2700" s="16" t="n"/>
      <c r="G2700" s="132" t="n"/>
      <c r="H2700" s="142" t="n"/>
      <c r="I2700" s="142" t="n"/>
      <c r="J2700" s="144" t="n"/>
      <c r="K2700" s="124" t="n"/>
      <c r="L2700" s="12" t="n"/>
      <c r="M2700" s="158">
        <f>IF(J2700="", "", K2700)</f>
        <v/>
      </c>
      <c r="N2700" s="17" t="n"/>
      <c r="O2700" s="18" t="n"/>
      <c r="AC2700" s="14" t="n"/>
      <c r="AD2700" s="14">
        <f>IF(M2700="", "", IF(C2700="Long", IF(M2700&gt;0, M2700/F2700, ((G2700*(I2700-E2700))/F2700)), IF(M2700&gt;0, M2700/F2700, ((G2700*(E2700-I2700))/F2700))))</f>
        <v/>
      </c>
    </row>
    <row customHeight="1" ht="17.25" r="2701" spans="1:105">
      <c r="A2701" s="161" t="n"/>
      <c r="B2701" s="141" t="n"/>
      <c r="C2701" s="15" t="n"/>
      <c r="D2701" s="15" t="n"/>
      <c r="E2701" s="142" t="n"/>
      <c r="F2701" s="16" t="n"/>
      <c r="G2701" s="132" t="n"/>
      <c r="H2701" s="142" t="n"/>
      <c r="I2701" s="142" t="n"/>
      <c r="J2701" s="144" t="n"/>
      <c r="K2701" s="124" t="n"/>
      <c r="L2701" s="12" t="n"/>
      <c r="M2701" s="158">
        <f>IF(J2701="", "", K2701)</f>
        <v/>
      </c>
      <c r="N2701" s="17" t="n"/>
      <c r="O2701" s="18" t="n"/>
      <c r="AC2701" s="14" t="n"/>
      <c r="AD2701" s="14">
        <f>IF(M2701="", "", IF(C2701="Long", IF(M2701&gt;0, M2701/F2701, ((G2701*(I2701-E2701))/F2701)), IF(M2701&gt;0, M2701/F2701, ((G2701*(E2701-I2701))/F2701))))</f>
        <v/>
      </c>
    </row>
    <row customHeight="1" ht="17.25" r="2702" spans="1:105">
      <c r="A2702" s="161" t="n"/>
      <c r="B2702" s="141" t="n"/>
      <c r="C2702" s="15" t="n"/>
      <c r="D2702" s="15" t="n"/>
      <c r="E2702" s="142" t="n"/>
      <c r="F2702" s="16" t="n"/>
      <c r="G2702" s="132" t="n"/>
      <c r="H2702" s="142" t="n"/>
      <c r="I2702" s="142" t="n"/>
      <c r="J2702" s="144" t="n"/>
      <c r="K2702" s="124" t="n"/>
      <c r="L2702" s="12" t="n"/>
      <c r="M2702" s="158">
        <f>IF(J2702="", "", K2702)</f>
        <v/>
      </c>
      <c r="N2702" s="17" t="n"/>
      <c r="O2702" s="18" t="n"/>
      <c r="AC2702" s="14" t="n"/>
      <c r="AD2702" s="14">
        <f>IF(M2702="", "", IF(C2702="Long", IF(M2702&gt;0, M2702/F2702, ((G2702*(I2702-E2702))/F2702)), IF(M2702&gt;0, M2702/F2702, ((G2702*(E2702-I2702))/F2702))))</f>
        <v/>
      </c>
    </row>
    <row customHeight="1" ht="17.25" r="2703" spans="1:105">
      <c r="A2703" s="161" t="n"/>
      <c r="B2703" s="141" t="n"/>
      <c r="C2703" s="15" t="n"/>
      <c r="D2703" s="15" t="n"/>
      <c r="E2703" s="142" t="n"/>
      <c r="F2703" s="16" t="n"/>
      <c r="G2703" s="132" t="n"/>
      <c r="H2703" s="142" t="n"/>
      <c r="I2703" s="142" t="n"/>
      <c r="J2703" s="144" t="n"/>
      <c r="K2703" s="124" t="n"/>
      <c r="L2703" s="12" t="n"/>
      <c r="M2703" s="158">
        <f>IF(J2703="", "", K2703)</f>
        <v/>
      </c>
      <c r="N2703" s="17" t="n"/>
      <c r="O2703" s="18" t="n"/>
      <c r="AC2703" s="14" t="n"/>
      <c r="AD2703" s="14">
        <f>IF(M2703="", "", IF(C2703="Long", IF(M2703&gt;0, M2703/F2703, ((G2703*(I2703-E2703))/F2703)), IF(M2703&gt;0, M2703/F2703, ((G2703*(E2703-I2703))/F2703))))</f>
        <v/>
      </c>
    </row>
    <row customHeight="1" ht="17.25" r="2704" spans="1:105">
      <c r="A2704" s="161" t="n"/>
      <c r="B2704" s="141" t="n"/>
      <c r="C2704" s="15" t="n"/>
      <c r="D2704" s="15" t="n"/>
      <c r="E2704" s="142" t="n"/>
      <c r="F2704" s="16" t="n"/>
      <c r="G2704" s="132" t="n"/>
      <c r="H2704" s="142" t="n"/>
      <c r="I2704" s="142" t="n"/>
      <c r="J2704" s="144" t="n"/>
      <c r="K2704" s="124" t="n"/>
      <c r="L2704" s="12" t="n"/>
      <c r="M2704" s="158">
        <f>IF(J2704="", "", K2704)</f>
        <v/>
      </c>
      <c r="N2704" s="17" t="n"/>
      <c r="O2704" s="18" t="n"/>
      <c r="AC2704" s="14" t="n"/>
      <c r="AD2704" s="14">
        <f>IF(M2704="", "", IF(C2704="Long", IF(M2704&gt;0, M2704/F2704, ((G2704*(I2704-E2704))/F2704)), IF(M2704&gt;0, M2704/F2704, ((G2704*(E2704-I2704))/F2704))))</f>
        <v/>
      </c>
    </row>
    <row customHeight="1" ht="17.25" r="2705" spans="1:105">
      <c r="A2705" s="161" t="n"/>
      <c r="B2705" s="141" t="n"/>
      <c r="C2705" s="15" t="n"/>
      <c r="D2705" s="15" t="n"/>
      <c r="E2705" s="142" t="n"/>
      <c r="F2705" s="16" t="n"/>
      <c r="G2705" s="132" t="n"/>
      <c r="H2705" s="142" t="n"/>
      <c r="I2705" s="142" t="n"/>
      <c r="J2705" s="144" t="n"/>
      <c r="K2705" s="124" t="n"/>
      <c r="L2705" s="12" t="n"/>
      <c r="M2705" s="158">
        <f>IF(J2705="", "", K2705)</f>
        <v/>
      </c>
      <c r="N2705" s="17" t="n"/>
      <c r="O2705" s="18" t="n"/>
      <c r="AC2705" s="14" t="n"/>
      <c r="AD2705" s="14">
        <f>IF(M2705="", "", IF(C2705="Long", IF(M2705&gt;0, M2705/F2705, ((G2705*(I2705-E2705))/F2705)), IF(M2705&gt;0, M2705/F2705, ((G2705*(E2705-I2705))/F2705))))</f>
        <v/>
      </c>
    </row>
    <row customHeight="1" ht="17.25" r="2706" spans="1:105">
      <c r="A2706" s="161" t="n"/>
      <c r="B2706" s="141" t="n"/>
      <c r="C2706" s="15" t="n"/>
      <c r="D2706" s="15" t="n"/>
      <c r="E2706" s="142" t="n"/>
      <c r="F2706" s="16" t="n"/>
      <c r="G2706" s="132" t="n"/>
      <c r="H2706" s="142" t="n"/>
      <c r="I2706" s="142" t="n"/>
      <c r="J2706" s="144" t="n"/>
      <c r="K2706" s="124" t="n"/>
      <c r="L2706" s="12" t="n"/>
      <c r="M2706" s="158">
        <f>IF(J2706="", "", K2706)</f>
        <v/>
      </c>
      <c r="N2706" s="17" t="n"/>
      <c r="O2706" s="18" t="n"/>
      <c r="AC2706" s="14" t="n"/>
      <c r="AD2706" s="14">
        <f>IF(M2706="", "", IF(C2706="Long", IF(M2706&gt;0, M2706/F2706, ((G2706*(I2706-E2706))/F2706)), IF(M2706&gt;0, M2706/F2706, ((G2706*(E2706-I2706))/F2706))))</f>
        <v/>
      </c>
    </row>
    <row customHeight="1" ht="17.25" r="2707" spans="1:105">
      <c r="A2707" s="161" t="n"/>
      <c r="B2707" s="141" t="n"/>
      <c r="C2707" s="15" t="n"/>
      <c r="D2707" s="15" t="n"/>
      <c r="E2707" s="142" t="n"/>
      <c r="F2707" s="16" t="n"/>
      <c r="G2707" s="132" t="n"/>
      <c r="H2707" s="142" t="n"/>
      <c r="I2707" s="142" t="n"/>
      <c r="J2707" s="144" t="n"/>
      <c r="K2707" s="124" t="n"/>
      <c r="L2707" s="12" t="n"/>
      <c r="M2707" s="158">
        <f>IF(J2707="", "", K2707)</f>
        <v/>
      </c>
      <c r="N2707" s="17" t="n"/>
      <c r="O2707" s="18" t="n"/>
      <c r="AC2707" s="14" t="n"/>
      <c r="AD2707" s="14">
        <f>IF(M2707="", "", IF(C2707="Long", IF(M2707&gt;0, M2707/F2707, ((G2707*(I2707-E2707))/F2707)), IF(M2707&gt;0, M2707/F2707, ((G2707*(E2707-I2707))/F2707))))</f>
        <v/>
      </c>
    </row>
    <row customHeight="1" ht="17.25" r="2708" spans="1:105">
      <c r="A2708" s="161" t="n"/>
      <c r="B2708" s="141" t="n"/>
      <c r="C2708" s="15" t="n"/>
      <c r="D2708" s="15" t="n"/>
      <c r="E2708" s="142" t="n"/>
      <c r="F2708" s="16" t="n"/>
      <c r="G2708" s="132" t="n"/>
      <c r="H2708" s="142" t="n"/>
      <c r="I2708" s="142" t="n"/>
      <c r="J2708" s="144" t="n"/>
      <c r="K2708" s="124" t="n"/>
      <c r="L2708" s="12" t="n"/>
      <c r="M2708" s="158">
        <f>IF(J2708="", "", K2708)</f>
        <v/>
      </c>
      <c r="N2708" s="17" t="n"/>
      <c r="O2708" s="18" t="n"/>
      <c r="AC2708" s="14" t="n"/>
      <c r="AD2708" s="14">
        <f>IF(M2708="", "", IF(C2708="Long", IF(M2708&gt;0, M2708/F2708, ((G2708*(I2708-E2708))/F2708)), IF(M2708&gt;0, M2708/F2708, ((G2708*(E2708-I2708))/F2708))))</f>
        <v/>
      </c>
    </row>
    <row customHeight="1" ht="17.25" r="2709" spans="1:105">
      <c r="A2709" s="161" t="n"/>
      <c r="B2709" s="141" t="n"/>
      <c r="C2709" s="15" t="n"/>
      <c r="D2709" s="15" t="n"/>
      <c r="E2709" s="142" t="n"/>
      <c r="F2709" s="16" t="n"/>
      <c r="G2709" s="132" t="n"/>
      <c r="H2709" s="142" t="n"/>
      <c r="I2709" s="142" t="n"/>
      <c r="J2709" s="144" t="n"/>
      <c r="K2709" s="124" t="n"/>
      <c r="L2709" s="12" t="n"/>
      <c r="M2709" s="158">
        <f>IF(J2709="", "", K2709)</f>
        <v/>
      </c>
      <c r="N2709" s="17" t="n"/>
      <c r="O2709" s="18" t="n"/>
      <c r="AC2709" s="14" t="n"/>
      <c r="AD2709" s="14">
        <f>IF(M2709="", "", IF(C2709="Long", IF(M2709&gt;0, M2709/F2709, ((G2709*(I2709-E2709))/F2709)), IF(M2709&gt;0, M2709/F2709, ((G2709*(E2709-I2709))/F2709))))</f>
        <v/>
      </c>
    </row>
    <row customHeight="1" ht="17.25" r="2710" spans="1:105">
      <c r="A2710" s="161" t="n"/>
      <c r="B2710" s="141" t="n"/>
      <c r="C2710" s="15" t="n"/>
      <c r="D2710" s="15" t="n"/>
      <c r="E2710" s="142" t="n"/>
      <c r="F2710" s="16" t="n"/>
      <c r="G2710" s="132" t="n"/>
      <c r="H2710" s="142" t="n"/>
      <c r="I2710" s="142" t="n"/>
      <c r="J2710" s="144" t="n"/>
      <c r="K2710" s="124" t="n"/>
      <c r="L2710" s="12" t="n"/>
      <c r="M2710" s="158">
        <f>IF(J2710="", "", K2710)</f>
        <v/>
      </c>
      <c r="N2710" s="17" t="n"/>
      <c r="O2710" s="18" t="n"/>
      <c r="AC2710" s="14" t="n"/>
      <c r="AD2710" s="14">
        <f>IF(M2710="", "", IF(C2710="Long", IF(M2710&gt;0, M2710/F2710, ((G2710*(I2710-E2710))/F2710)), IF(M2710&gt;0, M2710/F2710, ((G2710*(E2710-I2710))/F2710))))</f>
        <v/>
      </c>
    </row>
    <row customHeight="1" ht="17.25" r="2711" spans="1:105">
      <c r="A2711" s="161" t="n"/>
      <c r="B2711" s="141" t="n"/>
      <c r="C2711" s="15" t="n"/>
      <c r="D2711" s="15" t="n"/>
      <c r="E2711" s="142" t="n"/>
      <c r="F2711" s="16" t="n"/>
      <c r="G2711" s="132" t="n"/>
      <c r="H2711" s="142" t="n"/>
      <c r="I2711" s="142" t="n"/>
      <c r="J2711" s="144" t="n"/>
      <c r="K2711" s="124" t="n"/>
      <c r="L2711" s="12" t="n"/>
      <c r="M2711" s="158">
        <f>IF(J2711="", "", K2711)</f>
        <v/>
      </c>
      <c r="N2711" s="17" t="n"/>
      <c r="O2711" s="18" t="n"/>
      <c r="AC2711" s="14" t="n"/>
      <c r="AD2711" s="14">
        <f>IF(M2711="", "", IF(C2711="Long", IF(M2711&gt;0, M2711/F2711, ((G2711*(I2711-E2711))/F2711)), IF(M2711&gt;0, M2711/F2711, ((G2711*(E2711-I2711))/F2711))))</f>
        <v/>
      </c>
    </row>
    <row customHeight="1" ht="17.25" r="2712" spans="1:105">
      <c r="A2712" s="161" t="n"/>
      <c r="B2712" s="141" t="n"/>
      <c r="C2712" s="15" t="n"/>
      <c r="D2712" s="15" t="n"/>
      <c r="E2712" s="142" t="n"/>
      <c r="F2712" s="16" t="n"/>
      <c r="G2712" s="132" t="n"/>
      <c r="H2712" s="142" t="n"/>
      <c r="I2712" s="142" t="n"/>
      <c r="J2712" s="144" t="n"/>
      <c r="K2712" s="124" t="n"/>
      <c r="L2712" s="12" t="n"/>
      <c r="M2712" s="158">
        <f>IF(J2712="", "", K2712)</f>
        <v/>
      </c>
      <c r="N2712" s="17" t="n"/>
      <c r="O2712" s="18" t="n"/>
      <c r="AC2712" s="14" t="n"/>
      <c r="AD2712" s="14">
        <f>IF(M2712="", "", IF(C2712="Long", IF(M2712&gt;0, M2712/F2712, ((G2712*(I2712-E2712))/F2712)), IF(M2712&gt;0, M2712/F2712, ((G2712*(E2712-I2712))/F2712))))</f>
        <v/>
      </c>
    </row>
    <row customHeight="1" ht="17.25" r="2713" spans="1:105">
      <c r="A2713" s="161" t="n"/>
      <c r="B2713" s="141" t="n"/>
      <c r="C2713" s="15" t="n"/>
      <c r="D2713" s="15" t="n"/>
      <c r="E2713" s="142" t="n"/>
      <c r="F2713" s="16" t="n"/>
      <c r="G2713" s="132" t="n"/>
      <c r="H2713" s="142" t="n"/>
      <c r="I2713" s="142" t="n"/>
      <c r="J2713" s="144" t="n"/>
      <c r="K2713" s="124" t="n"/>
      <c r="L2713" s="12" t="n"/>
      <c r="M2713" s="158">
        <f>IF(J2713="", "", K2713)</f>
        <v/>
      </c>
      <c r="N2713" s="17" t="n"/>
      <c r="O2713" s="18" t="n"/>
      <c r="AC2713" s="14" t="n"/>
      <c r="AD2713" s="14">
        <f>IF(M2713="", "", IF(C2713="Long", IF(M2713&gt;0, M2713/F2713, ((G2713*(I2713-E2713))/F2713)), IF(M2713&gt;0, M2713/F2713, ((G2713*(E2713-I2713))/F2713))))</f>
        <v/>
      </c>
    </row>
    <row customHeight="1" ht="17.25" r="2714" spans="1:105">
      <c r="A2714" s="161" t="n"/>
      <c r="B2714" s="141" t="n"/>
      <c r="C2714" s="15" t="n"/>
      <c r="D2714" s="15" t="n"/>
      <c r="E2714" s="142" t="n"/>
      <c r="F2714" s="16" t="n"/>
      <c r="G2714" s="132" t="n"/>
      <c r="H2714" s="142" t="n"/>
      <c r="I2714" s="142" t="n"/>
      <c r="J2714" s="144" t="n"/>
      <c r="K2714" s="124" t="n"/>
      <c r="L2714" s="12" t="n"/>
      <c r="M2714" s="158">
        <f>IF(J2714="", "", K2714)</f>
        <v/>
      </c>
      <c r="N2714" s="17" t="n"/>
      <c r="O2714" s="18" t="n"/>
      <c r="AC2714" s="14" t="n"/>
      <c r="AD2714" s="14">
        <f>IF(M2714="", "", IF(C2714="Long", IF(M2714&gt;0, M2714/F2714, ((G2714*(I2714-E2714))/F2714)), IF(M2714&gt;0, M2714/F2714, ((G2714*(E2714-I2714))/F2714))))</f>
        <v/>
      </c>
    </row>
    <row customHeight="1" ht="17.25" r="2715" spans="1:105">
      <c r="A2715" s="161" t="n"/>
      <c r="B2715" s="141" t="n"/>
      <c r="C2715" s="15" t="n"/>
      <c r="D2715" s="15" t="n"/>
      <c r="E2715" s="142" t="n"/>
      <c r="F2715" s="16" t="n"/>
      <c r="G2715" s="132" t="n"/>
      <c r="H2715" s="142" t="n"/>
      <c r="I2715" s="142" t="n"/>
      <c r="J2715" s="144" t="n"/>
      <c r="K2715" s="124" t="n"/>
      <c r="L2715" s="12" t="n"/>
      <c r="M2715" s="158">
        <f>IF(J2715="", "", K2715)</f>
        <v/>
      </c>
      <c r="N2715" s="17" t="n"/>
      <c r="O2715" s="18" t="n"/>
      <c r="AC2715" s="14" t="n"/>
      <c r="AD2715" s="14">
        <f>IF(M2715="", "", IF(C2715="Long", IF(M2715&gt;0, M2715/F2715, ((G2715*(I2715-E2715))/F2715)), IF(M2715&gt;0, M2715/F2715, ((G2715*(E2715-I2715))/F2715))))</f>
        <v/>
      </c>
    </row>
    <row customHeight="1" ht="17.25" r="2716" spans="1:105">
      <c r="A2716" s="161" t="n"/>
      <c r="B2716" s="141" t="n"/>
      <c r="C2716" s="15" t="n"/>
      <c r="D2716" s="15" t="n"/>
      <c r="E2716" s="142" t="n"/>
      <c r="F2716" s="16" t="n"/>
      <c r="G2716" s="132" t="n"/>
      <c r="H2716" s="142" t="n"/>
      <c r="I2716" s="142" t="n"/>
      <c r="J2716" s="144" t="n"/>
      <c r="K2716" s="124" t="n"/>
      <c r="L2716" s="12" t="n"/>
      <c r="M2716" s="158">
        <f>IF(J2716="", "", K2716)</f>
        <v/>
      </c>
      <c r="N2716" s="17" t="n"/>
      <c r="O2716" s="18" t="n"/>
      <c r="AC2716" s="14" t="n"/>
      <c r="AD2716" s="14">
        <f>IF(M2716="", "", IF(C2716="Long", IF(M2716&gt;0, M2716/F2716, ((G2716*(I2716-E2716))/F2716)), IF(M2716&gt;0, M2716/F2716, ((G2716*(E2716-I2716))/F2716))))</f>
        <v/>
      </c>
    </row>
    <row customHeight="1" ht="17.25" r="2717" spans="1:105">
      <c r="A2717" s="161" t="n"/>
      <c r="B2717" s="141" t="n"/>
      <c r="C2717" s="15" t="n"/>
      <c r="D2717" s="15" t="n"/>
      <c r="E2717" s="142" t="n"/>
      <c r="F2717" s="16" t="n"/>
      <c r="G2717" s="132" t="n"/>
      <c r="H2717" s="142" t="n"/>
      <c r="I2717" s="142" t="n"/>
      <c r="J2717" s="144" t="n"/>
      <c r="K2717" s="124" t="n"/>
      <c r="L2717" s="12" t="n"/>
      <c r="M2717" s="158">
        <f>IF(J2717="", "", K2717)</f>
        <v/>
      </c>
      <c r="N2717" s="17" t="n"/>
      <c r="O2717" s="18" t="n"/>
      <c r="AC2717" s="14" t="n"/>
      <c r="AD2717" s="14">
        <f>IF(M2717="", "", IF(C2717="Long", IF(M2717&gt;0, M2717/F2717, ((G2717*(I2717-E2717))/F2717)), IF(M2717&gt;0, M2717/F2717, ((G2717*(E2717-I2717))/F2717))))</f>
        <v/>
      </c>
    </row>
    <row customHeight="1" ht="17.25" r="2718" spans="1:105">
      <c r="A2718" s="161" t="n"/>
      <c r="B2718" s="141" t="n"/>
      <c r="C2718" s="15" t="n"/>
      <c r="D2718" s="15" t="n"/>
      <c r="E2718" s="142" t="n"/>
      <c r="F2718" s="16" t="n"/>
      <c r="G2718" s="132" t="n"/>
      <c r="H2718" s="142" t="n"/>
      <c r="I2718" s="142" t="n"/>
      <c r="J2718" s="144" t="n"/>
      <c r="K2718" s="124" t="n"/>
      <c r="L2718" s="12" t="n"/>
      <c r="M2718" s="158">
        <f>IF(J2718="", "", K2718)</f>
        <v/>
      </c>
      <c r="N2718" s="17" t="n"/>
      <c r="O2718" s="18" t="n"/>
      <c r="AC2718" s="14" t="n"/>
      <c r="AD2718" s="14">
        <f>IF(M2718="", "", IF(C2718="Long", IF(M2718&gt;0, M2718/F2718, ((G2718*(I2718-E2718))/F2718)), IF(M2718&gt;0, M2718/F2718, ((G2718*(E2718-I2718))/F2718))))</f>
        <v/>
      </c>
    </row>
    <row customHeight="1" ht="17.25" r="2719" spans="1:105">
      <c r="A2719" s="161" t="n"/>
      <c r="B2719" s="141" t="n"/>
      <c r="C2719" s="15" t="n"/>
      <c r="D2719" s="15" t="n"/>
      <c r="E2719" s="142" t="n"/>
      <c r="F2719" s="16" t="n"/>
      <c r="G2719" s="132" t="n"/>
      <c r="H2719" s="142" t="n"/>
      <c r="I2719" s="142" t="n"/>
      <c r="J2719" s="144" t="n"/>
      <c r="K2719" s="124" t="n"/>
      <c r="L2719" s="12" t="n"/>
      <c r="M2719" s="158">
        <f>IF(J2719="", "", K2719)</f>
        <v/>
      </c>
      <c r="N2719" s="17" t="n"/>
      <c r="O2719" s="18" t="n"/>
      <c r="AC2719" s="14" t="n"/>
      <c r="AD2719" s="14">
        <f>IF(M2719="", "", IF(C2719="Long", IF(M2719&gt;0, M2719/F2719, ((G2719*(I2719-E2719))/F2719)), IF(M2719&gt;0, M2719/F2719, ((G2719*(E2719-I2719))/F2719))))</f>
        <v/>
      </c>
    </row>
    <row customHeight="1" ht="17.25" r="2720" spans="1:105">
      <c r="A2720" s="161" t="n"/>
      <c r="B2720" s="141" t="n"/>
      <c r="C2720" s="15" t="n"/>
      <c r="D2720" s="15" t="n"/>
      <c r="E2720" s="142" t="n"/>
      <c r="F2720" s="16" t="n"/>
      <c r="G2720" s="132" t="n"/>
      <c r="H2720" s="142" t="n"/>
      <c r="I2720" s="142" t="n"/>
      <c r="J2720" s="144" t="n"/>
      <c r="K2720" s="124" t="n"/>
      <c r="L2720" s="12" t="n"/>
      <c r="M2720" s="158">
        <f>IF(J2720="", "", K2720)</f>
        <v/>
      </c>
      <c r="N2720" s="17" t="n"/>
      <c r="O2720" s="18" t="n"/>
      <c r="AC2720" s="14" t="n"/>
      <c r="AD2720" s="14">
        <f>IF(M2720="", "", IF(C2720="Long", IF(M2720&gt;0, M2720/F2720, ((G2720*(I2720-E2720))/F2720)), IF(M2720&gt;0, M2720/F2720, ((G2720*(E2720-I2720))/F2720))))</f>
        <v/>
      </c>
    </row>
    <row customHeight="1" ht="17.25" r="2721" spans="1:105">
      <c r="A2721" s="161" t="n"/>
      <c r="B2721" s="141" t="n"/>
      <c r="C2721" s="15" t="n"/>
      <c r="D2721" s="15" t="n"/>
      <c r="E2721" s="142" t="n"/>
      <c r="F2721" s="16" t="n"/>
      <c r="G2721" s="132" t="n"/>
      <c r="H2721" s="142" t="n"/>
      <c r="I2721" s="142" t="n"/>
      <c r="J2721" s="144" t="n"/>
      <c r="K2721" s="124" t="n"/>
      <c r="L2721" s="12" t="n"/>
      <c r="M2721" s="158">
        <f>IF(J2721="", "", K2721)</f>
        <v/>
      </c>
      <c r="N2721" s="17" t="n"/>
      <c r="O2721" s="18" t="n"/>
      <c r="AC2721" s="14" t="n"/>
      <c r="AD2721" s="14">
        <f>IF(M2721="", "", IF(C2721="Long", IF(M2721&gt;0, M2721/F2721, ((G2721*(I2721-E2721))/F2721)), IF(M2721&gt;0, M2721/F2721, ((G2721*(E2721-I2721))/F2721))))</f>
        <v/>
      </c>
    </row>
    <row customHeight="1" ht="17.25" r="2722" spans="1:105">
      <c r="A2722" s="161" t="n"/>
      <c r="B2722" s="141" t="n"/>
      <c r="C2722" s="15" t="n"/>
      <c r="D2722" s="15" t="n"/>
      <c r="E2722" s="142" t="n"/>
      <c r="F2722" s="16" t="n"/>
      <c r="G2722" s="132" t="n"/>
      <c r="H2722" s="142" t="n"/>
      <c r="I2722" s="142" t="n"/>
      <c r="J2722" s="144" t="n"/>
      <c r="K2722" s="124" t="n"/>
      <c r="L2722" s="12" t="n"/>
      <c r="M2722" s="158">
        <f>IF(J2722="", "", K2722)</f>
        <v/>
      </c>
      <c r="N2722" s="17" t="n"/>
      <c r="O2722" s="18" t="n"/>
      <c r="AC2722" s="14" t="n"/>
      <c r="AD2722" s="14">
        <f>IF(M2722="", "", IF(C2722="Long", IF(M2722&gt;0, M2722/F2722, ((G2722*(I2722-E2722))/F2722)), IF(M2722&gt;0, M2722/F2722, ((G2722*(E2722-I2722))/F2722))))</f>
        <v/>
      </c>
    </row>
    <row customHeight="1" ht="17.25" r="2723" spans="1:105">
      <c r="A2723" s="161" t="n"/>
      <c r="B2723" s="141" t="n"/>
      <c r="C2723" s="15" t="n"/>
      <c r="D2723" s="15" t="n"/>
      <c r="E2723" s="142" t="n"/>
      <c r="F2723" s="16" t="n"/>
      <c r="G2723" s="132" t="n"/>
      <c r="H2723" s="142" t="n"/>
      <c r="I2723" s="142" t="n"/>
      <c r="J2723" s="144" t="n"/>
      <c r="K2723" s="124" t="n"/>
      <c r="L2723" s="12" t="n"/>
      <c r="M2723" s="158">
        <f>IF(J2723="", "", K2723)</f>
        <v/>
      </c>
      <c r="N2723" s="17" t="n"/>
      <c r="O2723" s="18" t="n"/>
      <c r="AC2723" s="14" t="n"/>
      <c r="AD2723" s="14">
        <f>IF(M2723="", "", IF(C2723="Long", IF(M2723&gt;0, M2723/F2723, ((G2723*(I2723-E2723))/F2723)), IF(M2723&gt;0, M2723/F2723, ((G2723*(E2723-I2723))/F2723))))</f>
        <v/>
      </c>
    </row>
    <row customHeight="1" ht="17.25" r="2724" spans="1:105">
      <c r="A2724" s="161" t="n"/>
      <c r="B2724" s="141" t="n"/>
      <c r="C2724" s="15" t="n"/>
      <c r="D2724" s="15" t="n"/>
      <c r="E2724" s="142" t="n"/>
      <c r="F2724" s="16" t="n"/>
      <c r="G2724" s="132" t="n"/>
      <c r="H2724" s="142" t="n"/>
      <c r="I2724" s="142" t="n"/>
      <c r="J2724" s="144" t="n"/>
      <c r="K2724" s="124" t="n"/>
      <c r="L2724" s="12" t="n"/>
      <c r="M2724" s="158">
        <f>IF(J2724="", "", K2724)</f>
        <v/>
      </c>
      <c r="N2724" s="17" t="n"/>
      <c r="O2724" s="18" t="n"/>
      <c r="AC2724" s="14" t="n"/>
      <c r="AD2724" s="14">
        <f>IF(M2724="", "", IF(C2724="Long", IF(M2724&gt;0, M2724/F2724, ((G2724*(I2724-E2724))/F2724)), IF(M2724&gt;0, M2724/F2724, ((G2724*(E2724-I2724))/F2724))))</f>
        <v/>
      </c>
    </row>
    <row customHeight="1" ht="17.25" r="2725" spans="1:105">
      <c r="A2725" s="161" t="n"/>
      <c r="B2725" s="141" t="n"/>
      <c r="C2725" s="15" t="n"/>
      <c r="D2725" s="15" t="n"/>
      <c r="E2725" s="142" t="n"/>
      <c r="F2725" s="16" t="n"/>
      <c r="G2725" s="132" t="n"/>
      <c r="H2725" s="142" t="n"/>
      <c r="I2725" s="142" t="n"/>
      <c r="J2725" s="144" t="n"/>
      <c r="K2725" s="124" t="n"/>
      <c r="L2725" s="12" t="n"/>
      <c r="M2725" s="158">
        <f>IF(J2725="", "", K2725)</f>
        <v/>
      </c>
      <c r="N2725" s="17" t="n"/>
      <c r="O2725" s="18" t="n"/>
      <c r="AC2725" s="14" t="n"/>
      <c r="AD2725" s="14">
        <f>IF(M2725="", "", IF(C2725="Long", IF(M2725&gt;0, M2725/F2725, ((G2725*(I2725-E2725))/F2725)), IF(M2725&gt;0, M2725/F2725, ((G2725*(E2725-I2725))/F2725))))</f>
        <v/>
      </c>
    </row>
    <row customHeight="1" ht="17.25" r="2726" spans="1:105">
      <c r="A2726" s="161" t="n"/>
      <c r="B2726" s="141" t="n"/>
      <c r="C2726" s="15" t="n"/>
      <c r="D2726" s="15" t="n"/>
      <c r="E2726" s="142" t="n"/>
      <c r="F2726" s="16" t="n"/>
      <c r="G2726" s="132" t="n"/>
      <c r="H2726" s="142" t="n"/>
      <c r="I2726" s="142" t="n"/>
      <c r="J2726" s="144" t="n"/>
      <c r="K2726" s="124" t="n"/>
      <c r="L2726" s="12" t="n"/>
      <c r="M2726" s="158">
        <f>IF(J2726="", "", K2726)</f>
        <v/>
      </c>
      <c r="N2726" s="17" t="n"/>
      <c r="O2726" s="18" t="n"/>
      <c r="AC2726" s="14" t="n"/>
      <c r="AD2726" s="14">
        <f>IF(M2726="", "", IF(C2726="Long", IF(M2726&gt;0, M2726/F2726, ((G2726*(I2726-E2726))/F2726)), IF(M2726&gt;0, M2726/F2726, ((G2726*(E2726-I2726))/F2726))))</f>
        <v/>
      </c>
    </row>
    <row customHeight="1" ht="17.25" r="2727" spans="1:105">
      <c r="A2727" s="161" t="n"/>
      <c r="B2727" s="141" t="n"/>
      <c r="C2727" s="15" t="n"/>
      <c r="D2727" s="15" t="n"/>
      <c r="E2727" s="142" t="n"/>
      <c r="F2727" s="16" t="n"/>
      <c r="G2727" s="132" t="n"/>
      <c r="H2727" s="142" t="n"/>
      <c r="I2727" s="142" t="n"/>
      <c r="J2727" s="144" t="n"/>
      <c r="K2727" s="124" t="n"/>
      <c r="L2727" s="12" t="n"/>
      <c r="M2727" s="158">
        <f>IF(J2727="", "", K2727)</f>
        <v/>
      </c>
      <c r="N2727" s="17" t="n"/>
      <c r="O2727" s="18" t="n"/>
      <c r="AC2727" s="14" t="n"/>
      <c r="AD2727" s="14">
        <f>IF(M2727="", "", IF(C2727="Long", IF(M2727&gt;0, M2727/F2727, ((G2727*(I2727-E2727))/F2727)), IF(M2727&gt;0, M2727/F2727, ((G2727*(E2727-I2727))/F2727))))</f>
        <v/>
      </c>
    </row>
    <row customHeight="1" ht="17.25" r="2728" spans="1:105">
      <c r="A2728" s="161" t="n"/>
      <c r="B2728" s="141" t="n"/>
      <c r="C2728" s="15" t="n"/>
      <c r="D2728" s="15" t="n"/>
      <c r="E2728" s="142" t="n"/>
      <c r="F2728" s="16" t="n"/>
      <c r="G2728" s="132" t="n"/>
      <c r="H2728" s="142" t="n"/>
      <c r="I2728" s="142" t="n"/>
      <c r="J2728" s="144" t="n"/>
      <c r="K2728" s="124" t="n"/>
      <c r="L2728" s="12" t="n"/>
      <c r="M2728" s="158">
        <f>IF(J2728="", "", K2728)</f>
        <v/>
      </c>
      <c r="N2728" s="17" t="n"/>
      <c r="O2728" s="18" t="n"/>
      <c r="AC2728" s="14" t="n"/>
      <c r="AD2728" s="14">
        <f>IF(M2728="", "", IF(C2728="Long", IF(M2728&gt;0, M2728/F2728, ((G2728*(I2728-E2728))/F2728)), IF(M2728&gt;0, M2728/F2728, ((G2728*(E2728-I2728))/F2728))))</f>
        <v/>
      </c>
    </row>
    <row customHeight="1" ht="17.25" r="2729" spans="1:105">
      <c r="A2729" s="161" t="n"/>
      <c r="B2729" s="141" t="n"/>
      <c r="C2729" s="15" t="n"/>
      <c r="D2729" s="15" t="n"/>
      <c r="E2729" s="142" t="n"/>
      <c r="F2729" s="16" t="n"/>
      <c r="G2729" s="132" t="n"/>
      <c r="H2729" s="142" t="n"/>
      <c r="I2729" s="142" t="n"/>
      <c r="J2729" s="144" t="n"/>
      <c r="K2729" s="124" t="n"/>
      <c r="L2729" s="12" t="n"/>
      <c r="M2729" s="158">
        <f>IF(J2729="", "", K2729)</f>
        <v/>
      </c>
      <c r="N2729" s="17" t="n"/>
      <c r="O2729" s="18" t="n"/>
      <c r="AC2729" s="14" t="n"/>
      <c r="AD2729" s="14">
        <f>IF(M2729="", "", IF(C2729="Long", IF(M2729&gt;0, M2729/F2729, ((G2729*(I2729-E2729))/F2729)), IF(M2729&gt;0, M2729/F2729, ((G2729*(E2729-I2729))/F2729))))</f>
        <v/>
      </c>
    </row>
    <row customHeight="1" ht="17.25" r="2730" spans="1:105">
      <c r="A2730" s="161" t="n"/>
      <c r="B2730" s="141" t="n"/>
      <c r="C2730" s="15" t="n"/>
      <c r="D2730" s="15" t="n"/>
      <c r="E2730" s="142" t="n"/>
      <c r="F2730" s="16" t="n"/>
      <c r="G2730" s="132" t="n"/>
      <c r="H2730" s="142" t="n"/>
      <c r="I2730" s="142" t="n"/>
      <c r="J2730" s="144" t="n"/>
      <c r="K2730" s="124" t="n"/>
      <c r="L2730" s="12" t="n"/>
      <c r="M2730" s="158">
        <f>IF(J2730="", "", K2730)</f>
        <v/>
      </c>
      <c r="N2730" s="17" t="n"/>
      <c r="O2730" s="18" t="n"/>
      <c r="AC2730" s="14" t="n"/>
      <c r="AD2730" s="14">
        <f>IF(M2730="", "", IF(C2730="Long", IF(M2730&gt;0, M2730/F2730, ((G2730*(I2730-E2730))/F2730)), IF(M2730&gt;0, M2730/F2730, ((G2730*(E2730-I2730))/F2730))))</f>
        <v/>
      </c>
    </row>
    <row customHeight="1" ht="17.25" r="2731" spans="1:105">
      <c r="A2731" s="161" t="n"/>
      <c r="B2731" s="141" t="n"/>
      <c r="C2731" s="15" t="n"/>
      <c r="D2731" s="15" t="n"/>
      <c r="E2731" s="142" t="n"/>
      <c r="F2731" s="16" t="n"/>
      <c r="G2731" s="132" t="n"/>
      <c r="H2731" s="142" t="n"/>
      <c r="I2731" s="142" t="n"/>
      <c r="J2731" s="144" t="n"/>
      <c r="K2731" s="124" t="n"/>
      <c r="L2731" s="12" t="n"/>
      <c r="M2731" s="158">
        <f>IF(J2731="", "", K2731)</f>
        <v/>
      </c>
      <c r="N2731" s="17" t="n"/>
      <c r="O2731" s="18" t="n"/>
      <c r="AC2731" s="14" t="n"/>
      <c r="AD2731" s="14">
        <f>IF(M2731="", "", IF(C2731="Long", IF(M2731&gt;0, M2731/F2731, ((G2731*(I2731-E2731))/F2731)), IF(M2731&gt;0, M2731/F2731, ((G2731*(E2731-I2731))/F2731))))</f>
        <v/>
      </c>
    </row>
    <row customHeight="1" ht="17.25" r="2732" spans="1:105">
      <c r="A2732" s="161" t="n"/>
      <c r="B2732" s="141" t="n"/>
      <c r="C2732" s="15" t="n"/>
      <c r="D2732" s="15" t="n"/>
      <c r="E2732" s="142" t="n"/>
      <c r="F2732" s="16" t="n"/>
      <c r="G2732" s="132" t="n"/>
      <c r="H2732" s="142" t="n"/>
      <c r="I2732" s="142" t="n"/>
      <c r="J2732" s="144" t="n"/>
      <c r="K2732" s="124" t="n"/>
      <c r="L2732" s="12" t="n"/>
      <c r="M2732" s="158">
        <f>IF(J2732="", "", K2732)</f>
        <v/>
      </c>
      <c r="N2732" s="17" t="n"/>
      <c r="O2732" s="18" t="n"/>
      <c r="AC2732" s="14" t="n"/>
      <c r="AD2732" s="14">
        <f>IF(M2732="", "", IF(C2732="Long", IF(M2732&gt;0, M2732/F2732, ((G2732*(I2732-E2732))/F2732)), IF(M2732&gt;0, M2732/F2732, ((G2732*(E2732-I2732))/F2732))))</f>
        <v/>
      </c>
    </row>
    <row customHeight="1" ht="17.25" r="2733" spans="1:105">
      <c r="A2733" s="161" t="n"/>
      <c r="B2733" s="141" t="n"/>
      <c r="C2733" s="15" t="n"/>
      <c r="D2733" s="15" t="n"/>
      <c r="E2733" s="142" t="n"/>
      <c r="F2733" s="16" t="n"/>
      <c r="G2733" s="132" t="n"/>
      <c r="H2733" s="142" t="n"/>
      <c r="I2733" s="142" t="n"/>
      <c r="J2733" s="144" t="n"/>
      <c r="K2733" s="124" t="n"/>
      <c r="L2733" s="12" t="n"/>
      <c r="M2733" s="158">
        <f>IF(J2733="", "", K2733)</f>
        <v/>
      </c>
      <c r="N2733" s="17" t="n"/>
      <c r="O2733" s="18" t="n"/>
      <c r="AC2733" s="14" t="n"/>
      <c r="AD2733" s="14">
        <f>IF(M2733="", "", IF(C2733="Long", IF(M2733&gt;0, M2733/F2733, ((G2733*(I2733-E2733))/F2733)), IF(M2733&gt;0, M2733/F2733, ((G2733*(E2733-I2733))/F2733))))</f>
        <v/>
      </c>
    </row>
    <row customHeight="1" ht="17.25" r="2734" spans="1:105">
      <c r="A2734" s="161" t="n"/>
      <c r="B2734" s="141" t="n"/>
      <c r="C2734" s="15" t="n"/>
      <c r="D2734" s="15" t="n"/>
      <c r="E2734" s="142" t="n"/>
      <c r="F2734" s="16" t="n"/>
      <c r="G2734" s="132" t="n"/>
      <c r="H2734" s="142" t="n"/>
      <c r="I2734" s="142" t="n"/>
      <c r="J2734" s="144" t="n"/>
      <c r="K2734" s="124" t="n"/>
      <c r="L2734" s="12" t="n"/>
      <c r="M2734" s="158">
        <f>IF(J2734="", "", K2734)</f>
        <v/>
      </c>
      <c r="N2734" s="17" t="n"/>
      <c r="O2734" s="18" t="n"/>
      <c r="AC2734" s="14" t="n"/>
      <c r="AD2734" s="14">
        <f>IF(M2734="", "", IF(C2734="Long", IF(M2734&gt;0, M2734/F2734, ((G2734*(I2734-E2734))/F2734)), IF(M2734&gt;0, M2734/F2734, ((G2734*(E2734-I2734))/F2734))))</f>
        <v/>
      </c>
    </row>
    <row customHeight="1" ht="17.25" r="2735" spans="1:105">
      <c r="A2735" s="161" t="n"/>
      <c r="B2735" s="141" t="n"/>
      <c r="C2735" s="15" t="n"/>
      <c r="D2735" s="15" t="n"/>
      <c r="E2735" s="142" t="n"/>
      <c r="F2735" s="16" t="n"/>
      <c r="G2735" s="132" t="n"/>
      <c r="H2735" s="142" t="n"/>
      <c r="I2735" s="142" t="n"/>
      <c r="J2735" s="144" t="n"/>
      <c r="K2735" s="124" t="n"/>
      <c r="L2735" s="12" t="n"/>
      <c r="M2735" s="158">
        <f>IF(J2735="", "", K2735)</f>
        <v/>
      </c>
      <c r="N2735" s="17" t="n"/>
      <c r="O2735" s="18" t="n"/>
      <c r="AC2735" s="14" t="n"/>
      <c r="AD2735" s="14">
        <f>IF(M2735="", "", IF(C2735="Long", IF(M2735&gt;0, M2735/F2735, ((G2735*(I2735-E2735))/F2735)), IF(M2735&gt;0, M2735/F2735, ((G2735*(E2735-I2735))/F2735))))</f>
        <v/>
      </c>
    </row>
    <row customHeight="1" ht="17.25" r="2736" spans="1:105">
      <c r="A2736" s="161" t="n"/>
      <c r="B2736" s="141" t="n"/>
      <c r="C2736" s="15" t="n"/>
      <c r="D2736" s="15" t="n"/>
      <c r="E2736" s="142" t="n"/>
      <c r="F2736" s="16" t="n"/>
      <c r="G2736" s="132" t="n"/>
      <c r="H2736" s="142" t="n"/>
      <c r="I2736" s="142" t="n"/>
      <c r="J2736" s="144" t="n"/>
      <c r="K2736" s="124" t="n"/>
      <c r="L2736" s="12" t="n"/>
      <c r="M2736" s="158">
        <f>IF(J2736="", "", K2736)</f>
        <v/>
      </c>
      <c r="N2736" s="17" t="n"/>
      <c r="O2736" s="18" t="n"/>
      <c r="AC2736" s="14" t="n"/>
      <c r="AD2736" s="14">
        <f>IF(M2736="", "", IF(C2736="Long", IF(M2736&gt;0, M2736/F2736, ((G2736*(I2736-E2736))/F2736)), IF(M2736&gt;0, M2736/F2736, ((G2736*(E2736-I2736))/F2736))))</f>
        <v/>
      </c>
    </row>
    <row customHeight="1" ht="17.25" r="2737" spans="1:105">
      <c r="A2737" s="161" t="n"/>
      <c r="B2737" s="141" t="n"/>
      <c r="C2737" s="15" t="n"/>
      <c r="D2737" s="15" t="n"/>
      <c r="E2737" s="142" t="n"/>
      <c r="F2737" s="16" t="n"/>
      <c r="G2737" s="132" t="n"/>
      <c r="H2737" s="142" t="n"/>
      <c r="I2737" s="142" t="n"/>
      <c r="J2737" s="144" t="n"/>
      <c r="K2737" s="124" t="n"/>
      <c r="L2737" s="12" t="n"/>
      <c r="M2737" s="158">
        <f>IF(J2737="", "", K2737)</f>
        <v/>
      </c>
      <c r="N2737" s="17" t="n"/>
      <c r="O2737" s="18" t="n"/>
      <c r="AC2737" s="14" t="n"/>
      <c r="AD2737" s="14">
        <f>IF(M2737="", "", IF(C2737="Long", IF(M2737&gt;0, M2737/F2737, ((G2737*(I2737-E2737))/F2737)), IF(M2737&gt;0, M2737/F2737, ((G2737*(E2737-I2737))/F2737))))</f>
        <v/>
      </c>
    </row>
    <row customHeight="1" ht="17.25" r="2738" spans="1:105">
      <c r="A2738" s="161" t="n"/>
      <c r="B2738" s="141" t="n"/>
      <c r="C2738" s="15" t="n"/>
      <c r="D2738" s="15" t="n"/>
      <c r="E2738" s="142" t="n"/>
      <c r="F2738" s="16" t="n"/>
      <c r="G2738" s="132" t="n"/>
      <c r="H2738" s="142" t="n"/>
      <c r="I2738" s="142" t="n"/>
      <c r="J2738" s="144" t="n"/>
      <c r="K2738" s="124" t="n"/>
      <c r="L2738" s="12" t="n"/>
      <c r="M2738" s="158">
        <f>IF(J2738="", "", K2738)</f>
        <v/>
      </c>
      <c r="N2738" s="17" t="n"/>
      <c r="O2738" s="18" t="n"/>
      <c r="AC2738" s="14" t="n"/>
      <c r="AD2738" s="14">
        <f>IF(M2738="", "", IF(C2738="Long", IF(M2738&gt;0, M2738/F2738, ((G2738*(I2738-E2738))/F2738)), IF(M2738&gt;0, M2738/F2738, ((G2738*(E2738-I2738))/F2738))))</f>
        <v/>
      </c>
    </row>
    <row customHeight="1" ht="17.25" r="2739" spans="1:105">
      <c r="A2739" s="161" t="n"/>
      <c r="B2739" s="141" t="n"/>
      <c r="C2739" s="15" t="n"/>
      <c r="D2739" s="15" t="n"/>
      <c r="E2739" s="142" t="n"/>
      <c r="F2739" s="16" t="n"/>
      <c r="G2739" s="132" t="n"/>
      <c r="H2739" s="142" t="n"/>
      <c r="I2739" s="142" t="n"/>
      <c r="J2739" s="144" t="n"/>
      <c r="K2739" s="124" t="n"/>
      <c r="L2739" s="12" t="n"/>
      <c r="M2739" s="158">
        <f>IF(J2739="", "", K2739)</f>
        <v/>
      </c>
      <c r="N2739" s="17" t="n"/>
      <c r="O2739" s="18" t="n"/>
      <c r="AC2739" s="14" t="n"/>
      <c r="AD2739" s="14">
        <f>IF(M2739="", "", IF(C2739="Long", IF(M2739&gt;0, M2739/F2739, ((G2739*(I2739-E2739))/F2739)), IF(M2739&gt;0, M2739/F2739, ((G2739*(E2739-I2739))/F2739))))</f>
        <v/>
      </c>
    </row>
    <row customHeight="1" ht="17.25" r="2740" spans="1:105">
      <c r="A2740" s="161" t="n"/>
      <c r="B2740" s="141" t="n"/>
      <c r="C2740" s="15" t="n"/>
      <c r="D2740" s="15" t="n"/>
      <c r="E2740" s="142" t="n"/>
      <c r="F2740" s="16" t="n"/>
      <c r="G2740" s="132" t="n"/>
      <c r="H2740" s="142" t="n"/>
      <c r="I2740" s="142" t="n"/>
      <c r="J2740" s="144" t="n"/>
      <c r="K2740" s="124" t="n"/>
      <c r="L2740" s="12" t="n"/>
      <c r="M2740" s="158">
        <f>IF(J2740="", "", K2740)</f>
        <v/>
      </c>
      <c r="N2740" s="17" t="n"/>
      <c r="O2740" s="18" t="n"/>
      <c r="AC2740" s="14" t="n"/>
      <c r="AD2740" s="14">
        <f>IF(M2740="", "", IF(C2740="Long", IF(M2740&gt;0, M2740/F2740, ((G2740*(I2740-E2740))/F2740)), IF(M2740&gt;0, M2740/F2740, ((G2740*(E2740-I2740))/F2740))))</f>
        <v/>
      </c>
    </row>
    <row customHeight="1" ht="17.25" r="2741" spans="1:105">
      <c r="A2741" s="161" t="n"/>
      <c r="B2741" s="141" t="n"/>
      <c r="C2741" s="15" t="n"/>
      <c r="D2741" s="15" t="n"/>
      <c r="E2741" s="142" t="n"/>
      <c r="F2741" s="16" t="n"/>
      <c r="G2741" s="132" t="n"/>
      <c r="H2741" s="142" t="n"/>
      <c r="I2741" s="142" t="n"/>
      <c r="J2741" s="144" t="n"/>
      <c r="K2741" s="124" t="n"/>
      <c r="L2741" s="12" t="n"/>
      <c r="M2741" s="158">
        <f>IF(J2741="", "", K2741)</f>
        <v/>
      </c>
      <c r="N2741" s="17" t="n"/>
      <c r="O2741" s="18" t="n"/>
      <c r="AC2741" s="14" t="n"/>
      <c r="AD2741" s="14">
        <f>IF(M2741="", "", IF(C2741="Long", IF(M2741&gt;0, M2741/F2741, ((G2741*(I2741-E2741))/F2741)), IF(M2741&gt;0, M2741/F2741, ((G2741*(E2741-I2741))/F2741))))</f>
        <v/>
      </c>
    </row>
    <row customHeight="1" ht="17.25" r="2742" spans="1:105">
      <c r="A2742" s="161" t="n"/>
      <c r="B2742" s="141" t="n"/>
      <c r="C2742" s="15" t="n"/>
      <c r="D2742" s="15" t="n"/>
      <c r="E2742" s="142" t="n"/>
      <c r="F2742" s="16" t="n"/>
      <c r="G2742" s="132" t="n"/>
      <c r="H2742" s="142" t="n"/>
      <c r="I2742" s="142" t="n"/>
      <c r="J2742" s="144" t="n"/>
      <c r="K2742" s="124" t="n"/>
      <c r="L2742" s="12" t="n"/>
      <c r="M2742" s="158">
        <f>IF(J2742="", "", K2742)</f>
        <v/>
      </c>
      <c r="N2742" s="17" t="n"/>
      <c r="O2742" s="18" t="n"/>
      <c r="AC2742" s="14" t="n"/>
      <c r="AD2742" s="14">
        <f>IF(M2742="", "", IF(C2742="Long", IF(M2742&gt;0, M2742/F2742, ((G2742*(I2742-E2742))/F2742)), IF(M2742&gt;0, M2742/F2742, ((G2742*(E2742-I2742))/F2742))))</f>
        <v/>
      </c>
    </row>
    <row customHeight="1" ht="17.25" r="2743" spans="1:105">
      <c r="A2743" s="161" t="n"/>
      <c r="B2743" s="141" t="n"/>
      <c r="C2743" s="15" t="n"/>
      <c r="D2743" s="15" t="n"/>
      <c r="E2743" s="142" t="n"/>
      <c r="F2743" s="16" t="n"/>
      <c r="G2743" s="132" t="n"/>
      <c r="H2743" s="142" t="n"/>
      <c r="I2743" s="142" t="n"/>
      <c r="J2743" s="144" t="n"/>
      <c r="K2743" s="124" t="n"/>
      <c r="L2743" s="12" t="n"/>
      <c r="M2743" s="158">
        <f>IF(J2743="", "", K2743)</f>
        <v/>
      </c>
      <c r="N2743" s="17" t="n"/>
      <c r="O2743" s="18" t="n"/>
      <c r="AC2743" s="14" t="n"/>
      <c r="AD2743" s="14">
        <f>IF(M2743="", "", IF(C2743="Long", IF(M2743&gt;0, M2743/F2743, ((G2743*(I2743-E2743))/F2743)), IF(M2743&gt;0, M2743/F2743, ((G2743*(E2743-I2743))/F2743))))</f>
        <v/>
      </c>
    </row>
    <row customHeight="1" ht="17.25" r="2744" spans="1:105">
      <c r="A2744" s="161" t="n"/>
      <c r="B2744" s="141" t="n"/>
      <c r="C2744" s="15" t="n"/>
      <c r="D2744" s="15" t="n"/>
      <c r="E2744" s="142" t="n"/>
      <c r="F2744" s="16" t="n"/>
      <c r="G2744" s="132" t="n"/>
      <c r="H2744" s="142" t="n"/>
      <c r="I2744" s="142" t="n"/>
      <c r="J2744" s="144" t="n"/>
      <c r="K2744" s="124" t="n"/>
      <c r="L2744" s="12" t="n"/>
      <c r="M2744" s="158">
        <f>IF(J2744="", "", K2744)</f>
        <v/>
      </c>
      <c r="N2744" s="17" t="n"/>
      <c r="O2744" s="18" t="n"/>
      <c r="AC2744" s="14" t="n"/>
      <c r="AD2744" s="14">
        <f>IF(M2744="", "", IF(C2744="Long", IF(M2744&gt;0, M2744/F2744, ((G2744*(I2744-E2744))/F2744)), IF(M2744&gt;0, M2744/F2744, ((G2744*(E2744-I2744))/F2744))))</f>
        <v/>
      </c>
    </row>
    <row customHeight="1" ht="17.25" r="2745" spans="1:105">
      <c r="A2745" s="161" t="n"/>
      <c r="B2745" s="141" t="n"/>
      <c r="C2745" s="15" t="n"/>
      <c r="D2745" s="15" t="n"/>
      <c r="E2745" s="142" t="n"/>
      <c r="F2745" s="16" t="n"/>
      <c r="G2745" s="132" t="n"/>
      <c r="H2745" s="142" t="n"/>
      <c r="I2745" s="142" t="n"/>
      <c r="J2745" s="144" t="n"/>
      <c r="K2745" s="124" t="n"/>
      <c r="L2745" s="12" t="n"/>
      <c r="M2745" s="158">
        <f>IF(J2745="", "", K2745)</f>
        <v/>
      </c>
      <c r="N2745" s="17" t="n"/>
      <c r="O2745" s="18" t="n"/>
      <c r="AC2745" s="14" t="n"/>
      <c r="AD2745" s="14">
        <f>IF(M2745="", "", IF(C2745="Long", IF(M2745&gt;0, M2745/F2745, ((G2745*(I2745-E2745))/F2745)), IF(M2745&gt;0, M2745/F2745, ((G2745*(E2745-I2745))/F2745))))</f>
        <v/>
      </c>
    </row>
    <row customHeight="1" ht="17.25" r="2746" spans="1:105">
      <c r="A2746" s="161" t="n"/>
      <c r="B2746" s="141" t="n"/>
      <c r="C2746" s="15" t="n"/>
      <c r="D2746" s="15" t="n"/>
      <c r="E2746" s="142" t="n"/>
      <c r="F2746" s="16" t="n"/>
      <c r="G2746" s="132" t="n"/>
      <c r="H2746" s="142" t="n"/>
      <c r="I2746" s="142" t="n"/>
      <c r="J2746" s="144" t="n"/>
      <c r="K2746" s="124" t="n"/>
      <c r="L2746" s="12" t="n"/>
      <c r="M2746" s="158">
        <f>IF(J2746="", "", K2746)</f>
        <v/>
      </c>
      <c r="N2746" s="17" t="n"/>
      <c r="O2746" s="18" t="n"/>
      <c r="AC2746" s="14" t="n"/>
      <c r="AD2746" s="14">
        <f>IF(M2746="", "", IF(C2746="Long", IF(M2746&gt;0, M2746/F2746, ((G2746*(I2746-E2746))/F2746)), IF(M2746&gt;0, M2746/F2746, ((G2746*(E2746-I2746))/F2746))))</f>
        <v/>
      </c>
    </row>
    <row customHeight="1" ht="17.25" r="2747" spans="1:105">
      <c r="A2747" s="161" t="n"/>
      <c r="B2747" s="141" t="n"/>
      <c r="C2747" s="15" t="n"/>
      <c r="D2747" s="15" t="n"/>
      <c r="E2747" s="142" t="n"/>
      <c r="F2747" s="16" t="n"/>
      <c r="G2747" s="132" t="n"/>
      <c r="H2747" s="142" t="n"/>
      <c r="I2747" s="142" t="n"/>
      <c r="J2747" s="144" t="n"/>
      <c r="K2747" s="124" t="n"/>
      <c r="L2747" s="12" t="n"/>
      <c r="M2747" s="158">
        <f>IF(J2747="", "", K2747)</f>
        <v/>
      </c>
      <c r="N2747" s="17" t="n"/>
      <c r="O2747" s="18" t="n"/>
      <c r="AC2747" s="14" t="n"/>
      <c r="AD2747" s="14">
        <f>IF(M2747="", "", IF(C2747="Long", IF(M2747&gt;0, M2747/F2747, ((G2747*(I2747-E2747))/F2747)), IF(M2747&gt;0, M2747/F2747, ((G2747*(E2747-I2747))/F2747))))</f>
        <v/>
      </c>
    </row>
    <row customHeight="1" ht="17.25" r="2748" spans="1:105">
      <c r="A2748" s="161" t="n"/>
      <c r="B2748" s="141" t="n"/>
      <c r="C2748" s="15" t="n"/>
      <c r="D2748" s="15" t="n"/>
      <c r="E2748" s="142" t="n"/>
      <c r="F2748" s="16" t="n"/>
      <c r="G2748" s="132" t="n"/>
      <c r="H2748" s="142" t="n"/>
      <c r="I2748" s="142" t="n"/>
      <c r="J2748" s="144" t="n"/>
      <c r="K2748" s="124" t="n"/>
      <c r="L2748" s="12" t="n"/>
      <c r="M2748" s="158">
        <f>IF(J2748="", "", K2748)</f>
        <v/>
      </c>
      <c r="N2748" s="17" t="n"/>
      <c r="O2748" s="18" t="n"/>
      <c r="AC2748" s="14" t="n"/>
      <c r="AD2748" s="14">
        <f>IF(M2748="", "", IF(C2748="Long", IF(M2748&gt;0, M2748/F2748, ((G2748*(I2748-E2748))/F2748)), IF(M2748&gt;0, M2748/F2748, ((G2748*(E2748-I2748))/F2748))))</f>
        <v/>
      </c>
    </row>
    <row customHeight="1" ht="17.25" r="2749" spans="1:105">
      <c r="A2749" s="161" t="n"/>
      <c r="B2749" s="141" t="n"/>
      <c r="C2749" s="15" t="n"/>
      <c r="D2749" s="15" t="n"/>
      <c r="E2749" s="142" t="n"/>
      <c r="F2749" s="16" t="n"/>
      <c r="G2749" s="132" t="n"/>
      <c r="H2749" s="142" t="n"/>
      <c r="I2749" s="142" t="n"/>
      <c r="J2749" s="144" t="n"/>
      <c r="K2749" s="124" t="n"/>
      <c r="L2749" s="12" t="n"/>
      <c r="M2749" s="158">
        <f>IF(J2749="", "", K2749)</f>
        <v/>
      </c>
      <c r="N2749" s="17" t="n"/>
      <c r="O2749" s="18" t="n"/>
      <c r="AC2749" s="14" t="n"/>
      <c r="AD2749" s="14">
        <f>IF(M2749="", "", IF(C2749="Long", IF(M2749&gt;0, M2749/F2749, ((G2749*(I2749-E2749))/F2749)), IF(M2749&gt;0, M2749/F2749, ((G2749*(E2749-I2749))/F2749))))</f>
        <v/>
      </c>
    </row>
    <row customHeight="1" ht="17.25" r="2750" spans="1:105">
      <c r="A2750" s="161" t="n"/>
      <c r="B2750" s="141" t="n"/>
      <c r="C2750" s="15" t="n"/>
      <c r="D2750" s="15" t="n"/>
      <c r="E2750" s="142" t="n"/>
      <c r="F2750" s="16" t="n"/>
      <c r="G2750" s="132" t="n"/>
      <c r="H2750" s="142" t="n"/>
      <c r="I2750" s="142" t="n"/>
      <c r="J2750" s="144" t="n"/>
      <c r="K2750" s="124" t="n"/>
      <c r="L2750" s="12" t="n"/>
      <c r="M2750" s="158">
        <f>IF(J2750="", "", K2750)</f>
        <v/>
      </c>
      <c r="N2750" s="17" t="n"/>
      <c r="O2750" s="18" t="n"/>
      <c r="AC2750" s="14" t="n"/>
      <c r="AD2750" s="14">
        <f>IF(M2750="", "", IF(C2750="Long", IF(M2750&gt;0, M2750/F2750, ((G2750*(I2750-E2750))/F2750)), IF(M2750&gt;0, M2750/F2750, ((G2750*(E2750-I2750))/F2750))))</f>
        <v/>
      </c>
    </row>
    <row customHeight="1" ht="17.25" r="2751" spans="1:105">
      <c r="A2751" s="161" t="n"/>
      <c r="B2751" s="141" t="n"/>
      <c r="C2751" s="15" t="n"/>
      <c r="D2751" s="15" t="n"/>
      <c r="E2751" s="142" t="n"/>
      <c r="F2751" s="16" t="n"/>
      <c r="G2751" s="132" t="n"/>
      <c r="H2751" s="142" t="n"/>
      <c r="I2751" s="142" t="n"/>
      <c r="J2751" s="144" t="n"/>
      <c r="K2751" s="124" t="n"/>
      <c r="L2751" s="12" t="n"/>
      <c r="M2751" s="158">
        <f>IF(J2751="", "", K2751)</f>
        <v/>
      </c>
      <c r="N2751" s="17" t="n"/>
      <c r="O2751" s="18" t="n"/>
      <c r="AC2751" s="14" t="n"/>
      <c r="AD2751" s="14">
        <f>IF(M2751="", "", IF(C2751="Long", IF(M2751&gt;0, M2751/F2751, ((G2751*(I2751-E2751))/F2751)), IF(M2751&gt;0, M2751/F2751, ((G2751*(E2751-I2751))/F2751))))</f>
        <v/>
      </c>
    </row>
    <row customHeight="1" ht="17.25" r="2752" spans="1:105">
      <c r="A2752" s="161" t="n"/>
      <c r="B2752" s="141" t="n"/>
      <c r="C2752" s="15" t="n"/>
      <c r="D2752" s="15" t="n"/>
      <c r="E2752" s="142" t="n"/>
      <c r="F2752" s="16" t="n"/>
      <c r="G2752" s="132" t="n"/>
      <c r="H2752" s="142" t="n"/>
      <c r="I2752" s="142" t="n"/>
      <c r="J2752" s="144" t="n"/>
      <c r="K2752" s="124" t="n"/>
      <c r="L2752" s="12" t="n"/>
      <c r="M2752" s="158">
        <f>IF(J2752="", "", K2752)</f>
        <v/>
      </c>
      <c r="N2752" s="17" t="n"/>
      <c r="O2752" s="18" t="n"/>
      <c r="AC2752" s="14" t="n"/>
      <c r="AD2752" s="14">
        <f>IF(M2752="", "", IF(C2752="Long", IF(M2752&gt;0, M2752/F2752, ((G2752*(I2752-E2752))/F2752)), IF(M2752&gt;0, M2752/F2752, ((G2752*(E2752-I2752))/F2752))))</f>
        <v/>
      </c>
    </row>
    <row customHeight="1" ht="17.25" r="2753" spans="1:105">
      <c r="A2753" s="161" t="n"/>
      <c r="B2753" s="141" t="n"/>
      <c r="C2753" s="15" t="n"/>
      <c r="D2753" s="15" t="n"/>
      <c r="E2753" s="142" t="n"/>
      <c r="F2753" s="16" t="n"/>
      <c r="G2753" s="132" t="n"/>
      <c r="H2753" s="142" t="n"/>
      <c r="I2753" s="142" t="n"/>
      <c r="J2753" s="144" t="n"/>
      <c r="K2753" s="124" t="n"/>
      <c r="L2753" s="12" t="n"/>
      <c r="M2753" s="158">
        <f>IF(J2753="", "", K2753)</f>
        <v/>
      </c>
      <c r="N2753" s="17" t="n"/>
      <c r="O2753" s="18" t="n"/>
      <c r="AC2753" s="14" t="n"/>
      <c r="AD2753" s="14">
        <f>IF(M2753="", "", IF(C2753="Long", IF(M2753&gt;0, M2753/F2753, ((G2753*(I2753-E2753))/F2753)), IF(M2753&gt;0, M2753/F2753, ((G2753*(E2753-I2753))/F2753))))</f>
        <v/>
      </c>
    </row>
    <row customHeight="1" ht="17.25" r="2754" spans="1:105">
      <c r="A2754" s="161" t="n"/>
      <c r="B2754" s="141" t="n"/>
      <c r="C2754" s="15" t="n"/>
      <c r="D2754" s="15" t="n"/>
      <c r="E2754" s="142" t="n"/>
      <c r="F2754" s="16" t="n"/>
      <c r="G2754" s="132" t="n"/>
      <c r="H2754" s="142" t="n"/>
      <c r="I2754" s="142" t="n"/>
      <c r="J2754" s="144" t="n"/>
      <c r="K2754" s="124" t="n"/>
      <c r="L2754" s="12" t="n"/>
      <c r="M2754" s="158">
        <f>IF(J2754="", "", K2754)</f>
        <v/>
      </c>
      <c r="N2754" s="17" t="n"/>
      <c r="O2754" s="18" t="n"/>
      <c r="AC2754" s="14" t="n"/>
      <c r="AD2754" s="14">
        <f>IF(M2754="", "", IF(C2754="Long", IF(M2754&gt;0, M2754/F2754, ((G2754*(I2754-E2754))/F2754)), IF(M2754&gt;0, M2754/F2754, ((G2754*(E2754-I2754))/F2754))))</f>
        <v/>
      </c>
    </row>
    <row customHeight="1" ht="17.25" r="2755" spans="1:105">
      <c r="A2755" s="161" t="n"/>
      <c r="B2755" s="141" t="n"/>
      <c r="C2755" s="15" t="n"/>
      <c r="D2755" s="15" t="n"/>
      <c r="E2755" s="142" t="n"/>
      <c r="F2755" s="16" t="n"/>
      <c r="G2755" s="132" t="n"/>
      <c r="H2755" s="142" t="n"/>
      <c r="I2755" s="142" t="n"/>
      <c r="J2755" s="144" t="n"/>
      <c r="K2755" s="124" t="n"/>
      <c r="L2755" s="12" t="n"/>
      <c r="M2755" s="158">
        <f>IF(J2755="", "", K2755)</f>
        <v/>
      </c>
      <c r="N2755" s="17" t="n"/>
      <c r="O2755" s="18" t="n"/>
      <c r="AC2755" s="14" t="n"/>
      <c r="AD2755" s="14">
        <f>IF(M2755="", "", IF(C2755="Long", IF(M2755&gt;0, M2755/F2755, ((G2755*(I2755-E2755))/F2755)), IF(M2755&gt;0, M2755/F2755, ((G2755*(E2755-I2755))/F2755))))</f>
        <v/>
      </c>
    </row>
    <row customHeight="1" ht="17.25" r="2756" spans="1:105">
      <c r="A2756" s="161" t="n"/>
      <c r="B2756" s="141" t="n"/>
      <c r="C2756" s="15" t="n"/>
      <c r="D2756" s="15" t="n"/>
      <c r="E2756" s="142" t="n"/>
      <c r="F2756" s="16" t="n"/>
      <c r="G2756" s="132" t="n"/>
      <c r="H2756" s="142" t="n"/>
      <c r="I2756" s="142" t="n"/>
      <c r="J2756" s="144" t="n"/>
      <c r="K2756" s="124" t="n"/>
      <c r="L2756" s="12" t="n"/>
      <c r="M2756" s="158">
        <f>IF(J2756="", "", K2756)</f>
        <v/>
      </c>
      <c r="N2756" s="17" t="n"/>
      <c r="O2756" s="18" t="n"/>
      <c r="AC2756" s="14" t="n"/>
      <c r="AD2756" s="14">
        <f>IF(M2756="", "", IF(C2756="Long", IF(M2756&gt;0, M2756/F2756, ((G2756*(I2756-E2756))/F2756)), IF(M2756&gt;0, M2756/F2756, ((G2756*(E2756-I2756))/F2756))))</f>
        <v/>
      </c>
    </row>
    <row customHeight="1" ht="17.25" r="2757" spans="1:105">
      <c r="A2757" s="161" t="n"/>
      <c r="B2757" s="141" t="n"/>
      <c r="C2757" s="15" t="n"/>
      <c r="D2757" s="15" t="n"/>
      <c r="E2757" s="142" t="n"/>
      <c r="F2757" s="16" t="n"/>
      <c r="G2757" s="132" t="n"/>
      <c r="H2757" s="142" t="n"/>
      <c r="I2757" s="142" t="n"/>
      <c r="J2757" s="144" t="n"/>
      <c r="K2757" s="124" t="n"/>
      <c r="L2757" s="12" t="n"/>
      <c r="M2757" s="158">
        <f>IF(J2757="", "", K2757)</f>
        <v/>
      </c>
      <c r="N2757" s="17" t="n"/>
      <c r="O2757" s="18" t="n"/>
      <c r="AC2757" s="14" t="n"/>
      <c r="AD2757" s="14">
        <f>IF(M2757="", "", IF(C2757="Long", IF(M2757&gt;0, M2757/F2757, ((G2757*(I2757-E2757))/F2757)), IF(M2757&gt;0, M2757/F2757, ((G2757*(E2757-I2757))/F2757))))</f>
        <v/>
      </c>
    </row>
    <row customHeight="1" ht="17.25" r="2758" spans="1:105">
      <c r="A2758" s="161" t="n"/>
      <c r="B2758" s="141" t="n"/>
      <c r="C2758" s="15" t="n"/>
      <c r="D2758" s="15" t="n"/>
      <c r="E2758" s="142" t="n"/>
      <c r="F2758" s="16" t="n"/>
      <c r="G2758" s="132" t="n"/>
      <c r="H2758" s="142" t="n"/>
      <c r="I2758" s="142" t="n"/>
      <c r="J2758" s="144" t="n"/>
      <c r="K2758" s="124" t="n"/>
      <c r="L2758" s="12" t="n"/>
      <c r="M2758" s="158">
        <f>IF(J2758="", "", K2758)</f>
        <v/>
      </c>
      <c r="N2758" s="17" t="n"/>
      <c r="O2758" s="18" t="n"/>
      <c r="AC2758" s="14" t="n"/>
      <c r="AD2758" s="14">
        <f>IF(M2758="", "", IF(C2758="Long", IF(M2758&gt;0, M2758/F2758, ((G2758*(I2758-E2758))/F2758)), IF(M2758&gt;0, M2758/F2758, ((G2758*(E2758-I2758))/F2758))))</f>
        <v/>
      </c>
    </row>
    <row customHeight="1" ht="17.25" r="2759" spans="1:105">
      <c r="A2759" s="161" t="n"/>
      <c r="B2759" s="141" t="n"/>
      <c r="C2759" s="15" t="n"/>
      <c r="D2759" s="15" t="n"/>
      <c r="E2759" s="142" t="n"/>
      <c r="F2759" s="16" t="n"/>
      <c r="G2759" s="132" t="n"/>
      <c r="H2759" s="142" t="n"/>
      <c r="I2759" s="142" t="n"/>
      <c r="J2759" s="144" t="n"/>
      <c r="K2759" s="124" t="n"/>
      <c r="L2759" s="12" t="n"/>
      <c r="M2759" s="158">
        <f>IF(J2759="", "", K2759)</f>
        <v/>
      </c>
      <c r="N2759" s="17" t="n"/>
      <c r="O2759" s="18" t="n"/>
      <c r="AC2759" s="14" t="n"/>
      <c r="AD2759" s="14">
        <f>IF(M2759="", "", IF(C2759="Long", IF(M2759&gt;0, M2759/F2759, ((G2759*(I2759-E2759))/F2759)), IF(M2759&gt;0, M2759/F2759, ((G2759*(E2759-I2759))/F2759))))</f>
        <v/>
      </c>
    </row>
    <row customHeight="1" ht="17.25" r="2760" spans="1:105">
      <c r="A2760" s="161" t="n"/>
      <c r="B2760" s="141" t="n"/>
      <c r="C2760" s="15" t="n"/>
      <c r="D2760" s="15" t="n"/>
      <c r="E2760" s="142" t="n"/>
      <c r="F2760" s="16" t="n"/>
      <c r="G2760" s="132" t="n"/>
      <c r="H2760" s="142" t="n"/>
      <c r="I2760" s="142" t="n"/>
      <c r="J2760" s="144" t="n"/>
      <c r="K2760" s="124" t="n"/>
      <c r="L2760" s="12" t="n"/>
      <c r="M2760" s="158">
        <f>IF(J2760="", "", K2760)</f>
        <v/>
      </c>
      <c r="N2760" s="17" t="n"/>
      <c r="O2760" s="18" t="n"/>
      <c r="AC2760" s="14" t="n"/>
      <c r="AD2760" s="14">
        <f>IF(M2760="", "", IF(C2760="Long", IF(M2760&gt;0, M2760/F2760, ((G2760*(I2760-E2760))/F2760)), IF(M2760&gt;0, M2760/F2760, ((G2760*(E2760-I2760))/F2760))))</f>
        <v/>
      </c>
    </row>
    <row customHeight="1" ht="17.25" r="2761" spans="1:105">
      <c r="A2761" s="161" t="n"/>
      <c r="B2761" s="141" t="n"/>
      <c r="C2761" s="15" t="n"/>
      <c r="D2761" s="15" t="n"/>
      <c r="E2761" s="142" t="n"/>
      <c r="F2761" s="16" t="n"/>
      <c r="G2761" s="132" t="n"/>
      <c r="H2761" s="142" t="n"/>
      <c r="I2761" s="142" t="n"/>
      <c r="J2761" s="144" t="n"/>
      <c r="K2761" s="124" t="n"/>
      <c r="L2761" s="12" t="n"/>
      <c r="M2761" s="158">
        <f>IF(J2761="", "", K2761)</f>
        <v/>
      </c>
      <c r="N2761" s="17" t="n"/>
      <c r="O2761" s="18" t="n"/>
      <c r="AC2761" s="14" t="n"/>
      <c r="AD2761" s="14">
        <f>IF(M2761="", "", IF(C2761="Long", IF(M2761&gt;0, M2761/F2761, ((G2761*(I2761-E2761))/F2761)), IF(M2761&gt;0, M2761/F2761, ((G2761*(E2761-I2761))/F2761))))</f>
        <v/>
      </c>
    </row>
    <row customHeight="1" ht="17.25" r="2762" spans="1:105">
      <c r="A2762" s="161" t="n"/>
      <c r="B2762" s="141" t="n"/>
      <c r="C2762" s="15" t="n"/>
      <c r="D2762" s="15" t="n"/>
      <c r="E2762" s="142" t="n"/>
      <c r="F2762" s="16" t="n"/>
      <c r="G2762" s="132" t="n"/>
      <c r="H2762" s="142" t="n"/>
      <c r="I2762" s="142" t="n"/>
      <c r="J2762" s="144" t="n"/>
      <c r="K2762" s="124" t="n"/>
      <c r="L2762" s="12" t="n"/>
      <c r="M2762" s="158">
        <f>IF(J2762="", "", K2762)</f>
        <v/>
      </c>
      <c r="N2762" s="17" t="n"/>
      <c r="O2762" s="18" t="n"/>
      <c r="AC2762" s="14" t="n"/>
      <c r="AD2762" s="14">
        <f>IF(M2762="", "", IF(C2762="Long", IF(M2762&gt;0, M2762/F2762, ((G2762*(I2762-E2762))/F2762)), IF(M2762&gt;0, M2762/F2762, ((G2762*(E2762-I2762))/F2762))))</f>
        <v/>
      </c>
    </row>
    <row customHeight="1" ht="17.25" r="2763" spans="1:105">
      <c r="A2763" s="161" t="n"/>
      <c r="B2763" s="141" t="n"/>
      <c r="C2763" s="15" t="n"/>
      <c r="D2763" s="15" t="n"/>
      <c r="E2763" s="142" t="n"/>
      <c r="F2763" s="16" t="n"/>
      <c r="G2763" s="132" t="n"/>
      <c r="H2763" s="142" t="n"/>
      <c r="I2763" s="142" t="n"/>
      <c r="J2763" s="144" t="n"/>
      <c r="K2763" s="124" t="n"/>
      <c r="L2763" s="12" t="n"/>
      <c r="M2763" s="158">
        <f>IF(J2763="", "", K2763)</f>
        <v/>
      </c>
      <c r="N2763" s="17" t="n"/>
      <c r="O2763" s="18" t="n"/>
      <c r="AC2763" s="14" t="n"/>
      <c r="AD2763" s="14">
        <f>IF(M2763="", "", IF(C2763="Long", IF(M2763&gt;0, M2763/F2763, ((G2763*(I2763-E2763))/F2763)), IF(M2763&gt;0, M2763/F2763, ((G2763*(E2763-I2763))/F2763))))</f>
        <v/>
      </c>
    </row>
    <row customHeight="1" ht="17.25" r="2764" spans="1:105">
      <c r="A2764" s="161" t="n"/>
      <c r="B2764" s="141" t="n"/>
      <c r="C2764" s="15" t="n"/>
      <c r="D2764" s="15" t="n"/>
      <c r="E2764" s="142" t="n"/>
      <c r="F2764" s="16" t="n"/>
      <c r="G2764" s="132" t="n"/>
      <c r="H2764" s="142" t="n"/>
      <c r="I2764" s="142" t="n"/>
      <c r="J2764" s="144" t="n"/>
      <c r="K2764" s="124" t="n"/>
      <c r="L2764" s="12" t="n"/>
      <c r="M2764" s="158">
        <f>IF(J2764="", "", K2764)</f>
        <v/>
      </c>
      <c r="N2764" s="17" t="n"/>
      <c r="O2764" s="18" t="n"/>
      <c r="AC2764" s="14" t="n"/>
      <c r="AD2764" s="14">
        <f>IF(M2764="", "", IF(C2764="Long", IF(M2764&gt;0, M2764/F2764, ((G2764*(I2764-E2764))/F2764)), IF(M2764&gt;0, M2764/F2764, ((G2764*(E2764-I2764))/F2764))))</f>
        <v/>
      </c>
    </row>
    <row customHeight="1" ht="17.25" r="2765" spans="1:105">
      <c r="A2765" s="161" t="n"/>
      <c r="B2765" s="141" t="n"/>
      <c r="C2765" s="15" t="n"/>
      <c r="D2765" s="15" t="n"/>
      <c r="E2765" s="142" t="n"/>
      <c r="F2765" s="16" t="n"/>
      <c r="G2765" s="132" t="n"/>
      <c r="H2765" s="142" t="n"/>
      <c r="I2765" s="142" t="n"/>
      <c r="J2765" s="144" t="n"/>
      <c r="K2765" s="124" t="n"/>
      <c r="L2765" s="12" t="n"/>
      <c r="M2765" s="158">
        <f>IF(J2765="", "", K2765)</f>
        <v/>
      </c>
      <c r="N2765" s="17" t="n"/>
      <c r="O2765" s="18" t="n"/>
      <c r="AC2765" s="14" t="n"/>
      <c r="AD2765" s="14">
        <f>IF(M2765="", "", IF(C2765="Long", IF(M2765&gt;0, M2765/F2765, ((G2765*(I2765-E2765))/F2765)), IF(M2765&gt;0, M2765/F2765, ((G2765*(E2765-I2765))/F2765))))</f>
        <v/>
      </c>
    </row>
    <row customHeight="1" ht="17.25" r="2766" spans="1:105">
      <c r="A2766" s="161" t="n"/>
      <c r="B2766" s="141" t="n"/>
      <c r="C2766" s="15" t="n"/>
      <c r="D2766" s="15" t="n"/>
      <c r="E2766" s="142" t="n"/>
      <c r="F2766" s="16" t="n"/>
      <c r="G2766" s="132" t="n"/>
      <c r="H2766" s="142" t="n"/>
      <c r="I2766" s="142" t="n"/>
      <c r="J2766" s="144" t="n"/>
      <c r="K2766" s="124" t="n"/>
      <c r="L2766" s="12" t="n"/>
      <c r="M2766" s="158">
        <f>IF(J2766="", "", K2766)</f>
        <v/>
      </c>
      <c r="N2766" s="17" t="n"/>
      <c r="O2766" s="18" t="n"/>
      <c r="AC2766" s="14" t="n"/>
      <c r="AD2766" s="14">
        <f>IF(M2766="", "", IF(C2766="Long", IF(M2766&gt;0, M2766/F2766, ((G2766*(I2766-E2766))/F2766)), IF(M2766&gt;0, M2766/F2766, ((G2766*(E2766-I2766))/F2766))))</f>
        <v/>
      </c>
    </row>
    <row customHeight="1" ht="17.25" r="2767" spans="1:105">
      <c r="A2767" s="161" t="n"/>
      <c r="B2767" s="141" t="n"/>
      <c r="C2767" s="15" t="n"/>
      <c r="D2767" s="15" t="n"/>
      <c r="E2767" s="142" t="n"/>
      <c r="F2767" s="16" t="n"/>
      <c r="G2767" s="132" t="n"/>
      <c r="H2767" s="142" t="n"/>
      <c r="I2767" s="142" t="n"/>
      <c r="J2767" s="144" t="n"/>
      <c r="K2767" s="124" t="n"/>
      <c r="L2767" s="12" t="n"/>
      <c r="M2767" s="158">
        <f>IF(J2767="", "", K2767)</f>
        <v/>
      </c>
      <c r="N2767" s="17" t="n"/>
      <c r="O2767" s="18" t="n"/>
      <c r="AC2767" s="14" t="n"/>
      <c r="AD2767" s="14">
        <f>IF(M2767="", "", IF(C2767="Long", IF(M2767&gt;0, M2767/F2767, ((G2767*(I2767-E2767))/F2767)), IF(M2767&gt;0, M2767/F2767, ((G2767*(E2767-I2767))/F2767))))</f>
        <v/>
      </c>
    </row>
    <row customHeight="1" ht="17.25" r="2768" spans="1:105">
      <c r="A2768" s="161" t="n"/>
      <c r="B2768" s="141" t="n"/>
      <c r="C2768" s="15" t="n"/>
      <c r="D2768" s="15" t="n"/>
      <c r="E2768" s="142" t="n"/>
      <c r="F2768" s="16" t="n"/>
      <c r="G2768" s="132" t="n"/>
      <c r="H2768" s="142" t="n"/>
      <c r="I2768" s="142" t="n"/>
      <c r="J2768" s="144" t="n"/>
      <c r="K2768" s="124" t="n"/>
      <c r="L2768" s="12" t="n"/>
      <c r="M2768" s="158">
        <f>IF(J2768="", "", K2768)</f>
        <v/>
      </c>
      <c r="N2768" s="17" t="n"/>
      <c r="O2768" s="18" t="n"/>
      <c r="AC2768" s="14" t="n"/>
      <c r="AD2768" s="14">
        <f>IF(M2768="", "", IF(C2768="Long", IF(M2768&gt;0, M2768/F2768, ((G2768*(I2768-E2768))/F2768)), IF(M2768&gt;0, M2768/F2768, ((G2768*(E2768-I2768))/F2768))))</f>
        <v/>
      </c>
    </row>
    <row customHeight="1" ht="17.25" r="2769" spans="1:105">
      <c r="A2769" s="161" t="n"/>
      <c r="B2769" s="141" t="n"/>
      <c r="C2769" s="15" t="n"/>
      <c r="D2769" s="15" t="n"/>
      <c r="E2769" s="142" t="n"/>
      <c r="F2769" s="16" t="n"/>
      <c r="G2769" s="132" t="n"/>
      <c r="H2769" s="142" t="n"/>
      <c r="I2769" s="142" t="n"/>
      <c r="J2769" s="144" t="n"/>
      <c r="K2769" s="124" t="n"/>
      <c r="L2769" s="12" t="n"/>
      <c r="M2769" s="158">
        <f>IF(J2769="", "", K2769)</f>
        <v/>
      </c>
      <c r="N2769" s="17" t="n"/>
      <c r="O2769" s="18" t="n"/>
      <c r="AC2769" s="14" t="n"/>
      <c r="AD2769" s="14">
        <f>IF(M2769="", "", IF(C2769="Long", IF(M2769&gt;0, M2769/F2769, ((G2769*(I2769-E2769))/F2769)), IF(M2769&gt;0, M2769/F2769, ((G2769*(E2769-I2769))/F2769))))</f>
        <v/>
      </c>
    </row>
    <row customHeight="1" ht="17.25" r="2770" spans="1:105">
      <c r="A2770" s="161" t="n"/>
      <c r="B2770" s="141" t="n"/>
      <c r="C2770" s="15" t="n"/>
      <c r="D2770" s="15" t="n"/>
      <c r="E2770" s="142" t="n"/>
      <c r="F2770" s="16" t="n"/>
      <c r="G2770" s="132" t="n"/>
      <c r="H2770" s="142" t="n"/>
      <c r="I2770" s="142" t="n"/>
      <c r="J2770" s="144" t="n"/>
      <c r="K2770" s="124" t="n"/>
      <c r="L2770" s="12" t="n"/>
      <c r="M2770" s="158">
        <f>IF(J2770="", "", K2770)</f>
        <v/>
      </c>
      <c r="N2770" s="17" t="n"/>
      <c r="O2770" s="18" t="n"/>
      <c r="AC2770" s="14" t="n"/>
      <c r="AD2770" s="14">
        <f>IF(M2770="", "", IF(C2770="Long", IF(M2770&gt;0, M2770/F2770, ((G2770*(I2770-E2770))/F2770)), IF(M2770&gt;0, M2770/F2770, ((G2770*(E2770-I2770))/F2770))))</f>
        <v/>
      </c>
    </row>
    <row customHeight="1" ht="17.25" r="2771" spans="1:105">
      <c r="A2771" s="161" t="n"/>
      <c r="B2771" s="141" t="n"/>
      <c r="C2771" s="15" t="n"/>
      <c r="D2771" s="15" t="n"/>
      <c r="E2771" s="142" t="n"/>
      <c r="F2771" s="16" t="n"/>
      <c r="G2771" s="132" t="n"/>
      <c r="H2771" s="142" t="n"/>
      <c r="I2771" s="142" t="n"/>
      <c r="J2771" s="144" t="n"/>
      <c r="K2771" s="124" t="n"/>
      <c r="L2771" s="12" t="n"/>
      <c r="M2771" s="158">
        <f>IF(J2771="", "", K2771)</f>
        <v/>
      </c>
      <c r="N2771" s="17" t="n"/>
      <c r="O2771" s="18" t="n"/>
      <c r="AC2771" s="14" t="n"/>
      <c r="AD2771" s="14">
        <f>IF(M2771="", "", IF(C2771="Long", IF(M2771&gt;0, M2771/F2771, ((G2771*(I2771-E2771))/F2771)), IF(M2771&gt;0, M2771/F2771, ((G2771*(E2771-I2771))/F2771))))</f>
        <v/>
      </c>
    </row>
    <row customHeight="1" ht="17.25" r="2772" spans="1:105">
      <c r="A2772" s="161" t="n"/>
      <c r="B2772" s="141" t="n"/>
      <c r="C2772" s="15" t="n"/>
      <c r="D2772" s="15" t="n"/>
      <c r="E2772" s="142" t="n"/>
      <c r="F2772" s="16" t="n"/>
      <c r="G2772" s="132" t="n"/>
      <c r="H2772" s="142" t="n"/>
      <c r="I2772" s="142" t="n"/>
      <c r="J2772" s="144" t="n"/>
      <c r="K2772" s="124" t="n"/>
      <c r="L2772" s="12" t="n"/>
      <c r="M2772" s="158">
        <f>IF(J2772="", "", K2772)</f>
        <v/>
      </c>
      <c r="N2772" s="17" t="n"/>
      <c r="O2772" s="18" t="n"/>
      <c r="AC2772" s="14" t="n"/>
      <c r="AD2772" s="14">
        <f>IF(M2772="", "", IF(C2772="Long", IF(M2772&gt;0, M2772/F2772, ((G2772*(I2772-E2772))/F2772)), IF(M2772&gt;0, M2772/F2772, ((G2772*(E2772-I2772))/F2772))))</f>
        <v/>
      </c>
    </row>
    <row customHeight="1" ht="17.25" r="2773" spans="1:105">
      <c r="A2773" s="161" t="n"/>
      <c r="B2773" s="141" t="n"/>
      <c r="C2773" s="15" t="n"/>
      <c r="D2773" s="15" t="n"/>
      <c r="E2773" s="142" t="n"/>
      <c r="F2773" s="16" t="n"/>
      <c r="G2773" s="132" t="n"/>
      <c r="H2773" s="142" t="n"/>
      <c r="I2773" s="142" t="n"/>
      <c r="J2773" s="144" t="n"/>
      <c r="K2773" s="124" t="n"/>
      <c r="L2773" s="12" t="n"/>
      <c r="M2773" s="158">
        <f>IF(J2773="", "", K2773)</f>
        <v/>
      </c>
      <c r="N2773" s="17" t="n"/>
      <c r="O2773" s="18" t="n"/>
      <c r="AC2773" s="14" t="n"/>
      <c r="AD2773" s="14">
        <f>IF(M2773="", "", IF(C2773="Long", IF(M2773&gt;0, M2773/F2773, ((G2773*(I2773-E2773))/F2773)), IF(M2773&gt;0, M2773/F2773, ((G2773*(E2773-I2773))/F2773))))</f>
        <v/>
      </c>
    </row>
    <row customHeight="1" ht="17.25" r="2774" spans="1:105">
      <c r="A2774" s="161" t="n"/>
      <c r="B2774" s="141" t="n"/>
      <c r="C2774" s="15" t="n"/>
      <c r="D2774" s="15" t="n"/>
      <c r="E2774" s="142" t="n"/>
      <c r="F2774" s="16" t="n"/>
      <c r="G2774" s="132" t="n"/>
      <c r="H2774" s="142" t="n"/>
      <c r="I2774" s="142" t="n"/>
      <c r="J2774" s="144" t="n"/>
      <c r="K2774" s="124" t="n"/>
      <c r="L2774" s="12" t="n"/>
      <c r="M2774" s="158">
        <f>IF(J2774="", "", K2774)</f>
        <v/>
      </c>
      <c r="N2774" s="17" t="n"/>
      <c r="O2774" s="18" t="n"/>
      <c r="AC2774" s="14" t="n"/>
      <c r="AD2774" s="14">
        <f>IF(M2774="", "", IF(C2774="Long", IF(M2774&gt;0, M2774/F2774, ((G2774*(I2774-E2774))/F2774)), IF(M2774&gt;0, M2774/F2774, ((G2774*(E2774-I2774))/F2774))))</f>
        <v/>
      </c>
    </row>
    <row customHeight="1" ht="17.25" r="2775" spans="1:105">
      <c r="A2775" s="161" t="n"/>
      <c r="B2775" s="141" t="n"/>
      <c r="C2775" s="15" t="n"/>
      <c r="D2775" s="15" t="n"/>
      <c r="E2775" s="142" t="n"/>
      <c r="F2775" s="16" t="n"/>
      <c r="G2775" s="132" t="n"/>
      <c r="H2775" s="142" t="n"/>
      <c r="I2775" s="142" t="n"/>
      <c r="J2775" s="144" t="n"/>
      <c r="K2775" s="124" t="n"/>
      <c r="L2775" s="12" t="n"/>
      <c r="M2775" s="158">
        <f>IF(J2775="", "", K2775)</f>
        <v/>
      </c>
      <c r="N2775" s="17" t="n"/>
      <c r="O2775" s="18" t="n"/>
      <c r="AC2775" s="14" t="n"/>
      <c r="AD2775" s="14">
        <f>IF(M2775="", "", IF(C2775="Long", IF(M2775&gt;0, M2775/F2775, ((G2775*(I2775-E2775))/F2775)), IF(M2775&gt;0, M2775/F2775, ((G2775*(E2775-I2775))/F2775))))</f>
        <v/>
      </c>
    </row>
    <row customHeight="1" ht="17.25" r="2776" spans="1:105">
      <c r="A2776" s="161" t="n"/>
      <c r="B2776" s="141" t="n"/>
      <c r="C2776" s="15" t="n"/>
      <c r="D2776" s="15" t="n"/>
      <c r="E2776" s="142" t="n"/>
      <c r="F2776" s="16" t="n"/>
      <c r="G2776" s="132" t="n"/>
      <c r="H2776" s="142" t="n"/>
      <c r="I2776" s="142" t="n"/>
      <c r="J2776" s="144" t="n"/>
      <c r="K2776" s="124" t="n"/>
      <c r="L2776" s="12" t="n"/>
      <c r="M2776" s="158">
        <f>IF(J2776="", "", K2776)</f>
        <v/>
      </c>
      <c r="N2776" s="17" t="n"/>
      <c r="O2776" s="18" t="n"/>
      <c r="AC2776" s="14" t="n"/>
      <c r="AD2776" s="14">
        <f>IF(M2776="", "", IF(C2776="Long", IF(M2776&gt;0, M2776/F2776, ((G2776*(I2776-E2776))/F2776)), IF(M2776&gt;0, M2776/F2776, ((G2776*(E2776-I2776))/F2776))))</f>
        <v/>
      </c>
    </row>
    <row customHeight="1" ht="17.25" r="2777" spans="1:105">
      <c r="A2777" s="161" t="n"/>
      <c r="B2777" s="141" t="n"/>
      <c r="C2777" s="15" t="n"/>
      <c r="D2777" s="15" t="n"/>
      <c r="E2777" s="142" t="n"/>
      <c r="F2777" s="16" t="n"/>
      <c r="G2777" s="132" t="n"/>
      <c r="H2777" s="142" t="n"/>
      <c r="I2777" s="142" t="n"/>
      <c r="J2777" s="144" t="n"/>
      <c r="K2777" s="124" t="n"/>
      <c r="L2777" s="12" t="n"/>
      <c r="M2777" s="158">
        <f>IF(J2777="", "", K2777)</f>
        <v/>
      </c>
      <c r="N2777" s="17" t="n"/>
      <c r="O2777" s="18" t="n"/>
      <c r="AC2777" s="14" t="n"/>
      <c r="AD2777" s="14">
        <f>IF(M2777="", "", IF(C2777="Long", IF(M2777&gt;0, M2777/F2777, ((G2777*(I2777-E2777))/F2777)), IF(M2777&gt;0, M2777/F2777, ((G2777*(E2777-I2777))/F2777))))</f>
        <v/>
      </c>
    </row>
    <row customHeight="1" ht="17.25" r="2778" spans="1:105">
      <c r="A2778" s="161" t="n"/>
      <c r="B2778" s="141" t="n"/>
      <c r="C2778" s="15" t="n"/>
      <c r="D2778" s="15" t="n"/>
      <c r="E2778" s="142" t="n"/>
      <c r="F2778" s="16" t="n"/>
      <c r="G2778" s="132" t="n"/>
      <c r="H2778" s="142" t="n"/>
      <c r="I2778" s="142" t="n"/>
      <c r="J2778" s="144" t="n"/>
      <c r="K2778" s="124" t="n"/>
      <c r="L2778" s="12" t="n"/>
      <c r="M2778" s="158">
        <f>IF(J2778="", "", K2778)</f>
        <v/>
      </c>
      <c r="N2778" s="17" t="n"/>
      <c r="O2778" s="18" t="n"/>
      <c r="AC2778" s="14" t="n"/>
      <c r="AD2778" s="14">
        <f>IF(M2778="", "", IF(C2778="Long", IF(M2778&gt;0, M2778/F2778, ((G2778*(I2778-E2778))/F2778)), IF(M2778&gt;0, M2778/F2778, ((G2778*(E2778-I2778))/F2778))))</f>
        <v/>
      </c>
    </row>
    <row customHeight="1" ht="17.25" r="2779" spans="1:105">
      <c r="A2779" s="161" t="n"/>
      <c r="B2779" s="141" t="n"/>
      <c r="C2779" s="15" t="n"/>
      <c r="D2779" s="15" t="n"/>
      <c r="E2779" s="142" t="n"/>
      <c r="F2779" s="16" t="n"/>
      <c r="G2779" s="132" t="n"/>
      <c r="H2779" s="142" t="n"/>
      <c r="I2779" s="142" t="n"/>
      <c r="J2779" s="144" t="n"/>
      <c r="K2779" s="124" t="n"/>
      <c r="L2779" s="12" t="n"/>
      <c r="M2779" s="158">
        <f>IF(J2779="", "", K2779)</f>
        <v/>
      </c>
      <c r="N2779" s="17" t="n"/>
      <c r="O2779" s="18" t="n"/>
      <c r="AC2779" s="14" t="n"/>
      <c r="AD2779" s="14">
        <f>IF(M2779="", "", IF(C2779="Long", IF(M2779&gt;0, M2779/F2779, ((G2779*(I2779-E2779))/F2779)), IF(M2779&gt;0, M2779/F2779, ((G2779*(E2779-I2779))/F2779))))</f>
        <v/>
      </c>
    </row>
    <row customHeight="1" ht="17.25" r="2780" spans="1:105">
      <c r="A2780" s="161" t="n"/>
      <c r="B2780" s="141" t="n"/>
      <c r="C2780" s="15" t="n"/>
      <c r="D2780" s="15" t="n"/>
      <c r="E2780" s="142" t="n"/>
      <c r="F2780" s="16" t="n"/>
      <c r="G2780" s="132" t="n"/>
      <c r="H2780" s="142" t="n"/>
      <c r="I2780" s="142" t="n"/>
      <c r="J2780" s="144" t="n"/>
      <c r="K2780" s="124" t="n"/>
      <c r="L2780" s="12" t="n"/>
      <c r="M2780" s="158">
        <f>IF(J2780="", "", K2780)</f>
        <v/>
      </c>
      <c r="N2780" s="17" t="n"/>
      <c r="O2780" s="18" t="n"/>
      <c r="AC2780" s="14" t="n"/>
      <c r="AD2780" s="14">
        <f>IF(M2780="", "", IF(C2780="Long", IF(M2780&gt;0, M2780/F2780, ((G2780*(I2780-E2780))/F2780)), IF(M2780&gt;0, M2780/F2780, ((G2780*(E2780-I2780))/F2780))))</f>
        <v/>
      </c>
    </row>
    <row customHeight="1" ht="17.25" r="2781" spans="1:105">
      <c r="A2781" s="161" t="n"/>
      <c r="B2781" s="141" t="n"/>
      <c r="C2781" s="15" t="n"/>
      <c r="D2781" s="15" t="n"/>
      <c r="E2781" s="142" t="n"/>
      <c r="F2781" s="16" t="n"/>
      <c r="G2781" s="132" t="n"/>
      <c r="H2781" s="142" t="n"/>
      <c r="I2781" s="142" t="n"/>
      <c r="J2781" s="144" t="n"/>
      <c r="K2781" s="124" t="n"/>
      <c r="L2781" s="12" t="n"/>
      <c r="M2781" s="158">
        <f>IF(J2781="", "", K2781)</f>
        <v/>
      </c>
      <c r="N2781" s="17" t="n"/>
      <c r="O2781" s="18" t="n"/>
      <c r="AC2781" s="14" t="n"/>
      <c r="AD2781" s="14">
        <f>IF(M2781="", "", IF(C2781="Long", IF(M2781&gt;0, M2781/F2781, ((G2781*(I2781-E2781))/F2781)), IF(M2781&gt;0, M2781/F2781, ((G2781*(E2781-I2781))/F2781))))</f>
        <v/>
      </c>
    </row>
    <row customHeight="1" ht="17.25" r="2782" spans="1:105">
      <c r="A2782" s="161" t="n"/>
      <c r="B2782" s="141" t="n"/>
      <c r="C2782" s="15" t="n"/>
      <c r="D2782" s="15" t="n"/>
      <c r="E2782" s="142" t="n"/>
      <c r="F2782" s="16" t="n"/>
      <c r="G2782" s="132" t="n"/>
      <c r="H2782" s="142" t="n"/>
      <c r="I2782" s="142" t="n"/>
      <c r="J2782" s="144" t="n"/>
      <c r="K2782" s="124" t="n"/>
      <c r="L2782" s="12" t="n"/>
      <c r="M2782" s="158">
        <f>IF(J2782="", "", K2782)</f>
        <v/>
      </c>
      <c r="N2782" s="17" t="n"/>
      <c r="O2782" s="18" t="n"/>
      <c r="AC2782" s="14" t="n"/>
      <c r="AD2782" s="14">
        <f>IF(M2782="", "", IF(C2782="Long", IF(M2782&gt;0, M2782/F2782, ((G2782*(I2782-E2782))/F2782)), IF(M2782&gt;0, M2782/F2782, ((G2782*(E2782-I2782))/F2782))))</f>
        <v/>
      </c>
    </row>
    <row customHeight="1" ht="17.25" r="2783" spans="1:105">
      <c r="A2783" s="161" t="n"/>
      <c r="B2783" s="141" t="n"/>
      <c r="C2783" s="15" t="n"/>
      <c r="D2783" s="15" t="n"/>
      <c r="E2783" s="142" t="n"/>
      <c r="F2783" s="16" t="n"/>
      <c r="G2783" s="132" t="n"/>
      <c r="H2783" s="142" t="n"/>
      <c r="I2783" s="142" t="n"/>
      <c r="J2783" s="144" t="n"/>
      <c r="K2783" s="124" t="n"/>
      <c r="L2783" s="12" t="n"/>
      <c r="M2783" s="158">
        <f>IF(J2783="", "", K2783)</f>
        <v/>
      </c>
      <c r="N2783" s="17" t="n"/>
      <c r="O2783" s="18" t="n"/>
      <c r="AC2783" s="14" t="n"/>
      <c r="AD2783" s="14">
        <f>IF(M2783="", "", IF(C2783="Long", IF(M2783&gt;0, M2783/F2783, ((G2783*(I2783-E2783))/F2783)), IF(M2783&gt;0, M2783/F2783, ((G2783*(E2783-I2783))/F2783))))</f>
        <v/>
      </c>
    </row>
    <row customHeight="1" ht="17.25" r="2784" spans="1:105">
      <c r="A2784" s="161" t="n"/>
      <c r="B2784" s="141" t="n"/>
      <c r="C2784" s="15" t="n"/>
      <c r="D2784" s="15" t="n"/>
      <c r="E2784" s="142" t="n"/>
      <c r="F2784" s="16" t="n"/>
      <c r="G2784" s="132" t="n"/>
      <c r="H2784" s="142" t="n"/>
      <c r="I2784" s="142" t="n"/>
      <c r="J2784" s="144" t="n"/>
      <c r="K2784" s="124" t="n"/>
      <c r="L2784" s="12" t="n"/>
      <c r="M2784" s="158">
        <f>IF(J2784="", "", K2784)</f>
        <v/>
      </c>
      <c r="N2784" s="17" t="n"/>
      <c r="O2784" s="18" t="n"/>
      <c r="AC2784" s="14" t="n"/>
      <c r="AD2784" s="14">
        <f>IF(M2784="", "", IF(C2784="Long", IF(M2784&gt;0, M2784/F2784, ((G2784*(I2784-E2784))/F2784)), IF(M2784&gt;0, M2784/F2784, ((G2784*(E2784-I2784))/F2784))))</f>
        <v/>
      </c>
    </row>
    <row customHeight="1" ht="17.25" r="2785" spans="1:105">
      <c r="A2785" s="161" t="n"/>
      <c r="B2785" s="141" t="n"/>
      <c r="C2785" s="15" t="n"/>
      <c r="D2785" s="15" t="n"/>
      <c r="E2785" s="142" t="n"/>
      <c r="F2785" s="16" t="n"/>
      <c r="G2785" s="132" t="n"/>
      <c r="H2785" s="142" t="n"/>
      <c r="I2785" s="142" t="n"/>
      <c r="J2785" s="144" t="n"/>
      <c r="K2785" s="124" t="n"/>
      <c r="L2785" s="12" t="n"/>
      <c r="M2785" s="158">
        <f>IF(J2785="", "", K2785)</f>
        <v/>
      </c>
      <c r="N2785" s="17" t="n"/>
      <c r="O2785" s="18" t="n"/>
      <c r="AC2785" s="14" t="n"/>
      <c r="AD2785" s="14">
        <f>IF(M2785="", "", IF(C2785="Long", IF(M2785&gt;0, M2785/F2785, ((G2785*(I2785-E2785))/F2785)), IF(M2785&gt;0, M2785/F2785, ((G2785*(E2785-I2785))/F2785))))</f>
        <v/>
      </c>
    </row>
    <row customHeight="1" ht="17.25" r="2786" spans="1:105">
      <c r="A2786" s="161" t="n"/>
      <c r="B2786" s="141" t="n"/>
      <c r="C2786" s="15" t="n"/>
      <c r="D2786" s="15" t="n"/>
      <c r="E2786" s="142" t="n"/>
      <c r="F2786" s="16" t="n"/>
      <c r="G2786" s="132" t="n"/>
      <c r="H2786" s="142" t="n"/>
      <c r="I2786" s="142" t="n"/>
      <c r="J2786" s="144" t="n"/>
      <c r="K2786" s="124" t="n"/>
      <c r="L2786" s="12" t="n"/>
      <c r="M2786" s="158">
        <f>IF(J2786="", "", K2786)</f>
        <v/>
      </c>
      <c r="N2786" s="17" t="n"/>
      <c r="O2786" s="18" t="n"/>
      <c r="AC2786" s="14" t="n"/>
      <c r="AD2786" s="14">
        <f>IF(M2786="", "", IF(C2786="Long", IF(M2786&gt;0, M2786/F2786, ((G2786*(I2786-E2786))/F2786)), IF(M2786&gt;0, M2786/F2786, ((G2786*(E2786-I2786))/F2786))))</f>
        <v/>
      </c>
    </row>
    <row customHeight="1" ht="17.25" r="2787" spans="1:105">
      <c r="A2787" s="161" t="n"/>
      <c r="B2787" s="141" t="n"/>
      <c r="C2787" s="15" t="n"/>
      <c r="D2787" s="15" t="n"/>
      <c r="E2787" s="142" t="n"/>
      <c r="F2787" s="16" t="n"/>
      <c r="G2787" s="132" t="n"/>
      <c r="H2787" s="142" t="n"/>
      <c r="I2787" s="142" t="n"/>
      <c r="J2787" s="144" t="n"/>
      <c r="K2787" s="124" t="n"/>
      <c r="L2787" s="12" t="n"/>
      <c r="M2787" s="158">
        <f>IF(J2787="", "", K2787)</f>
        <v/>
      </c>
      <c r="N2787" s="17" t="n"/>
      <c r="O2787" s="18" t="n"/>
      <c r="AC2787" s="14" t="n"/>
      <c r="AD2787" s="14">
        <f>IF(M2787="", "", IF(C2787="Long", IF(M2787&gt;0, M2787/F2787, ((G2787*(I2787-E2787))/F2787)), IF(M2787&gt;0, M2787/F2787, ((G2787*(E2787-I2787))/F2787))))</f>
        <v/>
      </c>
    </row>
    <row customHeight="1" ht="17.25" r="2788" spans="1:105">
      <c r="A2788" s="161" t="n"/>
      <c r="B2788" s="141" t="n"/>
      <c r="C2788" s="15" t="n"/>
      <c r="D2788" s="15" t="n"/>
      <c r="E2788" s="142" t="n"/>
      <c r="F2788" s="16" t="n"/>
      <c r="G2788" s="132" t="n"/>
      <c r="H2788" s="142" t="n"/>
      <c r="I2788" s="142" t="n"/>
      <c r="J2788" s="144" t="n"/>
      <c r="K2788" s="124" t="n"/>
      <c r="L2788" s="12" t="n"/>
      <c r="M2788" s="158">
        <f>IF(J2788="", "", K2788)</f>
        <v/>
      </c>
      <c r="N2788" s="17" t="n"/>
      <c r="O2788" s="18" t="n"/>
      <c r="AC2788" s="14" t="n"/>
      <c r="AD2788" s="14">
        <f>IF(M2788="", "", IF(C2788="Long", IF(M2788&gt;0, M2788/F2788, ((G2788*(I2788-E2788))/F2788)), IF(M2788&gt;0, M2788/F2788, ((G2788*(E2788-I2788))/F2788))))</f>
        <v/>
      </c>
    </row>
    <row customHeight="1" ht="17.25" r="2789" spans="1:105">
      <c r="A2789" s="161" t="n"/>
      <c r="B2789" s="141" t="n"/>
      <c r="C2789" s="15" t="n"/>
      <c r="D2789" s="15" t="n"/>
      <c r="E2789" s="142" t="n"/>
      <c r="F2789" s="16" t="n"/>
      <c r="G2789" s="132" t="n"/>
      <c r="H2789" s="142" t="n"/>
      <c r="I2789" s="142" t="n"/>
      <c r="J2789" s="144" t="n"/>
      <c r="K2789" s="124" t="n"/>
      <c r="L2789" s="12" t="n"/>
      <c r="M2789" s="158">
        <f>IF(J2789="", "", K2789)</f>
        <v/>
      </c>
      <c r="N2789" s="17" t="n"/>
      <c r="O2789" s="18" t="n"/>
      <c r="AC2789" s="14" t="n"/>
      <c r="AD2789" s="14">
        <f>IF(M2789="", "", IF(C2789="Long", IF(M2789&gt;0, M2789/F2789, ((G2789*(I2789-E2789))/F2789)), IF(M2789&gt;0, M2789/F2789, ((G2789*(E2789-I2789))/F2789))))</f>
        <v/>
      </c>
    </row>
    <row customHeight="1" ht="17.25" r="2790" spans="1:105">
      <c r="A2790" s="161" t="n"/>
      <c r="B2790" s="141" t="n"/>
      <c r="C2790" s="15" t="n"/>
      <c r="D2790" s="15" t="n"/>
      <c r="E2790" s="142" t="n"/>
      <c r="F2790" s="16" t="n"/>
      <c r="G2790" s="132" t="n"/>
      <c r="H2790" s="142" t="n"/>
      <c r="I2790" s="142" t="n"/>
      <c r="J2790" s="144" t="n"/>
      <c r="K2790" s="124" t="n"/>
      <c r="L2790" s="12" t="n"/>
      <c r="M2790" s="158">
        <f>IF(J2790="", "", K2790)</f>
        <v/>
      </c>
      <c r="N2790" s="17" t="n"/>
      <c r="O2790" s="18" t="n"/>
      <c r="AC2790" s="14" t="n"/>
      <c r="AD2790" s="14">
        <f>IF(M2790="", "", IF(C2790="Long", IF(M2790&gt;0, M2790/F2790, ((G2790*(I2790-E2790))/F2790)), IF(M2790&gt;0, M2790/F2790, ((G2790*(E2790-I2790))/F2790))))</f>
        <v/>
      </c>
    </row>
    <row customHeight="1" ht="17.25" r="2791" spans="1:105">
      <c r="A2791" s="161" t="n"/>
      <c r="B2791" s="141" t="n"/>
      <c r="C2791" s="15" t="n"/>
      <c r="D2791" s="15" t="n"/>
      <c r="E2791" s="142" t="n"/>
      <c r="F2791" s="16" t="n"/>
      <c r="G2791" s="132" t="n"/>
      <c r="H2791" s="142" t="n"/>
      <c r="I2791" s="142" t="n"/>
      <c r="J2791" s="144" t="n"/>
      <c r="K2791" s="124" t="n"/>
      <c r="L2791" s="12" t="n"/>
      <c r="M2791" s="158">
        <f>IF(J2791="", "", K2791)</f>
        <v/>
      </c>
      <c r="N2791" s="17" t="n"/>
      <c r="O2791" s="18" t="n"/>
      <c r="AC2791" s="14" t="n"/>
      <c r="AD2791" s="14">
        <f>IF(M2791="", "", IF(C2791="Long", IF(M2791&gt;0, M2791/F2791, ((G2791*(I2791-E2791))/F2791)), IF(M2791&gt;0, M2791/F2791, ((G2791*(E2791-I2791))/F2791))))</f>
        <v/>
      </c>
    </row>
    <row customHeight="1" ht="17.25" r="2792" spans="1:105">
      <c r="A2792" s="161" t="n"/>
      <c r="B2792" s="141" t="n"/>
      <c r="C2792" s="15" t="n"/>
      <c r="D2792" s="15" t="n"/>
      <c r="E2792" s="142" t="n"/>
      <c r="F2792" s="16" t="n"/>
      <c r="G2792" s="132" t="n"/>
      <c r="H2792" s="142" t="n"/>
      <c r="I2792" s="142" t="n"/>
      <c r="J2792" s="144" t="n"/>
      <c r="K2792" s="124" t="n"/>
      <c r="L2792" s="12" t="n"/>
      <c r="M2792" s="158">
        <f>IF(J2792="", "", K2792)</f>
        <v/>
      </c>
      <c r="N2792" s="17" t="n"/>
      <c r="O2792" s="18" t="n"/>
      <c r="AC2792" s="14" t="n"/>
      <c r="AD2792" s="14">
        <f>IF(M2792="", "", IF(C2792="Long", IF(M2792&gt;0, M2792/F2792, ((G2792*(I2792-E2792))/F2792)), IF(M2792&gt;0, M2792/F2792, ((G2792*(E2792-I2792))/F2792))))</f>
        <v/>
      </c>
    </row>
    <row customHeight="1" ht="17.25" r="2793" spans="1:105">
      <c r="A2793" s="161" t="n"/>
      <c r="B2793" s="141" t="n"/>
      <c r="C2793" s="15" t="n"/>
      <c r="D2793" s="15" t="n"/>
      <c r="E2793" s="142" t="n"/>
      <c r="F2793" s="16" t="n"/>
      <c r="G2793" s="132" t="n"/>
      <c r="H2793" s="142" t="n"/>
      <c r="I2793" s="142" t="n"/>
      <c r="J2793" s="144" t="n"/>
      <c r="K2793" s="124" t="n"/>
      <c r="L2793" s="12" t="n"/>
      <c r="M2793" s="158">
        <f>IF(J2793="", "", K2793)</f>
        <v/>
      </c>
      <c r="N2793" s="17" t="n"/>
      <c r="O2793" s="18" t="n"/>
      <c r="AC2793" s="14" t="n"/>
      <c r="AD2793" s="14">
        <f>IF(M2793="", "", IF(C2793="Long", IF(M2793&gt;0, M2793/F2793, ((G2793*(I2793-E2793))/F2793)), IF(M2793&gt;0, M2793/F2793, ((G2793*(E2793-I2793))/F2793))))</f>
        <v/>
      </c>
    </row>
    <row customHeight="1" ht="17.25" r="2794" spans="1:105">
      <c r="A2794" s="161" t="n"/>
      <c r="B2794" s="141" t="n"/>
      <c r="C2794" s="15" t="n"/>
      <c r="D2794" s="15" t="n"/>
      <c r="E2794" s="142" t="n"/>
      <c r="F2794" s="16" t="n"/>
      <c r="G2794" s="132" t="n"/>
      <c r="H2794" s="142" t="n"/>
      <c r="I2794" s="142" t="n"/>
      <c r="J2794" s="144" t="n"/>
      <c r="K2794" s="124" t="n"/>
      <c r="L2794" s="12" t="n"/>
      <c r="M2794" s="158">
        <f>IF(J2794="", "", K2794)</f>
        <v/>
      </c>
      <c r="N2794" s="17" t="n"/>
      <c r="O2794" s="18" t="n"/>
      <c r="AC2794" s="14" t="n"/>
      <c r="AD2794" s="14">
        <f>IF(M2794="", "", IF(C2794="Long", IF(M2794&gt;0, M2794/F2794, ((G2794*(I2794-E2794))/F2794)), IF(M2794&gt;0, M2794/F2794, ((G2794*(E2794-I2794))/F2794))))</f>
        <v/>
      </c>
    </row>
    <row customHeight="1" ht="17.25" r="2795" spans="1:105">
      <c r="A2795" s="161" t="n"/>
      <c r="B2795" s="141" t="n"/>
      <c r="C2795" s="15" t="n"/>
      <c r="D2795" s="15" t="n"/>
      <c r="E2795" s="142" t="n"/>
      <c r="F2795" s="16" t="n"/>
      <c r="G2795" s="132" t="n"/>
      <c r="H2795" s="142" t="n"/>
      <c r="I2795" s="142" t="n"/>
      <c r="J2795" s="144" t="n"/>
      <c r="K2795" s="124" t="n"/>
      <c r="L2795" s="12" t="n"/>
      <c r="M2795" s="158">
        <f>IF(J2795="", "", K2795)</f>
        <v/>
      </c>
      <c r="N2795" s="17" t="n"/>
      <c r="O2795" s="18" t="n"/>
      <c r="AC2795" s="14" t="n"/>
      <c r="AD2795" s="14">
        <f>IF(M2795="", "", IF(C2795="Long", IF(M2795&gt;0, M2795/F2795, ((G2795*(I2795-E2795))/F2795)), IF(M2795&gt;0, M2795/F2795, ((G2795*(E2795-I2795))/F2795))))</f>
        <v/>
      </c>
    </row>
    <row customHeight="1" ht="17.25" r="2796" spans="1:105">
      <c r="A2796" s="161" t="n"/>
      <c r="B2796" s="141" t="n"/>
      <c r="C2796" s="15" t="n"/>
      <c r="D2796" s="15" t="n"/>
      <c r="E2796" s="142" t="n"/>
      <c r="F2796" s="16" t="n"/>
      <c r="G2796" s="132" t="n"/>
      <c r="H2796" s="142" t="n"/>
      <c r="I2796" s="142" t="n"/>
      <c r="J2796" s="144" t="n"/>
      <c r="K2796" s="124" t="n"/>
      <c r="L2796" s="12" t="n"/>
      <c r="M2796" s="158">
        <f>IF(J2796="", "", K2796)</f>
        <v/>
      </c>
      <c r="N2796" s="17" t="n"/>
      <c r="O2796" s="18" t="n"/>
      <c r="AC2796" s="14" t="n"/>
      <c r="AD2796" s="14">
        <f>IF(M2796="", "", IF(C2796="Long", IF(M2796&gt;0, M2796/F2796, ((G2796*(I2796-E2796))/F2796)), IF(M2796&gt;0, M2796/F2796, ((G2796*(E2796-I2796))/F2796))))</f>
        <v/>
      </c>
    </row>
    <row customHeight="1" ht="17.25" r="2797" spans="1:105">
      <c r="A2797" s="161" t="n"/>
      <c r="B2797" s="141" t="n"/>
      <c r="C2797" s="15" t="n"/>
      <c r="D2797" s="15" t="n"/>
      <c r="E2797" s="142" t="n"/>
      <c r="F2797" s="16" t="n"/>
      <c r="G2797" s="132" t="n"/>
      <c r="H2797" s="142" t="n"/>
      <c r="I2797" s="142" t="n"/>
      <c r="J2797" s="144" t="n"/>
      <c r="K2797" s="124" t="n"/>
      <c r="L2797" s="12" t="n"/>
      <c r="M2797" s="158">
        <f>IF(J2797="", "", K2797)</f>
        <v/>
      </c>
      <c r="N2797" s="17" t="n"/>
      <c r="O2797" s="18" t="n"/>
      <c r="AC2797" s="14" t="n"/>
      <c r="AD2797" s="14">
        <f>IF(M2797="", "", IF(C2797="Long", IF(M2797&gt;0, M2797/F2797, ((G2797*(I2797-E2797))/F2797)), IF(M2797&gt;0, M2797/F2797, ((G2797*(E2797-I2797))/F2797))))</f>
        <v/>
      </c>
    </row>
    <row customHeight="1" ht="17.25" r="2798" spans="1:105">
      <c r="A2798" s="161" t="n"/>
      <c r="B2798" s="141" t="n"/>
      <c r="C2798" s="15" t="n"/>
      <c r="D2798" s="15" t="n"/>
      <c r="E2798" s="142" t="n"/>
      <c r="F2798" s="16" t="n"/>
      <c r="G2798" s="132" t="n"/>
      <c r="H2798" s="142" t="n"/>
      <c r="I2798" s="142" t="n"/>
      <c r="J2798" s="144" t="n"/>
      <c r="K2798" s="124" t="n"/>
      <c r="L2798" s="12" t="n"/>
      <c r="M2798" s="158">
        <f>IF(J2798="", "", K2798)</f>
        <v/>
      </c>
      <c r="N2798" s="17" t="n"/>
      <c r="O2798" s="18" t="n"/>
      <c r="AC2798" s="14" t="n"/>
      <c r="AD2798" s="14">
        <f>IF(M2798="", "", IF(C2798="Long", IF(M2798&gt;0, M2798/F2798, ((G2798*(I2798-E2798))/F2798)), IF(M2798&gt;0, M2798/F2798, ((G2798*(E2798-I2798))/F2798))))</f>
        <v/>
      </c>
    </row>
    <row customHeight="1" ht="17.25" r="2799" spans="1:105">
      <c r="A2799" s="161" t="n"/>
      <c r="B2799" s="141" t="n"/>
      <c r="C2799" s="15" t="n"/>
      <c r="D2799" s="15" t="n"/>
      <c r="E2799" s="142" t="n"/>
      <c r="F2799" s="16" t="n"/>
      <c r="G2799" s="132" t="n"/>
      <c r="H2799" s="142" t="n"/>
      <c r="I2799" s="142" t="n"/>
      <c r="J2799" s="144" t="n"/>
      <c r="K2799" s="124" t="n"/>
      <c r="L2799" s="12" t="n"/>
      <c r="M2799" s="158">
        <f>IF(J2799="", "", K2799)</f>
        <v/>
      </c>
      <c r="N2799" s="17" t="n"/>
      <c r="O2799" s="18" t="n"/>
      <c r="AC2799" s="14" t="n"/>
      <c r="AD2799" s="14">
        <f>IF(M2799="", "", IF(C2799="Long", IF(M2799&gt;0, M2799/F2799, ((G2799*(I2799-E2799))/F2799)), IF(M2799&gt;0, M2799/F2799, ((G2799*(E2799-I2799))/F2799))))</f>
        <v/>
      </c>
    </row>
    <row customHeight="1" ht="17.25" r="2800" spans="1:105">
      <c r="A2800" s="161" t="n"/>
      <c r="B2800" s="141" t="n"/>
      <c r="C2800" s="15" t="n"/>
      <c r="D2800" s="15" t="n"/>
      <c r="E2800" s="142" t="n"/>
      <c r="F2800" s="16" t="n"/>
      <c r="G2800" s="132" t="n"/>
      <c r="H2800" s="142" t="n"/>
      <c r="I2800" s="142" t="n"/>
      <c r="J2800" s="144" t="n"/>
      <c r="K2800" s="124" t="n"/>
      <c r="L2800" s="12" t="n"/>
      <c r="M2800" s="158">
        <f>IF(J2800="", "", K2800)</f>
        <v/>
      </c>
      <c r="N2800" s="17" t="n"/>
      <c r="O2800" s="18" t="n"/>
      <c r="AC2800" s="14" t="n"/>
      <c r="AD2800" s="14">
        <f>IF(M2800="", "", IF(C2800="Long", IF(M2800&gt;0, M2800/F2800, ((G2800*(I2800-E2800))/F2800)), IF(M2800&gt;0, M2800/F2800, ((G2800*(E2800-I2800))/F2800))))</f>
        <v/>
      </c>
    </row>
    <row customHeight="1" ht="17.25" r="2801" spans="1:105">
      <c r="A2801" s="161" t="n"/>
      <c r="B2801" s="141" t="n"/>
      <c r="C2801" s="15" t="n"/>
      <c r="D2801" s="15" t="n"/>
      <c r="E2801" s="142" t="n"/>
      <c r="F2801" s="16" t="n"/>
      <c r="G2801" s="132" t="n"/>
      <c r="H2801" s="142" t="n"/>
      <c r="I2801" s="142" t="n"/>
      <c r="J2801" s="144" t="n"/>
      <c r="K2801" s="124" t="n"/>
      <c r="L2801" s="12" t="n"/>
      <c r="M2801" s="158">
        <f>IF(J2801="", "", K2801)</f>
        <v/>
      </c>
      <c r="N2801" s="17" t="n"/>
      <c r="O2801" s="18" t="n"/>
      <c r="AC2801" s="14" t="n"/>
      <c r="AD2801" s="14">
        <f>IF(M2801="", "", IF(C2801="Long", IF(M2801&gt;0, M2801/F2801, ((G2801*(I2801-E2801))/F2801)), IF(M2801&gt;0, M2801/F2801, ((G2801*(E2801-I2801))/F2801))))</f>
        <v/>
      </c>
    </row>
    <row customHeight="1" ht="17.25" r="2802" spans="1:105">
      <c r="A2802" s="161" t="n"/>
      <c r="B2802" s="141" t="n"/>
      <c r="C2802" s="15" t="n"/>
      <c r="D2802" s="15" t="n"/>
      <c r="E2802" s="142" t="n"/>
      <c r="F2802" s="16" t="n"/>
      <c r="G2802" s="132" t="n"/>
      <c r="H2802" s="142" t="n"/>
      <c r="I2802" s="142" t="n"/>
      <c r="J2802" s="144" t="n"/>
      <c r="K2802" s="124" t="n"/>
      <c r="L2802" s="12" t="n"/>
      <c r="M2802" s="158">
        <f>IF(J2802="", "", K2802)</f>
        <v/>
      </c>
      <c r="N2802" s="17" t="n"/>
      <c r="O2802" s="18" t="n"/>
      <c r="AC2802" s="14" t="n"/>
      <c r="AD2802" s="14">
        <f>IF(M2802="", "", IF(C2802="Long", IF(M2802&gt;0, M2802/F2802, ((G2802*(I2802-E2802))/F2802)), IF(M2802&gt;0, M2802/F2802, ((G2802*(E2802-I2802))/F2802))))</f>
        <v/>
      </c>
    </row>
    <row customHeight="1" ht="17.25" r="2803" spans="1:105">
      <c r="A2803" s="161" t="n"/>
      <c r="B2803" s="141" t="n"/>
      <c r="C2803" s="15" t="n"/>
      <c r="D2803" s="15" t="n"/>
      <c r="E2803" s="142" t="n"/>
      <c r="F2803" s="16" t="n"/>
      <c r="G2803" s="132" t="n"/>
      <c r="H2803" s="142" t="n"/>
      <c r="I2803" s="142" t="n"/>
      <c r="J2803" s="144" t="n"/>
      <c r="K2803" s="124" t="n"/>
      <c r="L2803" s="12" t="n"/>
      <c r="M2803" s="158">
        <f>IF(J2803="", "", K2803)</f>
        <v/>
      </c>
      <c r="N2803" s="17" t="n"/>
      <c r="O2803" s="18" t="n"/>
      <c r="AC2803" s="14" t="n"/>
      <c r="AD2803" s="14">
        <f>IF(M2803="", "", IF(C2803="Long", IF(M2803&gt;0, M2803/F2803, ((G2803*(I2803-E2803))/F2803)), IF(M2803&gt;0, M2803/F2803, ((G2803*(E2803-I2803))/F2803))))</f>
        <v/>
      </c>
    </row>
    <row customHeight="1" ht="17.25" r="2804" spans="1:105">
      <c r="A2804" s="161" t="n"/>
      <c r="B2804" s="141" t="n"/>
      <c r="C2804" s="15" t="n"/>
      <c r="D2804" s="15" t="n"/>
      <c r="E2804" s="142" t="n"/>
      <c r="F2804" s="16" t="n"/>
      <c r="G2804" s="132" t="n"/>
      <c r="H2804" s="142" t="n"/>
      <c r="I2804" s="142" t="n"/>
      <c r="J2804" s="144" t="n"/>
      <c r="K2804" s="124" t="n"/>
      <c r="L2804" s="12" t="n"/>
      <c r="M2804" s="158">
        <f>IF(J2804="", "", K2804)</f>
        <v/>
      </c>
      <c r="N2804" s="17" t="n"/>
      <c r="O2804" s="18" t="n"/>
      <c r="AC2804" s="14" t="n"/>
      <c r="AD2804" s="14">
        <f>IF(M2804="", "", IF(C2804="Long", IF(M2804&gt;0, M2804/F2804, ((G2804*(I2804-E2804))/F2804)), IF(M2804&gt;0, M2804/F2804, ((G2804*(E2804-I2804))/F2804))))</f>
        <v/>
      </c>
    </row>
    <row customHeight="1" ht="17.25" r="2805" spans="1:105">
      <c r="A2805" s="161" t="n"/>
      <c r="B2805" s="141" t="n"/>
      <c r="C2805" s="15" t="n"/>
      <c r="D2805" s="15" t="n"/>
      <c r="E2805" s="142" t="n"/>
      <c r="F2805" s="16" t="n"/>
      <c r="G2805" s="132" t="n"/>
      <c r="H2805" s="142" t="n"/>
      <c r="I2805" s="142" t="n"/>
      <c r="J2805" s="144" t="n"/>
      <c r="K2805" s="124" t="n"/>
      <c r="L2805" s="12" t="n"/>
      <c r="M2805" s="158">
        <f>IF(J2805="", "", K2805)</f>
        <v/>
      </c>
      <c r="N2805" s="17" t="n"/>
      <c r="O2805" s="18" t="n"/>
      <c r="AC2805" s="14" t="n"/>
      <c r="AD2805" s="14">
        <f>IF(M2805="", "", IF(C2805="Long", IF(M2805&gt;0, M2805/F2805, ((G2805*(I2805-E2805))/F2805)), IF(M2805&gt;0, M2805/F2805, ((G2805*(E2805-I2805))/F2805))))</f>
        <v/>
      </c>
    </row>
    <row customHeight="1" ht="17.25" r="2806" spans="1:105">
      <c r="A2806" s="161" t="n"/>
      <c r="B2806" s="141" t="n"/>
      <c r="C2806" s="15" t="n"/>
      <c r="D2806" s="15" t="n"/>
      <c r="E2806" s="142" t="n"/>
      <c r="F2806" s="16" t="n"/>
      <c r="G2806" s="132" t="n"/>
      <c r="H2806" s="142" t="n"/>
      <c r="I2806" s="142" t="n"/>
      <c r="J2806" s="144" t="n"/>
      <c r="K2806" s="124" t="n"/>
      <c r="L2806" s="12" t="n"/>
      <c r="M2806" s="158">
        <f>IF(J2806="", "", K2806)</f>
        <v/>
      </c>
      <c r="N2806" s="17" t="n"/>
      <c r="O2806" s="18" t="n"/>
      <c r="AC2806" s="14" t="n"/>
      <c r="AD2806" s="14">
        <f>IF(M2806="", "", IF(C2806="Long", IF(M2806&gt;0, M2806/F2806, ((G2806*(I2806-E2806))/F2806)), IF(M2806&gt;0, M2806/F2806, ((G2806*(E2806-I2806))/F2806))))</f>
        <v/>
      </c>
    </row>
    <row customHeight="1" ht="17.25" r="2807" spans="1:105">
      <c r="A2807" s="161" t="n"/>
      <c r="B2807" s="141" t="n"/>
      <c r="C2807" s="15" t="n"/>
      <c r="D2807" s="15" t="n"/>
      <c r="E2807" s="142" t="n"/>
      <c r="F2807" s="16" t="n"/>
      <c r="G2807" s="132" t="n"/>
      <c r="H2807" s="142" t="n"/>
      <c r="I2807" s="142" t="n"/>
      <c r="J2807" s="144" t="n"/>
      <c r="K2807" s="124" t="n"/>
      <c r="L2807" s="12" t="n"/>
      <c r="M2807" s="158">
        <f>IF(J2807="", "", K2807)</f>
        <v/>
      </c>
      <c r="N2807" s="17" t="n"/>
      <c r="O2807" s="18" t="n"/>
      <c r="AC2807" s="14" t="n"/>
      <c r="AD2807" s="14">
        <f>IF(M2807="", "", IF(C2807="Long", IF(M2807&gt;0, M2807/F2807, ((G2807*(I2807-E2807))/F2807)), IF(M2807&gt;0, M2807/F2807, ((G2807*(E2807-I2807))/F2807))))</f>
        <v/>
      </c>
    </row>
    <row customHeight="1" ht="17.25" r="2808" spans="1:105">
      <c r="A2808" s="161" t="n"/>
      <c r="B2808" s="141" t="n"/>
      <c r="C2808" s="15" t="n"/>
      <c r="D2808" s="15" t="n"/>
      <c r="E2808" s="142" t="n"/>
      <c r="F2808" s="16" t="n"/>
      <c r="G2808" s="132" t="n"/>
      <c r="H2808" s="142" t="n"/>
      <c r="I2808" s="142" t="n"/>
      <c r="J2808" s="144" t="n"/>
      <c r="K2808" s="124" t="n"/>
      <c r="L2808" s="12" t="n"/>
      <c r="M2808" s="158">
        <f>IF(J2808="", "", K2808)</f>
        <v/>
      </c>
      <c r="N2808" s="17" t="n"/>
      <c r="O2808" s="18" t="n"/>
      <c r="AC2808" s="14" t="n"/>
      <c r="AD2808" s="14">
        <f>IF(M2808="", "", IF(C2808="Long", IF(M2808&gt;0, M2808/F2808, ((G2808*(I2808-E2808))/F2808)), IF(M2808&gt;0, M2808/F2808, ((G2808*(E2808-I2808))/F2808))))</f>
        <v/>
      </c>
    </row>
    <row customHeight="1" ht="17.25" r="2809" spans="1:105">
      <c r="A2809" s="161" t="n"/>
      <c r="B2809" s="141" t="n"/>
      <c r="C2809" s="15" t="n"/>
      <c r="D2809" s="15" t="n"/>
      <c r="E2809" s="142" t="n"/>
      <c r="F2809" s="16" t="n"/>
      <c r="G2809" s="132" t="n"/>
      <c r="H2809" s="142" t="n"/>
      <c r="I2809" s="142" t="n"/>
      <c r="J2809" s="144" t="n"/>
      <c r="K2809" s="124" t="n"/>
      <c r="L2809" s="12" t="n"/>
      <c r="M2809" s="158">
        <f>IF(J2809="", "", K2809)</f>
        <v/>
      </c>
      <c r="N2809" s="17" t="n"/>
      <c r="O2809" s="18" t="n"/>
      <c r="AC2809" s="14" t="n"/>
      <c r="AD2809" s="14">
        <f>IF(M2809="", "", IF(C2809="Long", IF(M2809&gt;0, M2809/F2809, ((G2809*(I2809-E2809))/F2809)), IF(M2809&gt;0, M2809/F2809, ((G2809*(E2809-I2809))/F2809))))</f>
        <v/>
      </c>
    </row>
    <row customHeight="1" ht="17.25" r="2810" spans="1:105">
      <c r="A2810" s="161" t="n"/>
      <c r="B2810" s="141" t="n"/>
      <c r="C2810" s="15" t="n"/>
      <c r="D2810" s="15" t="n"/>
      <c r="E2810" s="142" t="n"/>
      <c r="F2810" s="16" t="n"/>
      <c r="G2810" s="132" t="n"/>
      <c r="H2810" s="142" t="n"/>
      <c r="I2810" s="142" t="n"/>
      <c r="J2810" s="144" t="n"/>
      <c r="K2810" s="124" t="n"/>
      <c r="L2810" s="12" t="n"/>
      <c r="M2810" s="158">
        <f>IF(J2810="", "", K2810)</f>
        <v/>
      </c>
      <c r="N2810" s="17" t="n"/>
      <c r="O2810" s="18" t="n"/>
      <c r="AC2810" s="14" t="n"/>
      <c r="AD2810" s="14">
        <f>IF(M2810="", "", IF(C2810="Long", IF(M2810&gt;0, M2810/F2810, ((G2810*(I2810-E2810))/F2810)), IF(M2810&gt;0, M2810/F2810, ((G2810*(E2810-I2810))/F2810))))</f>
        <v/>
      </c>
    </row>
    <row customHeight="1" ht="17.25" r="2811" spans="1:105">
      <c r="A2811" s="161" t="n"/>
      <c r="B2811" s="141" t="n"/>
      <c r="C2811" s="15" t="n"/>
      <c r="D2811" s="15" t="n"/>
      <c r="E2811" s="142" t="n"/>
      <c r="F2811" s="16" t="n"/>
      <c r="G2811" s="132" t="n"/>
      <c r="H2811" s="142" t="n"/>
      <c r="I2811" s="142" t="n"/>
      <c r="J2811" s="144" t="n"/>
      <c r="K2811" s="124" t="n"/>
      <c r="L2811" s="12" t="n"/>
      <c r="M2811" s="158">
        <f>IF(J2811="", "", K2811)</f>
        <v/>
      </c>
      <c r="N2811" s="17" t="n"/>
      <c r="O2811" s="18" t="n"/>
      <c r="AC2811" s="14" t="n"/>
      <c r="AD2811" s="14">
        <f>IF(M2811="", "", IF(C2811="Long", IF(M2811&gt;0, M2811/F2811, ((G2811*(I2811-E2811))/F2811)), IF(M2811&gt;0, M2811/F2811, ((G2811*(E2811-I2811))/F2811))))</f>
        <v/>
      </c>
    </row>
    <row customHeight="1" ht="17.25" r="2812" spans="1:105">
      <c r="A2812" s="161" t="n"/>
      <c r="B2812" s="141" t="n"/>
      <c r="C2812" s="15" t="n"/>
      <c r="D2812" s="15" t="n"/>
      <c r="E2812" s="142" t="n"/>
      <c r="F2812" s="16" t="n"/>
      <c r="G2812" s="132" t="n"/>
      <c r="H2812" s="142" t="n"/>
      <c r="I2812" s="142" t="n"/>
      <c r="J2812" s="144" t="n"/>
      <c r="K2812" s="124" t="n"/>
      <c r="L2812" s="12" t="n"/>
      <c r="M2812" s="158">
        <f>IF(J2812="", "", K2812)</f>
        <v/>
      </c>
      <c r="N2812" s="17" t="n"/>
      <c r="O2812" s="18" t="n"/>
      <c r="AC2812" s="14" t="n"/>
      <c r="AD2812" s="14">
        <f>IF(M2812="", "", IF(C2812="Long", IF(M2812&gt;0, M2812/F2812, ((G2812*(I2812-E2812))/F2812)), IF(M2812&gt;0, M2812/F2812, ((G2812*(E2812-I2812))/F2812))))</f>
        <v/>
      </c>
    </row>
    <row customHeight="1" ht="17.25" r="2813" spans="1:105">
      <c r="A2813" s="161" t="n"/>
      <c r="B2813" s="141" t="n"/>
      <c r="C2813" s="15" t="n"/>
      <c r="D2813" s="15" t="n"/>
      <c r="E2813" s="142" t="n"/>
      <c r="F2813" s="16" t="n"/>
      <c r="G2813" s="132" t="n"/>
      <c r="H2813" s="142" t="n"/>
      <c r="I2813" s="142" t="n"/>
      <c r="J2813" s="144" t="n"/>
      <c r="K2813" s="124" t="n"/>
      <c r="L2813" s="12" t="n"/>
      <c r="M2813" s="158">
        <f>IF(J2813="", "", K2813)</f>
        <v/>
      </c>
      <c r="N2813" s="17" t="n"/>
      <c r="O2813" s="18" t="n"/>
      <c r="AC2813" s="14" t="n"/>
      <c r="AD2813" s="14">
        <f>IF(M2813="", "", IF(C2813="Long", IF(M2813&gt;0, M2813/F2813, ((G2813*(I2813-E2813))/F2813)), IF(M2813&gt;0, M2813/F2813, ((G2813*(E2813-I2813))/F2813))))</f>
        <v/>
      </c>
    </row>
    <row customHeight="1" ht="17.25" r="2814" spans="1:105">
      <c r="A2814" s="161" t="n"/>
      <c r="B2814" s="141" t="n"/>
      <c r="C2814" s="15" t="n"/>
      <c r="D2814" s="15" t="n"/>
      <c r="E2814" s="142" t="n"/>
      <c r="F2814" s="16" t="n"/>
      <c r="G2814" s="132" t="n"/>
      <c r="H2814" s="142" t="n"/>
      <c r="I2814" s="142" t="n"/>
      <c r="J2814" s="144" t="n"/>
      <c r="K2814" s="124" t="n"/>
      <c r="L2814" s="12" t="n"/>
      <c r="M2814" s="158">
        <f>IF(J2814="", "", K2814)</f>
        <v/>
      </c>
      <c r="N2814" s="17" t="n"/>
      <c r="O2814" s="18" t="n"/>
      <c r="AC2814" s="14" t="n"/>
      <c r="AD2814" s="14">
        <f>IF(M2814="", "", IF(C2814="Long", IF(M2814&gt;0, M2814/F2814, ((G2814*(I2814-E2814))/F2814)), IF(M2814&gt;0, M2814/F2814, ((G2814*(E2814-I2814))/F2814))))</f>
        <v/>
      </c>
    </row>
    <row customHeight="1" ht="17.25" r="2815" spans="1:105">
      <c r="A2815" s="161" t="n"/>
      <c r="B2815" s="141" t="n"/>
      <c r="C2815" s="15" t="n"/>
      <c r="D2815" s="15" t="n"/>
      <c r="E2815" s="142" t="n"/>
      <c r="F2815" s="16" t="n"/>
      <c r="G2815" s="132" t="n"/>
      <c r="H2815" s="142" t="n"/>
      <c r="I2815" s="142" t="n"/>
      <c r="J2815" s="144" t="n"/>
      <c r="K2815" s="124" t="n"/>
      <c r="L2815" s="12" t="n"/>
      <c r="M2815" s="158">
        <f>IF(J2815="", "", K2815)</f>
        <v/>
      </c>
      <c r="N2815" s="17" t="n"/>
      <c r="O2815" s="18" t="n"/>
      <c r="AC2815" s="14" t="n"/>
      <c r="AD2815" s="14">
        <f>IF(M2815="", "", IF(C2815="Long", IF(M2815&gt;0, M2815/F2815, ((G2815*(I2815-E2815))/F2815)), IF(M2815&gt;0, M2815/F2815, ((G2815*(E2815-I2815))/F2815))))</f>
        <v/>
      </c>
    </row>
    <row customHeight="1" ht="17.25" r="2816" spans="1:105">
      <c r="A2816" s="161" t="n"/>
      <c r="B2816" s="141" t="n"/>
      <c r="C2816" s="15" t="n"/>
      <c r="D2816" s="15" t="n"/>
      <c r="E2816" s="142" t="n"/>
      <c r="F2816" s="16" t="n"/>
      <c r="G2816" s="132" t="n"/>
      <c r="H2816" s="142" t="n"/>
      <c r="I2816" s="142" t="n"/>
      <c r="J2816" s="144" t="n"/>
      <c r="K2816" s="124" t="n"/>
      <c r="L2816" s="12" t="n"/>
      <c r="M2816" s="158">
        <f>IF(J2816="", "", K2816)</f>
        <v/>
      </c>
      <c r="N2816" s="17" t="n"/>
      <c r="O2816" s="18" t="n"/>
      <c r="AC2816" s="14" t="n"/>
      <c r="AD2816" s="14">
        <f>IF(M2816="", "", IF(C2816="Long", IF(M2816&gt;0, M2816/F2816, ((G2816*(I2816-E2816))/F2816)), IF(M2816&gt;0, M2816/F2816, ((G2816*(E2816-I2816))/F2816))))</f>
        <v/>
      </c>
    </row>
    <row customHeight="1" ht="17.25" r="2817" spans="1:105">
      <c r="A2817" s="161" t="n"/>
      <c r="B2817" s="141" t="n"/>
      <c r="C2817" s="15" t="n"/>
      <c r="D2817" s="15" t="n"/>
      <c r="E2817" s="142" t="n"/>
      <c r="F2817" s="16" t="n"/>
      <c r="G2817" s="132" t="n"/>
      <c r="H2817" s="142" t="n"/>
      <c r="I2817" s="142" t="n"/>
      <c r="J2817" s="144" t="n"/>
      <c r="K2817" s="124" t="n"/>
      <c r="L2817" s="12" t="n"/>
      <c r="M2817" s="158">
        <f>IF(J2817="", "", K2817)</f>
        <v/>
      </c>
      <c r="N2817" s="17" t="n"/>
      <c r="O2817" s="18" t="n"/>
      <c r="AC2817" s="14" t="n"/>
      <c r="AD2817" s="14">
        <f>IF(M2817="", "", IF(C2817="Long", IF(M2817&gt;0, M2817/F2817, ((G2817*(I2817-E2817))/F2817)), IF(M2817&gt;0, M2817/F2817, ((G2817*(E2817-I2817))/F2817))))</f>
        <v/>
      </c>
    </row>
    <row customHeight="1" ht="17.25" r="2818" spans="1:105">
      <c r="A2818" s="161" t="n"/>
      <c r="B2818" s="141" t="n"/>
      <c r="C2818" s="15" t="n"/>
      <c r="D2818" s="15" t="n"/>
      <c r="E2818" s="142" t="n"/>
      <c r="F2818" s="16" t="n"/>
      <c r="G2818" s="132" t="n"/>
      <c r="H2818" s="142" t="n"/>
      <c r="I2818" s="142" t="n"/>
      <c r="J2818" s="144" t="n"/>
      <c r="K2818" s="124" t="n"/>
      <c r="L2818" s="12" t="n"/>
      <c r="M2818" s="158">
        <f>IF(J2818="", "", K2818)</f>
        <v/>
      </c>
      <c r="N2818" s="17" t="n"/>
      <c r="O2818" s="18" t="n"/>
      <c r="AC2818" s="14" t="n"/>
      <c r="AD2818" s="14">
        <f>IF(M2818="", "", IF(C2818="Long", IF(M2818&gt;0, M2818/F2818, ((G2818*(I2818-E2818))/F2818)), IF(M2818&gt;0, M2818/F2818, ((G2818*(E2818-I2818))/F2818))))</f>
        <v/>
      </c>
    </row>
    <row customHeight="1" ht="17.25" r="2819" spans="1:105">
      <c r="A2819" s="161" t="n"/>
      <c r="B2819" s="141" t="n"/>
      <c r="C2819" s="15" t="n"/>
      <c r="D2819" s="15" t="n"/>
      <c r="E2819" s="142" t="n"/>
      <c r="F2819" s="16" t="n"/>
      <c r="G2819" s="132" t="n"/>
      <c r="H2819" s="142" t="n"/>
      <c r="I2819" s="142" t="n"/>
      <c r="J2819" s="144" t="n"/>
      <c r="K2819" s="124" t="n"/>
      <c r="L2819" s="12" t="n"/>
      <c r="M2819" s="158">
        <f>IF(J2819="", "", K2819)</f>
        <v/>
      </c>
      <c r="N2819" s="17" t="n"/>
      <c r="O2819" s="18" t="n"/>
      <c r="AC2819" s="14" t="n"/>
      <c r="AD2819" s="14">
        <f>IF(M2819="", "", IF(C2819="Long", IF(M2819&gt;0, M2819/F2819, ((G2819*(I2819-E2819))/F2819)), IF(M2819&gt;0, M2819/F2819, ((G2819*(E2819-I2819))/F2819))))</f>
        <v/>
      </c>
    </row>
    <row customHeight="1" ht="17.25" r="2820" spans="1:105">
      <c r="A2820" s="161" t="n"/>
      <c r="B2820" s="141" t="n"/>
      <c r="C2820" s="15" t="n"/>
      <c r="D2820" s="15" t="n"/>
      <c r="E2820" s="142" t="n"/>
      <c r="F2820" s="16" t="n"/>
      <c r="G2820" s="132" t="n"/>
      <c r="H2820" s="142" t="n"/>
      <c r="I2820" s="142" t="n"/>
      <c r="J2820" s="144" t="n"/>
      <c r="K2820" s="124" t="n"/>
      <c r="L2820" s="12" t="n"/>
      <c r="M2820" s="158">
        <f>IF(J2820="", "", K2820)</f>
        <v/>
      </c>
      <c r="N2820" s="17" t="n"/>
      <c r="O2820" s="18" t="n"/>
      <c r="AC2820" s="14" t="n"/>
      <c r="AD2820" s="14">
        <f>IF(M2820="", "", IF(C2820="Long", IF(M2820&gt;0, M2820/F2820, ((G2820*(I2820-E2820))/F2820)), IF(M2820&gt;0, M2820/F2820, ((G2820*(E2820-I2820))/F2820))))</f>
        <v/>
      </c>
    </row>
    <row customHeight="1" ht="17.25" r="2821" spans="1:105">
      <c r="A2821" s="161" t="n"/>
      <c r="B2821" s="141" t="n"/>
      <c r="C2821" s="15" t="n"/>
      <c r="D2821" s="15" t="n"/>
      <c r="E2821" s="142" t="n"/>
      <c r="F2821" s="16" t="n"/>
      <c r="G2821" s="132" t="n"/>
      <c r="H2821" s="142" t="n"/>
      <c r="I2821" s="142" t="n"/>
      <c r="J2821" s="144" t="n"/>
      <c r="K2821" s="124" t="n"/>
      <c r="L2821" s="12" t="n"/>
      <c r="M2821" s="158">
        <f>IF(J2821="", "", K2821)</f>
        <v/>
      </c>
      <c r="N2821" s="17" t="n"/>
      <c r="O2821" s="18" t="n"/>
      <c r="AC2821" s="14" t="n"/>
      <c r="AD2821" s="14">
        <f>IF(M2821="", "", IF(C2821="Long", IF(M2821&gt;0, M2821/F2821, ((G2821*(I2821-E2821))/F2821)), IF(M2821&gt;0, M2821/F2821, ((G2821*(E2821-I2821))/F2821))))</f>
        <v/>
      </c>
    </row>
    <row customHeight="1" ht="17.25" r="2822" spans="1:105">
      <c r="A2822" s="161" t="n"/>
      <c r="B2822" s="141" t="n"/>
      <c r="C2822" s="15" t="n"/>
      <c r="D2822" s="15" t="n"/>
      <c r="E2822" s="142" t="n"/>
      <c r="F2822" s="16" t="n"/>
      <c r="G2822" s="132" t="n"/>
      <c r="H2822" s="142" t="n"/>
      <c r="I2822" s="142" t="n"/>
      <c r="J2822" s="144" t="n"/>
      <c r="K2822" s="124" t="n"/>
      <c r="L2822" s="12" t="n"/>
      <c r="M2822" s="158">
        <f>IF(J2822="", "", K2822)</f>
        <v/>
      </c>
      <c r="N2822" s="17" t="n"/>
      <c r="O2822" s="18" t="n"/>
      <c r="AC2822" s="14" t="n"/>
      <c r="AD2822" s="14">
        <f>IF(M2822="", "", IF(C2822="Long", IF(M2822&gt;0, M2822/F2822, ((G2822*(I2822-E2822))/F2822)), IF(M2822&gt;0, M2822/F2822, ((G2822*(E2822-I2822))/F2822))))</f>
        <v/>
      </c>
    </row>
    <row customHeight="1" ht="17.25" r="2823" spans="1:105">
      <c r="A2823" s="161" t="n"/>
      <c r="B2823" s="141" t="n"/>
      <c r="C2823" s="15" t="n"/>
      <c r="D2823" s="15" t="n"/>
      <c r="E2823" s="142" t="n"/>
      <c r="F2823" s="16" t="n"/>
      <c r="G2823" s="132" t="n"/>
      <c r="H2823" s="142" t="n"/>
      <c r="I2823" s="142" t="n"/>
      <c r="J2823" s="144" t="n"/>
      <c r="K2823" s="124" t="n"/>
      <c r="L2823" s="12" t="n"/>
      <c r="M2823" s="158">
        <f>IF(J2823="", "", K2823)</f>
        <v/>
      </c>
      <c r="N2823" s="17" t="n"/>
      <c r="O2823" s="18" t="n"/>
      <c r="AC2823" s="14" t="n"/>
      <c r="AD2823" s="14">
        <f>IF(M2823="", "", IF(C2823="Long", IF(M2823&gt;0, M2823/F2823, ((G2823*(I2823-E2823))/F2823)), IF(M2823&gt;0, M2823/F2823, ((G2823*(E2823-I2823))/F2823))))</f>
        <v/>
      </c>
    </row>
    <row customHeight="1" ht="17.25" r="2824" spans="1:105">
      <c r="A2824" s="161" t="n"/>
      <c r="B2824" s="141" t="n"/>
      <c r="C2824" s="15" t="n"/>
      <c r="D2824" s="15" t="n"/>
      <c r="E2824" s="142" t="n"/>
      <c r="F2824" s="16" t="n"/>
      <c r="G2824" s="132" t="n"/>
      <c r="H2824" s="142" t="n"/>
      <c r="I2824" s="142" t="n"/>
      <c r="J2824" s="144" t="n"/>
      <c r="K2824" s="124" t="n"/>
      <c r="L2824" s="12" t="n"/>
      <c r="M2824" s="158">
        <f>IF(J2824="", "", K2824)</f>
        <v/>
      </c>
      <c r="N2824" s="17" t="n"/>
      <c r="O2824" s="18" t="n"/>
      <c r="AC2824" s="14" t="n"/>
      <c r="AD2824" s="14">
        <f>IF(M2824="", "", IF(C2824="Long", IF(M2824&gt;0, M2824/F2824, ((G2824*(I2824-E2824))/F2824)), IF(M2824&gt;0, M2824/F2824, ((G2824*(E2824-I2824))/F2824))))</f>
        <v/>
      </c>
    </row>
    <row customHeight="1" ht="17.25" r="2825" spans="1:105">
      <c r="A2825" s="161" t="n"/>
      <c r="B2825" s="141" t="n"/>
      <c r="C2825" s="15" t="n"/>
      <c r="D2825" s="15" t="n"/>
      <c r="E2825" s="142" t="n"/>
      <c r="F2825" s="16" t="n"/>
      <c r="G2825" s="132" t="n"/>
      <c r="H2825" s="142" t="n"/>
      <c r="I2825" s="142" t="n"/>
      <c r="J2825" s="144" t="n"/>
      <c r="K2825" s="124" t="n"/>
      <c r="L2825" s="12" t="n"/>
      <c r="M2825" s="158">
        <f>IF(J2825="", "", K2825)</f>
        <v/>
      </c>
      <c r="N2825" s="17" t="n"/>
      <c r="O2825" s="18" t="n"/>
      <c r="AC2825" s="14" t="n"/>
      <c r="AD2825" s="14">
        <f>IF(M2825="", "", IF(C2825="Long", IF(M2825&gt;0, M2825/F2825, ((G2825*(I2825-E2825))/F2825)), IF(M2825&gt;0, M2825/F2825, ((G2825*(E2825-I2825))/F2825))))</f>
        <v/>
      </c>
    </row>
    <row customHeight="1" ht="17.25" r="2826" spans="1:105">
      <c r="A2826" s="161" t="n"/>
      <c r="B2826" s="141" t="n"/>
      <c r="C2826" s="15" t="n"/>
      <c r="D2826" s="15" t="n"/>
      <c r="E2826" s="142" t="n"/>
      <c r="F2826" s="16" t="n"/>
      <c r="G2826" s="132" t="n"/>
      <c r="H2826" s="142" t="n"/>
      <c r="I2826" s="142" t="n"/>
      <c r="J2826" s="144" t="n"/>
      <c r="K2826" s="124" t="n"/>
      <c r="L2826" s="12" t="n"/>
      <c r="M2826" s="158">
        <f>IF(J2826="", "", K2826)</f>
        <v/>
      </c>
      <c r="N2826" s="17" t="n"/>
      <c r="O2826" s="18" t="n"/>
      <c r="AC2826" s="14" t="n"/>
      <c r="AD2826" s="14">
        <f>IF(M2826="", "", IF(C2826="Long", IF(M2826&gt;0, M2826/F2826, ((G2826*(I2826-E2826))/F2826)), IF(M2826&gt;0, M2826/F2826, ((G2826*(E2826-I2826))/F2826))))</f>
        <v/>
      </c>
    </row>
    <row customHeight="1" ht="17.25" r="2827" spans="1:105">
      <c r="A2827" s="161" t="n"/>
      <c r="B2827" s="141" t="n"/>
      <c r="C2827" s="15" t="n"/>
      <c r="D2827" s="15" t="n"/>
      <c r="E2827" s="142" t="n"/>
      <c r="F2827" s="16" t="n"/>
      <c r="G2827" s="132" t="n"/>
      <c r="H2827" s="142" t="n"/>
      <c r="I2827" s="142" t="n"/>
      <c r="J2827" s="144" t="n"/>
      <c r="K2827" s="124" t="n"/>
      <c r="L2827" s="12" t="n"/>
      <c r="M2827" s="158">
        <f>IF(J2827="", "", K2827)</f>
        <v/>
      </c>
      <c r="N2827" s="17" t="n"/>
      <c r="O2827" s="18" t="n"/>
      <c r="AC2827" s="14" t="n"/>
      <c r="AD2827" s="14">
        <f>IF(M2827="", "", IF(C2827="Long", IF(M2827&gt;0, M2827/F2827, ((G2827*(I2827-E2827))/F2827)), IF(M2827&gt;0, M2827/F2827, ((G2827*(E2827-I2827))/F2827))))</f>
        <v/>
      </c>
    </row>
    <row customHeight="1" ht="17.25" r="2828" spans="1:105">
      <c r="A2828" s="161" t="n"/>
      <c r="B2828" s="141" t="n"/>
      <c r="C2828" s="15" t="n"/>
      <c r="D2828" s="15" t="n"/>
      <c r="E2828" s="142" t="n"/>
      <c r="F2828" s="16" t="n"/>
      <c r="G2828" s="132" t="n"/>
      <c r="H2828" s="142" t="n"/>
      <c r="I2828" s="142" t="n"/>
      <c r="J2828" s="144" t="n"/>
      <c r="K2828" s="124" t="n"/>
      <c r="L2828" s="12" t="n"/>
      <c r="M2828" s="158">
        <f>IF(J2828="", "", K2828)</f>
        <v/>
      </c>
      <c r="N2828" s="17" t="n"/>
      <c r="O2828" s="18" t="n"/>
      <c r="AC2828" s="14" t="n"/>
      <c r="AD2828" s="14">
        <f>IF(M2828="", "", IF(C2828="Long", IF(M2828&gt;0, M2828/F2828, ((G2828*(I2828-E2828))/F2828)), IF(M2828&gt;0, M2828/F2828, ((G2828*(E2828-I2828))/F2828))))</f>
        <v/>
      </c>
    </row>
    <row customHeight="1" ht="17.25" r="2829" spans="1:105">
      <c r="A2829" s="161" t="n"/>
      <c r="B2829" s="141" t="n"/>
      <c r="C2829" s="15" t="n"/>
      <c r="D2829" s="15" t="n"/>
      <c r="E2829" s="142" t="n"/>
      <c r="F2829" s="16" t="n"/>
      <c r="G2829" s="132" t="n"/>
      <c r="H2829" s="142" t="n"/>
      <c r="I2829" s="142" t="n"/>
      <c r="J2829" s="144" t="n"/>
      <c r="K2829" s="124" t="n"/>
      <c r="L2829" s="12" t="n"/>
      <c r="M2829" s="158">
        <f>IF(J2829="", "", K2829)</f>
        <v/>
      </c>
      <c r="N2829" s="17" t="n"/>
      <c r="O2829" s="18" t="n"/>
      <c r="AC2829" s="14" t="n"/>
      <c r="AD2829" s="14">
        <f>IF(M2829="", "", IF(C2829="Long", IF(M2829&gt;0, M2829/F2829, ((G2829*(I2829-E2829))/F2829)), IF(M2829&gt;0, M2829/F2829, ((G2829*(E2829-I2829))/F2829))))</f>
        <v/>
      </c>
    </row>
    <row customHeight="1" ht="17.25" r="2830" spans="1:105">
      <c r="A2830" s="161" t="n"/>
      <c r="B2830" s="141" t="n"/>
      <c r="C2830" s="15" t="n"/>
      <c r="D2830" s="15" t="n"/>
      <c r="E2830" s="142" t="n"/>
      <c r="F2830" s="16" t="n"/>
      <c r="G2830" s="132" t="n"/>
      <c r="H2830" s="142" t="n"/>
      <c r="I2830" s="142" t="n"/>
      <c r="J2830" s="144" t="n"/>
      <c r="K2830" s="124" t="n"/>
      <c r="L2830" s="12" t="n"/>
      <c r="M2830" s="158">
        <f>IF(J2830="", "", K2830)</f>
        <v/>
      </c>
      <c r="N2830" s="17" t="n"/>
      <c r="O2830" s="18" t="n"/>
      <c r="AC2830" s="14" t="n"/>
      <c r="AD2830" s="14">
        <f>IF(M2830="", "", IF(C2830="Long", IF(M2830&gt;0, M2830/F2830, ((G2830*(I2830-E2830))/F2830)), IF(M2830&gt;0, M2830/F2830, ((G2830*(E2830-I2830))/F2830))))</f>
        <v/>
      </c>
    </row>
    <row customHeight="1" ht="17.25" r="2831" spans="1:105">
      <c r="A2831" s="161" t="n"/>
      <c r="B2831" s="141" t="n"/>
      <c r="C2831" s="15" t="n"/>
      <c r="D2831" s="15" t="n"/>
      <c r="E2831" s="142" t="n"/>
      <c r="F2831" s="16" t="n"/>
      <c r="G2831" s="132" t="n"/>
      <c r="H2831" s="142" t="n"/>
      <c r="I2831" s="142" t="n"/>
      <c r="J2831" s="144" t="n"/>
      <c r="K2831" s="124" t="n"/>
      <c r="L2831" s="12" t="n"/>
      <c r="M2831" s="158">
        <f>IF(J2831="", "", K2831)</f>
        <v/>
      </c>
      <c r="N2831" s="17" t="n"/>
      <c r="O2831" s="18" t="n"/>
      <c r="AC2831" s="14" t="n"/>
      <c r="AD2831" s="14">
        <f>IF(M2831="", "", IF(C2831="Long", IF(M2831&gt;0, M2831/F2831, ((G2831*(I2831-E2831))/F2831)), IF(M2831&gt;0, M2831/F2831, ((G2831*(E2831-I2831))/F2831))))</f>
        <v/>
      </c>
    </row>
    <row customHeight="1" ht="17.25" r="2832" spans="1:105">
      <c r="A2832" s="161" t="n"/>
      <c r="B2832" s="141" t="n"/>
      <c r="C2832" s="15" t="n"/>
      <c r="D2832" s="15" t="n"/>
      <c r="E2832" s="142" t="n"/>
      <c r="F2832" s="16" t="n"/>
      <c r="G2832" s="132" t="n"/>
      <c r="H2832" s="142" t="n"/>
      <c r="I2832" s="142" t="n"/>
      <c r="J2832" s="144" t="n"/>
      <c r="K2832" s="124" t="n"/>
      <c r="L2832" s="12" t="n"/>
      <c r="M2832" s="158">
        <f>IF(J2832="", "", K2832)</f>
        <v/>
      </c>
      <c r="N2832" s="17" t="n"/>
      <c r="O2832" s="18" t="n"/>
      <c r="AC2832" s="14" t="n"/>
      <c r="AD2832" s="14">
        <f>IF(M2832="", "", IF(C2832="Long", IF(M2832&gt;0, M2832/F2832, ((G2832*(I2832-E2832))/F2832)), IF(M2832&gt;0, M2832/F2832, ((G2832*(E2832-I2832))/F2832))))</f>
        <v/>
      </c>
    </row>
    <row customHeight="1" ht="17.25" r="2833" spans="1:105">
      <c r="A2833" s="161" t="n"/>
      <c r="B2833" s="141" t="n"/>
      <c r="C2833" s="15" t="n"/>
      <c r="D2833" s="15" t="n"/>
      <c r="E2833" s="142" t="n"/>
      <c r="F2833" s="16" t="n"/>
      <c r="G2833" s="132" t="n"/>
      <c r="H2833" s="142" t="n"/>
      <c r="I2833" s="142" t="n"/>
      <c r="J2833" s="144" t="n"/>
      <c r="K2833" s="124" t="n"/>
      <c r="L2833" s="12" t="n"/>
      <c r="M2833" s="158">
        <f>IF(J2833="", "", K2833)</f>
        <v/>
      </c>
      <c r="N2833" s="17" t="n"/>
      <c r="O2833" s="18" t="n"/>
      <c r="AC2833" s="14" t="n"/>
      <c r="AD2833" s="14">
        <f>IF(M2833="", "", IF(C2833="Long", IF(M2833&gt;0, M2833/F2833, ((G2833*(I2833-E2833))/F2833)), IF(M2833&gt;0, M2833/F2833, ((G2833*(E2833-I2833))/F2833))))</f>
        <v/>
      </c>
    </row>
    <row customHeight="1" ht="17.25" r="2834" spans="1:105">
      <c r="A2834" s="161" t="n"/>
      <c r="B2834" s="141" t="n"/>
      <c r="C2834" s="15" t="n"/>
      <c r="D2834" s="15" t="n"/>
      <c r="E2834" s="142" t="n"/>
      <c r="F2834" s="16" t="n"/>
      <c r="G2834" s="132" t="n"/>
      <c r="H2834" s="142" t="n"/>
      <c r="I2834" s="142" t="n"/>
      <c r="J2834" s="144" t="n"/>
      <c r="K2834" s="124" t="n"/>
      <c r="L2834" s="12" t="n"/>
      <c r="M2834" s="158">
        <f>IF(J2834="", "", K2834)</f>
        <v/>
      </c>
      <c r="N2834" s="17" t="n"/>
      <c r="O2834" s="18" t="n"/>
      <c r="AC2834" s="14" t="n"/>
      <c r="AD2834" s="14">
        <f>IF(M2834="", "", IF(C2834="Long", IF(M2834&gt;0, M2834/F2834, ((G2834*(I2834-E2834))/F2834)), IF(M2834&gt;0, M2834/F2834, ((G2834*(E2834-I2834))/F2834))))</f>
        <v/>
      </c>
    </row>
    <row customHeight="1" ht="17.25" r="2835" spans="1:105">
      <c r="A2835" s="161" t="n"/>
      <c r="B2835" s="141" t="n"/>
      <c r="C2835" s="15" t="n"/>
      <c r="D2835" s="15" t="n"/>
      <c r="E2835" s="142" t="n"/>
      <c r="F2835" s="16" t="n"/>
      <c r="G2835" s="132" t="n"/>
      <c r="H2835" s="142" t="n"/>
      <c r="I2835" s="142" t="n"/>
      <c r="J2835" s="144" t="n"/>
      <c r="K2835" s="124" t="n"/>
      <c r="L2835" s="12" t="n"/>
      <c r="M2835" s="158">
        <f>IF(J2835="", "", K2835)</f>
        <v/>
      </c>
      <c r="N2835" s="17" t="n"/>
      <c r="O2835" s="18" t="n"/>
      <c r="AC2835" s="14" t="n"/>
      <c r="AD2835" s="14">
        <f>IF(M2835="", "", IF(C2835="Long", IF(M2835&gt;0, M2835/F2835, ((G2835*(I2835-E2835))/F2835)), IF(M2835&gt;0, M2835/F2835, ((G2835*(E2835-I2835))/F2835))))</f>
        <v/>
      </c>
    </row>
    <row customHeight="1" ht="17.25" r="2836" spans="1:105">
      <c r="A2836" s="161" t="n"/>
      <c r="B2836" s="141" t="n"/>
      <c r="C2836" s="15" t="n"/>
      <c r="D2836" s="15" t="n"/>
      <c r="E2836" s="142" t="n"/>
      <c r="F2836" s="16" t="n"/>
      <c r="G2836" s="132" t="n"/>
      <c r="H2836" s="142" t="n"/>
      <c r="I2836" s="142" t="n"/>
      <c r="J2836" s="144" t="n"/>
      <c r="K2836" s="124" t="n"/>
      <c r="L2836" s="12" t="n"/>
      <c r="M2836" s="158">
        <f>IF(J2836="", "", K2836)</f>
        <v/>
      </c>
      <c r="N2836" s="17" t="n"/>
      <c r="O2836" s="18" t="n"/>
      <c r="AC2836" s="14" t="n"/>
      <c r="AD2836" s="14">
        <f>IF(M2836="", "", IF(C2836="Long", IF(M2836&gt;0, M2836/F2836, ((G2836*(I2836-E2836))/F2836)), IF(M2836&gt;0, M2836/F2836, ((G2836*(E2836-I2836))/F2836))))</f>
        <v/>
      </c>
    </row>
    <row customHeight="1" ht="17.25" r="2837" spans="1:105">
      <c r="A2837" s="161" t="n"/>
      <c r="B2837" s="141" t="n"/>
      <c r="C2837" s="15" t="n"/>
      <c r="D2837" s="15" t="n"/>
      <c r="E2837" s="142" t="n"/>
      <c r="F2837" s="16" t="n"/>
      <c r="G2837" s="132" t="n"/>
      <c r="H2837" s="142" t="n"/>
      <c r="I2837" s="142" t="n"/>
      <c r="J2837" s="144" t="n"/>
      <c r="K2837" s="124" t="n"/>
      <c r="L2837" s="12" t="n"/>
      <c r="M2837" s="158">
        <f>IF(J2837="", "", K2837)</f>
        <v/>
      </c>
      <c r="N2837" s="17" t="n"/>
      <c r="O2837" s="18" t="n"/>
      <c r="AC2837" s="14" t="n"/>
      <c r="AD2837" s="14">
        <f>IF(M2837="", "", IF(C2837="Long", IF(M2837&gt;0, M2837/F2837, ((G2837*(I2837-E2837))/F2837)), IF(M2837&gt;0, M2837/F2837, ((G2837*(E2837-I2837))/F2837))))</f>
        <v/>
      </c>
    </row>
    <row customHeight="1" ht="17.25" r="2838" spans="1:105">
      <c r="A2838" s="161" t="n"/>
      <c r="B2838" s="141" t="n"/>
      <c r="C2838" s="15" t="n"/>
      <c r="D2838" s="15" t="n"/>
      <c r="E2838" s="142" t="n"/>
      <c r="F2838" s="16" t="n"/>
      <c r="G2838" s="132" t="n"/>
      <c r="H2838" s="142" t="n"/>
      <c r="I2838" s="142" t="n"/>
      <c r="J2838" s="144" t="n"/>
      <c r="K2838" s="124" t="n"/>
      <c r="L2838" s="12" t="n"/>
      <c r="M2838" s="158">
        <f>IF(J2838="", "", K2838)</f>
        <v/>
      </c>
      <c r="N2838" s="17" t="n"/>
      <c r="O2838" s="18" t="n"/>
      <c r="AC2838" s="14" t="n"/>
      <c r="AD2838" s="14">
        <f>IF(M2838="", "", IF(C2838="Long", IF(M2838&gt;0, M2838/F2838, ((G2838*(I2838-E2838))/F2838)), IF(M2838&gt;0, M2838/F2838, ((G2838*(E2838-I2838))/F2838))))</f>
        <v/>
      </c>
    </row>
    <row customHeight="1" ht="17.25" r="2839" spans="1:105">
      <c r="A2839" s="161" t="n"/>
      <c r="B2839" s="141" t="n"/>
      <c r="C2839" s="15" t="n"/>
      <c r="D2839" s="15" t="n"/>
      <c r="E2839" s="142" t="n"/>
      <c r="F2839" s="16" t="n"/>
      <c r="G2839" s="132" t="n"/>
      <c r="H2839" s="142" t="n"/>
      <c r="I2839" s="142" t="n"/>
      <c r="J2839" s="144" t="n"/>
      <c r="K2839" s="124" t="n"/>
      <c r="L2839" s="12" t="n"/>
      <c r="M2839" s="158">
        <f>IF(J2839="", "", K2839)</f>
        <v/>
      </c>
      <c r="N2839" s="17" t="n"/>
      <c r="O2839" s="18" t="n"/>
      <c r="AC2839" s="14" t="n"/>
      <c r="AD2839" s="14">
        <f>IF(M2839="", "", IF(C2839="Long", IF(M2839&gt;0, M2839/F2839, ((G2839*(I2839-E2839))/F2839)), IF(M2839&gt;0, M2839/F2839, ((G2839*(E2839-I2839))/F2839))))</f>
        <v/>
      </c>
    </row>
    <row customHeight="1" ht="17.25" r="2840" spans="1:105">
      <c r="A2840" s="161" t="n"/>
      <c r="B2840" s="141" t="n"/>
      <c r="C2840" s="15" t="n"/>
      <c r="D2840" s="15" t="n"/>
      <c r="E2840" s="142" t="n"/>
      <c r="F2840" s="16" t="n"/>
      <c r="G2840" s="132" t="n"/>
      <c r="H2840" s="142" t="n"/>
      <c r="I2840" s="142" t="n"/>
      <c r="J2840" s="144" t="n"/>
      <c r="K2840" s="124" t="n"/>
      <c r="L2840" s="12" t="n"/>
      <c r="M2840" s="158">
        <f>IF(J2840="", "", K2840)</f>
        <v/>
      </c>
      <c r="N2840" s="17" t="n"/>
      <c r="O2840" s="18" t="n"/>
      <c r="AC2840" s="14" t="n"/>
      <c r="AD2840" s="14">
        <f>IF(M2840="", "", IF(C2840="Long", IF(M2840&gt;0, M2840/F2840, ((G2840*(I2840-E2840))/F2840)), IF(M2840&gt;0, M2840/F2840, ((G2840*(E2840-I2840))/F2840))))</f>
        <v/>
      </c>
    </row>
    <row customHeight="1" ht="17.25" r="2841" spans="1:105">
      <c r="A2841" s="161" t="n"/>
      <c r="B2841" s="141" t="n"/>
      <c r="C2841" s="15" t="n"/>
      <c r="D2841" s="15" t="n"/>
      <c r="E2841" s="142" t="n"/>
      <c r="F2841" s="16" t="n"/>
      <c r="G2841" s="132" t="n"/>
      <c r="H2841" s="142" t="n"/>
      <c r="I2841" s="142" t="n"/>
      <c r="J2841" s="144" t="n"/>
      <c r="K2841" s="124" t="n"/>
      <c r="L2841" s="12" t="n"/>
      <c r="M2841" s="158">
        <f>IF(J2841="", "", K2841)</f>
        <v/>
      </c>
      <c r="N2841" s="17" t="n"/>
      <c r="O2841" s="18" t="n"/>
      <c r="AC2841" s="14" t="n"/>
      <c r="AD2841" s="14">
        <f>IF(M2841="", "", IF(C2841="Long", IF(M2841&gt;0, M2841/F2841, ((G2841*(I2841-E2841))/F2841)), IF(M2841&gt;0, M2841/F2841, ((G2841*(E2841-I2841))/F2841))))</f>
        <v/>
      </c>
    </row>
    <row customHeight="1" ht="17.25" r="2842" spans="1:105">
      <c r="A2842" s="161" t="n"/>
      <c r="B2842" s="141" t="n"/>
      <c r="C2842" s="15" t="n"/>
      <c r="D2842" s="15" t="n"/>
      <c r="E2842" s="142" t="n"/>
      <c r="F2842" s="16" t="n"/>
      <c r="G2842" s="132" t="n"/>
      <c r="H2842" s="142" t="n"/>
      <c r="I2842" s="142" t="n"/>
      <c r="J2842" s="144" t="n"/>
      <c r="K2842" s="124" t="n"/>
      <c r="L2842" s="12" t="n"/>
      <c r="M2842" s="158">
        <f>IF(J2842="", "", K2842)</f>
        <v/>
      </c>
      <c r="N2842" s="17" t="n"/>
      <c r="O2842" s="18" t="n"/>
      <c r="AC2842" s="14" t="n"/>
      <c r="AD2842" s="14">
        <f>IF(M2842="", "", IF(C2842="Long", IF(M2842&gt;0, M2842/F2842, ((G2842*(I2842-E2842))/F2842)), IF(M2842&gt;0, M2842/F2842, ((G2842*(E2842-I2842))/F2842))))</f>
        <v/>
      </c>
    </row>
    <row customHeight="1" ht="17.25" r="2843" spans="1:105">
      <c r="A2843" s="161" t="n"/>
      <c r="B2843" s="141" t="n"/>
      <c r="C2843" s="15" t="n"/>
      <c r="D2843" s="15" t="n"/>
      <c r="E2843" s="142" t="n"/>
      <c r="F2843" s="16" t="n"/>
      <c r="G2843" s="132" t="n"/>
      <c r="H2843" s="142" t="n"/>
      <c r="I2843" s="142" t="n"/>
      <c r="J2843" s="144" t="n"/>
      <c r="K2843" s="124" t="n"/>
      <c r="L2843" s="12" t="n"/>
      <c r="M2843" s="158">
        <f>IF(J2843="", "", K2843)</f>
        <v/>
      </c>
      <c r="N2843" s="17" t="n"/>
      <c r="O2843" s="18" t="n"/>
      <c r="AC2843" s="14" t="n"/>
      <c r="AD2843" s="14">
        <f>IF(M2843="", "", IF(C2843="Long", IF(M2843&gt;0, M2843/F2843, ((G2843*(I2843-E2843))/F2843)), IF(M2843&gt;0, M2843/F2843, ((G2843*(E2843-I2843))/F2843))))</f>
        <v/>
      </c>
    </row>
    <row customHeight="1" ht="17.25" r="2844" spans="1:105">
      <c r="A2844" s="161" t="n"/>
      <c r="B2844" s="141" t="n"/>
      <c r="C2844" s="15" t="n"/>
      <c r="D2844" s="15" t="n"/>
      <c r="E2844" s="142" t="n"/>
      <c r="F2844" s="16" t="n"/>
      <c r="G2844" s="132" t="n"/>
      <c r="H2844" s="142" t="n"/>
      <c r="I2844" s="142" t="n"/>
      <c r="J2844" s="144" t="n"/>
      <c r="K2844" s="124" t="n"/>
      <c r="L2844" s="12" t="n"/>
      <c r="M2844" s="158">
        <f>IF(J2844="", "", K2844)</f>
        <v/>
      </c>
      <c r="N2844" s="17" t="n"/>
      <c r="O2844" s="18" t="n"/>
      <c r="AC2844" s="14" t="n"/>
      <c r="AD2844" s="14">
        <f>IF(M2844="", "", IF(C2844="Long", IF(M2844&gt;0, M2844/F2844, ((G2844*(I2844-E2844))/F2844)), IF(M2844&gt;0, M2844/F2844, ((G2844*(E2844-I2844))/F2844))))</f>
        <v/>
      </c>
    </row>
    <row customHeight="1" ht="17.25" r="2845" spans="1:105">
      <c r="A2845" s="161" t="n"/>
      <c r="B2845" s="141" t="n"/>
      <c r="C2845" s="15" t="n"/>
      <c r="D2845" s="15" t="n"/>
      <c r="E2845" s="142" t="n"/>
      <c r="F2845" s="16" t="n"/>
      <c r="G2845" s="132" t="n"/>
      <c r="H2845" s="142" t="n"/>
      <c r="I2845" s="142" t="n"/>
      <c r="J2845" s="144" t="n"/>
      <c r="K2845" s="124" t="n"/>
      <c r="L2845" s="12" t="n"/>
      <c r="M2845" s="158">
        <f>IF(J2845="", "", K2845)</f>
        <v/>
      </c>
      <c r="N2845" s="17" t="n"/>
      <c r="O2845" s="18" t="n"/>
      <c r="AC2845" s="14" t="n"/>
      <c r="AD2845" s="14">
        <f>IF(M2845="", "", IF(C2845="Long", IF(M2845&gt;0, M2845/F2845, ((G2845*(I2845-E2845))/F2845)), IF(M2845&gt;0, M2845/F2845, ((G2845*(E2845-I2845))/F2845))))</f>
        <v/>
      </c>
    </row>
    <row customHeight="1" ht="17.25" r="2846" spans="1:105">
      <c r="A2846" s="161" t="n"/>
      <c r="B2846" s="141" t="n"/>
      <c r="C2846" s="15" t="n"/>
      <c r="D2846" s="15" t="n"/>
      <c r="E2846" s="142" t="n"/>
      <c r="F2846" s="16" t="n"/>
      <c r="G2846" s="132" t="n"/>
      <c r="H2846" s="142" t="n"/>
      <c r="I2846" s="142" t="n"/>
      <c r="J2846" s="144" t="n"/>
      <c r="K2846" s="124" t="n"/>
      <c r="L2846" s="12" t="n"/>
      <c r="M2846" s="158">
        <f>IF(J2846="", "", K2846)</f>
        <v/>
      </c>
      <c r="N2846" s="17" t="n"/>
      <c r="O2846" s="18" t="n"/>
      <c r="AC2846" s="14" t="n"/>
      <c r="AD2846" s="14">
        <f>IF(M2846="", "", IF(C2846="Long", IF(M2846&gt;0, M2846/F2846, ((G2846*(I2846-E2846))/F2846)), IF(M2846&gt;0, M2846/F2846, ((G2846*(E2846-I2846))/F2846))))</f>
        <v/>
      </c>
    </row>
    <row customHeight="1" ht="17.25" r="2847" spans="1:105">
      <c r="A2847" s="161" t="n"/>
      <c r="B2847" s="141" t="n"/>
      <c r="C2847" s="15" t="n"/>
      <c r="D2847" s="15" t="n"/>
      <c r="E2847" s="142" t="n"/>
      <c r="F2847" s="16" t="n"/>
      <c r="G2847" s="132" t="n"/>
      <c r="H2847" s="142" t="n"/>
      <c r="I2847" s="142" t="n"/>
      <c r="J2847" s="144" t="n"/>
      <c r="K2847" s="124" t="n"/>
      <c r="L2847" s="12" t="n"/>
      <c r="M2847" s="158">
        <f>IF(J2847="", "", K2847)</f>
        <v/>
      </c>
      <c r="N2847" s="17" t="n"/>
      <c r="O2847" s="18" t="n"/>
      <c r="AC2847" s="14" t="n"/>
      <c r="AD2847" s="14">
        <f>IF(M2847="", "", IF(C2847="Long", IF(M2847&gt;0, M2847/F2847, ((G2847*(I2847-E2847))/F2847)), IF(M2847&gt;0, M2847/F2847, ((G2847*(E2847-I2847))/F2847))))</f>
        <v/>
      </c>
    </row>
    <row customHeight="1" ht="17.25" r="2848" spans="1:105">
      <c r="A2848" s="161" t="n"/>
      <c r="B2848" s="141" t="n"/>
      <c r="C2848" s="15" t="n"/>
      <c r="D2848" s="15" t="n"/>
      <c r="E2848" s="142" t="n"/>
      <c r="F2848" s="16" t="n"/>
      <c r="G2848" s="132" t="n"/>
      <c r="H2848" s="142" t="n"/>
      <c r="I2848" s="142" t="n"/>
      <c r="J2848" s="144" t="n"/>
      <c r="K2848" s="124" t="n"/>
      <c r="L2848" s="12" t="n"/>
      <c r="M2848" s="158">
        <f>IF(J2848="", "", K2848)</f>
        <v/>
      </c>
      <c r="N2848" s="17" t="n"/>
      <c r="O2848" s="18" t="n"/>
      <c r="AC2848" s="14" t="n"/>
      <c r="AD2848" s="14">
        <f>IF(M2848="", "", IF(C2848="Long", IF(M2848&gt;0, M2848/F2848, ((G2848*(I2848-E2848))/F2848)), IF(M2848&gt;0, M2848/F2848, ((G2848*(E2848-I2848))/F2848))))</f>
        <v/>
      </c>
    </row>
    <row customHeight="1" ht="17.25" r="2849" spans="1:105">
      <c r="A2849" s="161" t="n"/>
      <c r="B2849" s="141" t="n"/>
      <c r="C2849" s="15" t="n"/>
      <c r="D2849" s="15" t="n"/>
      <c r="E2849" s="142" t="n"/>
      <c r="F2849" s="16" t="n"/>
      <c r="G2849" s="132" t="n"/>
      <c r="H2849" s="142" t="n"/>
      <c r="I2849" s="142" t="n"/>
      <c r="J2849" s="144" t="n"/>
      <c r="K2849" s="124" t="n"/>
      <c r="L2849" s="12" t="n"/>
      <c r="M2849" s="158">
        <f>IF(J2849="", "", K2849)</f>
        <v/>
      </c>
      <c r="N2849" s="17" t="n"/>
      <c r="O2849" s="18" t="n"/>
      <c r="AC2849" s="14" t="n"/>
      <c r="AD2849" s="14">
        <f>IF(M2849="", "", IF(C2849="Long", IF(M2849&gt;0, M2849/F2849, ((G2849*(I2849-E2849))/F2849)), IF(M2849&gt;0, M2849/F2849, ((G2849*(E2849-I2849))/F2849))))</f>
        <v/>
      </c>
    </row>
    <row customHeight="1" ht="17.25" r="2850" spans="1:105">
      <c r="A2850" s="161" t="n"/>
      <c r="B2850" s="141" t="n"/>
      <c r="C2850" s="15" t="n"/>
      <c r="D2850" s="15" t="n"/>
      <c r="E2850" s="142" t="n"/>
      <c r="F2850" s="16" t="n"/>
      <c r="G2850" s="132" t="n"/>
      <c r="H2850" s="142" t="n"/>
      <c r="I2850" s="142" t="n"/>
      <c r="J2850" s="144" t="n"/>
      <c r="K2850" s="124" t="n"/>
      <c r="L2850" s="12" t="n"/>
      <c r="M2850" s="158">
        <f>IF(J2850="", "", K2850)</f>
        <v/>
      </c>
      <c r="N2850" s="17" t="n"/>
      <c r="O2850" s="18" t="n"/>
      <c r="AC2850" s="14" t="n"/>
      <c r="AD2850" s="14">
        <f>IF(M2850="", "", IF(C2850="Long", IF(M2850&gt;0, M2850/F2850, ((G2850*(I2850-E2850))/F2850)), IF(M2850&gt;0, M2850/F2850, ((G2850*(E2850-I2850))/F2850))))</f>
        <v/>
      </c>
    </row>
    <row customHeight="1" ht="17.25" r="2851" spans="1:105">
      <c r="A2851" s="161" t="n"/>
      <c r="B2851" s="141" t="n"/>
      <c r="C2851" s="15" t="n"/>
      <c r="D2851" s="15" t="n"/>
      <c r="E2851" s="142" t="n"/>
      <c r="F2851" s="16" t="n"/>
      <c r="G2851" s="132" t="n"/>
      <c r="H2851" s="142" t="n"/>
      <c r="I2851" s="142" t="n"/>
      <c r="J2851" s="144" t="n"/>
      <c r="K2851" s="124" t="n"/>
      <c r="L2851" s="12" t="n"/>
      <c r="M2851" s="158">
        <f>IF(J2851="", "", K2851)</f>
        <v/>
      </c>
      <c r="N2851" s="17" t="n"/>
      <c r="O2851" s="18" t="n"/>
      <c r="AC2851" s="14" t="n"/>
      <c r="AD2851" s="14">
        <f>IF(M2851="", "", IF(C2851="Long", IF(M2851&gt;0, M2851/F2851, ((G2851*(I2851-E2851))/F2851)), IF(M2851&gt;0, M2851/F2851, ((G2851*(E2851-I2851))/F2851))))</f>
        <v/>
      </c>
    </row>
    <row customHeight="1" ht="17.25" r="2852" spans="1:105">
      <c r="A2852" s="161" t="n"/>
      <c r="B2852" s="141" t="n"/>
      <c r="C2852" s="15" t="n"/>
      <c r="D2852" s="15" t="n"/>
      <c r="E2852" s="142" t="n"/>
      <c r="F2852" s="16" t="n"/>
      <c r="G2852" s="132" t="n"/>
      <c r="H2852" s="142" t="n"/>
      <c r="I2852" s="142" t="n"/>
      <c r="J2852" s="144" t="n"/>
      <c r="K2852" s="124" t="n"/>
      <c r="L2852" s="12" t="n"/>
      <c r="M2852" s="158">
        <f>IF(J2852="", "", K2852)</f>
        <v/>
      </c>
      <c r="N2852" s="17" t="n"/>
      <c r="O2852" s="18" t="n"/>
      <c r="AC2852" s="14" t="n"/>
      <c r="AD2852" s="14">
        <f>IF(M2852="", "", IF(C2852="Long", IF(M2852&gt;0, M2852/F2852, ((G2852*(I2852-E2852))/F2852)), IF(M2852&gt;0, M2852/F2852, ((G2852*(E2852-I2852))/F2852))))</f>
        <v/>
      </c>
    </row>
    <row customHeight="1" ht="17.25" r="2853" spans="1:105">
      <c r="A2853" s="161" t="n"/>
      <c r="B2853" s="141" t="n"/>
      <c r="C2853" s="15" t="n"/>
      <c r="D2853" s="15" t="n"/>
      <c r="E2853" s="142" t="n"/>
      <c r="F2853" s="16" t="n"/>
      <c r="G2853" s="132" t="n"/>
      <c r="H2853" s="142" t="n"/>
      <c r="I2853" s="142" t="n"/>
      <c r="J2853" s="144" t="n"/>
      <c r="K2853" s="124" t="n"/>
      <c r="L2853" s="12" t="n"/>
      <c r="M2853" s="158">
        <f>IF(J2853="", "", K2853)</f>
        <v/>
      </c>
      <c r="N2853" s="17" t="n"/>
      <c r="O2853" s="18" t="n"/>
      <c r="AC2853" s="14" t="n"/>
      <c r="AD2853" s="14">
        <f>IF(M2853="", "", IF(C2853="Long", IF(M2853&gt;0, M2853/F2853, ((G2853*(I2853-E2853))/F2853)), IF(M2853&gt;0, M2853/F2853, ((G2853*(E2853-I2853))/F2853))))</f>
        <v/>
      </c>
    </row>
    <row customHeight="1" ht="17.25" r="2854" spans="1:105">
      <c r="A2854" s="161" t="n"/>
      <c r="B2854" s="141" t="n"/>
      <c r="C2854" s="15" t="n"/>
      <c r="D2854" s="15" t="n"/>
      <c r="E2854" s="142" t="n"/>
      <c r="F2854" s="16" t="n"/>
      <c r="G2854" s="132" t="n"/>
      <c r="H2854" s="142" t="n"/>
      <c r="I2854" s="142" t="n"/>
      <c r="J2854" s="144" t="n"/>
      <c r="K2854" s="124" t="n"/>
      <c r="L2854" s="12" t="n"/>
      <c r="M2854" s="158">
        <f>IF(J2854="", "", K2854)</f>
        <v/>
      </c>
      <c r="N2854" s="17" t="n"/>
      <c r="O2854" s="18" t="n"/>
      <c r="AC2854" s="14" t="n"/>
      <c r="AD2854" s="14">
        <f>IF(M2854="", "", IF(C2854="Long", IF(M2854&gt;0, M2854/F2854, ((G2854*(I2854-E2854))/F2854)), IF(M2854&gt;0, M2854/F2854, ((G2854*(E2854-I2854))/F2854))))</f>
        <v/>
      </c>
    </row>
    <row customHeight="1" ht="17.25" r="2855" spans="1:105">
      <c r="A2855" s="161" t="n"/>
      <c r="B2855" s="141" t="n"/>
      <c r="C2855" s="15" t="n"/>
      <c r="D2855" s="15" t="n"/>
      <c r="E2855" s="142" t="n"/>
      <c r="F2855" s="16" t="n"/>
      <c r="G2855" s="132" t="n"/>
      <c r="H2855" s="142" t="n"/>
      <c r="I2855" s="142" t="n"/>
      <c r="J2855" s="144" t="n"/>
      <c r="K2855" s="124" t="n"/>
      <c r="L2855" s="12" t="n"/>
      <c r="M2855" s="158">
        <f>IF(J2855="", "", K2855)</f>
        <v/>
      </c>
      <c r="N2855" s="17" t="n"/>
      <c r="O2855" s="18" t="n"/>
      <c r="AC2855" s="14" t="n"/>
      <c r="AD2855" s="14">
        <f>IF(M2855="", "", IF(C2855="Long", IF(M2855&gt;0, M2855/F2855, ((G2855*(I2855-E2855))/F2855)), IF(M2855&gt;0, M2855/F2855, ((G2855*(E2855-I2855))/F2855))))</f>
        <v/>
      </c>
    </row>
    <row customHeight="1" ht="17.25" r="2856" spans="1:105">
      <c r="A2856" s="161" t="n"/>
      <c r="B2856" s="141" t="n"/>
      <c r="C2856" s="15" t="n"/>
      <c r="D2856" s="15" t="n"/>
      <c r="E2856" s="142" t="n"/>
      <c r="F2856" s="16" t="n"/>
      <c r="G2856" s="132" t="n"/>
      <c r="H2856" s="142" t="n"/>
      <c r="I2856" s="142" t="n"/>
      <c r="J2856" s="144" t="n"/>
      <c r="K2856" s="124" t="n"/>
      <c r="L2856" s="12" t="n"/>
      <c r="M2856" s="158">
        <f>IF(J2856="", "", K2856)</f>
        <v/>
      </c>
      <c r="N2856" s="17" t="n"/>
      <c r="O2856" s="18" t="n"/>
      <c r="AC2856" s="14" t="n"/>
      <c r="AD2856" s="14">
        <f>IF(M2856="", "", IF(C2856="Long", IF(M2856&gt;0, M2856/F2856, ((G2856*(I2856-E2856))/F2856)), IF(M2856&gt;0, M2856/F2856, ((G2856*(E2856-I2856))/F2856))))</f>
        <v/>
      </c>
    </row>
    <row customHeight="1" ht="17.25" r="2857" spans="1:105">
      <c r="A2857" s="161" t="n"/>
      <c r="B2857" s="141" t="n"/>
      <c r="C2857" s="15" t="n"/>
      <c r="D2857" s="15" t="n"/>
      <c r="E2857" s="142" t="n"/>
      <c r="F2857" s="16" t="n"/>
      <c r="G2857" s="132" t="n"/>
      <c r="H2857" s="142" t="n"/>
      <c r="I2857" s="142" t="n"/>
      <c r="J2857" s="144" t="n"/>
      <c r="K2857" s="124" t="n"/>
      <c r="L2857" s="12" t="n"/>
      <c r="M2857" s="158">
        <f>IF(J2857="", "", K2857)</f>
        <v/>
      </c>
      <c r="N2857" s="17" t="n"/>
      <c r="O2857" s="18" t="n"/>
      <c r="AC2857" s="14" t="n"/>
      <c r="AD2857" s="14">
        <f>IF(M2857="", "", IF(C2857="Long", IF(M2857&gt;0, M2857/F2857, ((G2857*(I2857-E2857))/F2857)), IF(M2857&gt;0, M2857/F2857, ((G2857*(E2857-I2857))/F2857))))</f>
        <v/>
      </c>
    </row>
    <row customHeight="1" ht="17.25" r="2858" spans="1:105">
      <c r="A2858" s="161" t="n"/>
      <c r="B2858" s="141" t="n"/>
      <c r="C2858" s="15" t="n"/>
      <c r="D2858" s="15" t="n"/>
      <c r="E2858" s="142" t="n"/>
      <c r="F2858" s="16" t="n"/>
      <c r="G2858" s="132" t="n"/>
      <c r="H2858" s="142" t="n"/>
      <c r="I2858" s="142" t="n"/>
      <c r="J2858" s="144" t="n"/>
      <c r="K2858" s="124" t="n"/>
      <c r="L2858" s="12" t="n"/>
      <c r="M2858" s="158">
        <f>IF(J2858="", "", K2858)</f>
        <v/>
      </c>
      <c r="N2858" s="17" t="n"/>
      <c r="O2858" s="18" t="n"/>
      <c r="AC2858" s="14" t="n"/>
      <c r="AD2858" s="14">
        <f>IF(M2858="", "", IF(C2858="Long", IF(M2858&gt;0, M2858/F2858, ((G2858*(I2858-E2858))/F2858)), IF(M2858&gt;0, M2858/F2858, ((G2858*(E2858-I2858))/F2858))))</f>
        <v/>
      </c>
    </row>
    <row customHeight="1" ht="17.25" r="2859" spans="1:105">
      <c r="A2859" s="161" t="n"/>
      <c r="B2859" s="141" t="n"/>
      <c r="C2859" s="15" t="n"/>
      <c r="D2859" s="15" t="n"/>
      <c r="E2859" s="142" t="n"/>
      <c r="F2859" s="16" t="n"/>
      <c r="G2859" s="132" t="n"/>
      <c r="H2859" s="142" t="n"/>
      <c r="I2859" s="142" t="n"/>
      <c r="J2859" s="144" t="n"/>
      <c r="K2859" s="124" t="n"/>
      <c r="L2859" s="12" t="n"/>
      <c r="M2859" s="158">
        <f>IF(J2859="", "", K2859)</f>
        <v/>
      </c>
      <c r="N2859" s="17" t="n"/>
      <c r="O2859" s="18" t="n"/>
      <c r="AC2859" s="14" t="n"/>
      <c r="AD2859" s="14">
        <f>IF(M2859="", "", IF(C2859="Long", IF(M2859&gt;0, M2859/F2859, ((G2859*(I2859-E2859))/F2859)), IF(M2859&gt;0, M2859/F2859, ((G2859*(E2859-I2859))/F2859))))</f>
        <v/>
      </c>
    </row>
    <row customHeight="1" ht="17.25" r="2860" spans="1:105">
      <c r="A2860" s="161" t="n"/>
      <c r="B2860" s="141" t="n"/>
      <c r="C2860" s="15" t="n"/>
      <c r="D2860" s="15" t="n"/>
      <c r="E2860" s="142" t="n"/>
      <c r="F2860" s="16" t="n"/>
      <c r="G2860" s="132" t="n"/>
      <c r="H2860" s="142" t="n"/>
      <c r="I2860" s="142" t="n"/>
      <c r="J2860" s="144" t="n"/>
      <c r="K2860" s="124" t="n"/>
      <c r="L2860" s="12" t="n"/>
      <c r="M2860" s="158">
        <f>IF(J2860="", "", K2860)</f>
        <v/>
      </c>
      <c r="N2860" s="17" t="n"/>
      <c r="O2860" s="18" t="n"/>
      <c r="AC2860" s="14" t="n"/>
      <c r="AD2860" s="14">
        <f>IF(M2860="", "", IF(C2860="Long", IF(M2860&gt;0, M2860/F2860, ((G2860*(I2860-E2860))/F2860)), IF(M2860&gt;0, M2860/F2860, ((G2860*(E2860-I2860))/F2860))))</f>
        <v/>
      </c>
    </row>
    <row customHeight="1" ht="17.25" r="2861" spans="1:105">
      <c r="A2861" s="161" t="n"/>
      <c r="B2861" s="141" t="n"/>
      <c r="C2861" s="15" t="n"/>
      <c r="D2861" s="15" t="n"/>
      <c r="E2861" s="142" t="n"/>
      <c r="F2861" s="16" t="n"/>
      <c r="G2861" s="132" t="n"/>
      <c r="H2861" s="142" t="n"/>
      <c r="I2861" s="142" t="n"/>
      <c r="J2861" s="144" t="n"/>
      <c r="K2861" s="124" t="n"/>
      <c r="L2861" s="12" t="n"/>
      <c r="M2861" s="158">
        <f>IF(J2861="", "", K2861)</f>
        <v/>
      </c>
      <c r="N2861" s="17" t="n"/>
      <c r="O2861" s="18" t="n"/>
      <c r="AC2861" s="14" t="n"/>
      <c r="AD2861" s="14">
        <f>IF(M2861="", "", IF(C2861="Long", IF(M2861&gt;0, M2861/F2861, ((G2861*(I2861-E2861))/F2861)), IF(M2861&gt;0, M2861/F2861, ((G2861*(E2861-I2861))/F2861))))</f>
        <v/>
      </c>
    </row>
    <row customHeight="1" ht="17.25" r="2862" spans="1:105">
      <c r="A2862" s="161" t="n"/>
      <c r="B2862" s="141" t="n"/>
      <c r="C2862" s="15" t="n"/>
      <c r="D2862" s="15" t="n"/>
      <c r="E2862" s="142" t="n"/>
      <c r="F2862" s="16" t="n"/>
      <c r="G2862" s="132" t="n"/>
      <c r="H2862" s="142" t="n"/>
      <c r="I2862" s="142" t="n"/>
      <c r="J2862" s="144" t="n"/>
      <c r="K2862" s="124" t="n"/>
      <c r="L2862" s="12" t="n"/>
      <c r="M2862" s="158">
        <f>IF(J2862="", "", K2862)</f>
        <v/>
      </c>
      <c r="N2862" s="17" t="n"/>
      <c r="O2862" s="18" t="n"/>
      <c r="AC2862" s="14" t="n"/>
      <c r="AD2862" s="14">
        <f>IF(M2862="", "", IF(C2862="Long", IF(M2862&gt;0, M2862/F2862, ((G2862*(I2862-E2862))/F2862)), IF(M2862&gt;0, M2862/F2862, ((G2862*(E2862-I2862))/F2862))))</f>
        <v/>
      </c>
    </row>
    <row customHeight="1" ht="17.25" r="2863" spans="1:105">
      <c r="A2863" s="161" t="n"/>
      <c r="B2863" s="141" t="n"/>
      <c r="C2863" s="15" t="n"/>
      <c r="D2863" s="15" t="n"/>
      <c r="E2863" s="142" t="n"/>
      <c r="F2863" s="16" t="n"/>
      <c r="G2863" s="132" t="n"/>
      <c r="H2863" s="142" t="n"/>
      <c r="I2863" s="142" t="n"/>
      <c r="J2863" s="144" t="n"/>
      <c r="K2863" s="124" t="n"/>
      <c r="L2863" s="12" t="n"/>
      <c r="M2863" s="158">
        <f>IF(J2863="", "", K2863)</f>
        <v/>
      </c>
      <c r="N2863" s="17" t="n"/>
      <c r="O2863" s="18" t="n"/>
      <c r="AC2863" s="14" t="n"/>
      <c r="AD2863" s="14">
        <f>IF(M2863="", "", IF(C2863="Long", IF(M2863&gt;0, M2863/F2863, ((G2863*(I2863-E2863))/F2863)), IF(M2863&gt;0, M2863/F2863, ((G2863*(E2863-I2863))/F2863))))</f>
        <v/>
      </c>
    </row>
    <row customHeight="1" ht="17.25" r="2864" spans="1:105">
      <c r="A2864" s="161" t="n"/>
      <c r="B2864" s="141" t="n"/>
      <c r="C2864" s="15" t="n"/>
      <c r="D2864" s="15" t="n"/>
      <c r="E2864" s="142" t="n"/>
      <c r="F2864" s="16" t="n"/>
      <c r="G2864" s="132" t="n"/>
      <c r="H2864" s="142" t="n"/>
      <c r="I2864" s="142" t="n"/>
      <c r="J2864" s="144" t="n"/>
      <c r="K2864" s="124" t="n"/>
      <c r="L2864" s="12" t="n"/>
      <c r="M2864" s="158">
        <f>IF(J2864="", "", K2864)</f>
        <v/>
      </c>
      <c r="N2864" s="17" t="n"/>
      <c r="O2864" s="18" t="n"/>
      <c r="AC2864" s="14" t="n"/>
      <c r="AD2864" s="14">
        <f>IF(M2864="", "", IF(C2864="Long", IF(M2864&gt;0, M2864/F2864, ((G2864*(I2864-E2864))/F2864)), IF(M2864&gt;0, M2864/F2864, ((G2864*(E2864-I2864))/F2864))))</f>
        <v/>
      </c>
    </row>
    <row customHeight="1" ht="17.25" r="2865" spans="1:105">
      <c r="A2865" s="161" t="n"/>
      <c r="B2865" s="141" t="n"/>
      <c r="C2865" s="15" t="n"/>
      <c r="D2865" s="15" t="n"/>
      <c r="E2865" s="142" t="n"/>
      <c r="F2865" s="16" t="n"/>
      <c r="G2865" s="132" t="n"/>
      <c r="H2865" s="142" t="n"/>
      <c r="I2865" s="142" t="n"/>
      <c r="J2865" s="144" t="n"/>
      <c r="K2865" s="124" t="n"/>
      <c r="L2865" s="12" t="n"/>
      <c r="M2865" s="158">
        <f>IF(J2865="", "", K2865)</f>
        <v/>
      </c>
      <c r="N2865" s="17" t="n"/>
      <c r="O2865" s="18" t="n"/>
      <c r="AC2865" s="14" t="n"/>
      <c r="AD2865" s="14">
        <f>IF(M2865="", "", IF(C2865="Long", IF(M2865&gt;0, M2865/F2865, ((G2865*(I2865-E2865))/F2865)), IF(M2865&gt;0, M2865/F2865, ((G2865*(E2865-I2865))/F2865))))</f>
        <v/>
      </c>
    </row>
    <row customHeight="1" ht="17.25" r="2866" spans="1:105">
      <c r="A2866" s="161" t="n"/>
      <c r="B2866" s="141" t="n"/>
      <c r="C2866" s="15" t="n"/>
      <c r="D2866" s="15" t="n"/>
      <c r="E2866" s="142" t="n"/>
      <c r="F2866" s="16" t="n"/>
      <c r="G2866" s="132" t="n"/>
      <c r="H2866" s="142" t="n"/>
      <c r="I2866" s="142" t="n"/>
      <c r="J2866" s="144" t="n"/>
      <c r="K2866" s="124" t="n"/>
      <c r="L2866" s="12" t="n"/>
      <c r="M2866" s="158">
        <f>IF(J2866="", "", K2866)</f>
        <v/>
      </c>
      <c r="N2866" s="17" t="n"/>
      <c r="O2866" s="18" t="n"/>
      <c r="AC2866" s="14" t="n"/>
      <c r="AD2866" s="14">
        <f>IF(M2866="", "", IF(C2866="Long", IF(M2866&gt;0, M2866/F2866, ((G2866*(I2866-E2866))/F2866)), IF(M2866&gt;0, M2866/F2866, ((G2866*(E2866-I2866))/F2866))))</f>
        <v/>
      </c>
    </row>
    <row customHeight="1" ht="17.25" r="2867" spans="1:105">
      <c r="A2867" s="161" t="n"/>
      <c r="B2867" s="141" t="n"/>
      <c r="C2867" s="15" t="n"/>
      <c r="D2867" s="15" t="n"/>
      <c r="E2867" s="142" t="n"/>
      <c r="F2867" s="16" t="n"/>
      <c r="G2867" s="132" t="n"/>
      <c r="H2867" s="142" t="n"/>
      <c r="I2867" s="142" t="n"/>
      <c r="J2867" s="144" t="n"/>
      <c r="K2867" s="124" t="n"/>
      <c r="L2867" s="12" t="n"/>
      <c r="M2867" s="158">
        <f>IF(J2867="", "", K2867)</f>
        <v/>
      </c>
      <c r="N2867" s="17" t="n"/>
      <c r="O2867" s="18" t="n"/>
      <c r="AC2867" s="14" t="n"/>
      <c r="AD2867" s="14">
        <f>IF(M2867="", "", IF(C2867="Long", IF(M2867&gt;0, M2867/F2867, ((G2867*(I2867-E2867))/F2867)), IF(M2867&gt;0, M2867/F2867, ((G2867*(E2867-I2867))/F2867))))</f>
        <v/>
      </c>
    </row>
    <row customHeight="1" ht="17.25" r="2868" spans="1:105">
      <c r="A2868" s="161" t="n"/>
      <c r="B2868" s="141" t="n"/>
      <c r="C2868" s="15" t="n"/>
      <c r="D2868" s="15" t="n"/>
      <c r="E2868" s="142" t="n"/>
      <c r="F2868" s="16" t="n"/>
      <c r="G2868" s="132" t="n"/>
      <c r="H2868" s="142" t="n"/>
      <c r="I2868" s="142" t="n"/>
      <c r="J2868" s="144" t="n"/>
      <c r="K2868" s="124" t="n"/>
      <c r="L2868" s="12" t="n"/>
      <c r="M2868" s="158">
        <f>IF(J2868="", "", K2868)</f>
        <v/>
      </c>
      <c r="N2868" s="17" t="n"/>
      <c r="O2868" s="18" t="n"/>
      <c r="AC2868" s="14" t="n"/>
      <c r="AD2868" s="14">
        <f>IF(M2868="", "", IF(C2868="Long", IF(M2868&gt;0, M2868/F2868, ((G2868*(I2868-E2868))/F2868)), IF(M2868&gt;0, M2868/F2868, ((G2868*(E2868-I2868))/F2868))))</f>
        <v/>
      </c>
    </row>
    <row customHeight="1" ht="17.25" r="2869" spans="1:105">
      <c r="A2869" s="161" t="n"/>
      <c r="B2869" s="141" t="n"/>
      <c r="C2869" s="15" t="n"/>
      <c r="D2869" s="15" t="n"/>
      <c r="E2869" s="142" t="n"/>
      <c r="F2869" s="16" t="n"/>
      <c r="G2869" s="132" t="n"/>
      <c r="H2869" s="142" t="n"/>
      <c r="I2869" s="142" t="n"/>
      <c r="J2869" s="144" t="n"/>
      <c r="K2869" s="124" t="n"/>
      <c r="L2869" s="12" t="n"/>
      <c r="M2869" s="158">
        <f>IF(J2869="", "", K2869)</f>
        <v/>
      </c>
      <c r="N2869" s="17" t="n"/>
      <c r="O2869" s="18" t="n"/>
      <c r="AC2869" s="14" t="n"/>
      <c r="AD2869" s="14">
        <f>IF(M2869="", "", IF(C2869="Long", IF(M2869&gt;0, M2869/F2869, ((G2869*(I2869-E2869))/F2869)), IF(M2869&gt;0, M2869/F2869, ((G2869*(E2869-I2869))/F2869))))</f>
        <v/>
      </c>
    </row>
    <row customHeight="1" ht="17.25" r="2870" spans="1:105">
      <c r="A2870" s="161" t="n"/>
      <c r="B2870" s="141" t="n"/>
      <c r="C2870" s="15" t="n"/>
      <c r="D2870" s="15" t="n"/>
      <c r="E2870" s="142" t="n"/>
      <c r="F2870" s="16" t="n"/>
      <c r="G2870" s="132" t="n"/>
      <c r="H2870" s="142" t="n"/>
      <c r="I2870" s="142" t="n"/>
      <c r="J2870" s="144" t="n"/>
      <c r="K2870" s="124" t="n"/>
      <c r="L2870" s="12" t="n"/>
      <c r="M2870" s="158">
        <f>IF(J2870="", "", K2870)</f>
        <v/>
      </c>
      <c r="N2870" s="17" t="n"/>
      <c r="O2870" s="18" t="n"/>
      <c r="AC2870" s="14" t="n"/>
      <c r="AD2870" s="14">
        <f>IF(M2870="", "", IF(C2870="Long", IF(M2870&gt;0, M2870/F2870, ((G2870*(I2870-E2870))/F2870)), IF(M2870&gt;0, M2870/F2870, ((G2870*(E2870-I2870))/F2870))))</f>
        <v/>
      </c>
    </row>
    <row customHeight="1" ht="17.25" r="2871" spans="1:105">
      <c r="A2871" s="161" t="n"/>
      <c r="B2871" s="141" t="n"/>
      <c r="C2871" s="15" t="n"/>
      <c r="D2871" s="15" t="n"/>
      <c r="E2871" s="142" t="n"/>
      <c r="F2871" s="16" t="n"/>
      <c r="G2871" s="132" t="n"/>
      <c r="H2871" s="142" t="n"/>
      <c r="I2871" s="142" t="n"/>
      <c r="J2871" s="144" t="n"/>
      <c r="K2871" s="124" t="n"/>
      <c r="L2871" s="12" t="n"/>
      <c r="M2871" s="158">
        <f>IF(J2871="", "", K2871)</f>
        <v/>
      </c>
      <c r="N2871" s="17" t="n"/>
      <c r="O2871" s="18" t="n"/>
      <c r="AC2871" s="14" t="n"/>
      <c r="AD2871" s="14">
        <f>IF(M2871="", "", IF(C2871="Long", IF(M2871&gt;0, M2871/F2871, ((G2871*(I2871-E2871))/F2871)), IF(M2871&gt;0, M2871/F2871, ((G2871*(E2871-I2871))/F2871))))</f>
        <v/>
      </c>
    </row>
    <row customHeight="1" ht="17.25" r="2872" spans="1:105">
      <c r="A2872" s="161" t="n"/>
      <c r="B2872" s="141" t="n"/>
      <c r="C2872" s="15" t="n"/>
      <c r="D2872" s="15" t="n"/>
      <c r="E2872" s="142" t="n"/>
      <c r="F2872" s="16" t="n"/>
      <c r="G2872" s="132" t="n"/>
      <c r="H2872" s="142" t="n"/>
      <c r="I2872" s="142" t="n"/>
      <c r="J2872" s="144" t="n"/>
      <c r="K2872" s="124" t="n"/>
      <c r="L2872" s="12" t="n"/>
      <c r="M2872" s="158">
        <f>IF(J2872="", "", K2872)</f>
        <v/>
      </c>
      <c r="N2872" s="17" t="n"/>
      <c r="O2872" s="18" t="n"/>
      <c r="AC2872" s="14" t="n"/>
      <c r="AD2872" s="14">
        <f>IF(M2872="", "", IF(C2872="Long", IF(M2872&gt;0, M2872/F2872, ((G2872*(I2872-E2872))/F2872)), IF(M2872&gt;0, M2872/F2872, ((G2872*(E2872-I2872))/F2872))))</f>
        <v/>
      </c>
    </row>
    <row customHeight="1" ht="17.25" r="2873" spans="1:105">
      <c r="A2873" s="161" t="n"/>
      <c r="B2873" s="141" t="n"/>
      <c r="C2873" s="15" t="n"/>
      <c r="D2873" s="15" t="n"/>
      <c r="E2873" s="142" t="n"/>
      <c r="F2873" s="16" t="n"/>
      <c r="G2873" s="132" t="n"/>
      <c r="H2873" s="142" t="n"/>
      <c r="I2873" s="142" t="n"/>
      <c r="J2873" s="144" t="n"/>
      <c r="K2873" s="124" t="n"/>
      <c r="L2873" s="12" t="n"/>
      <c r="M2873" s="158">
        <f>IF(J2873="", "", K2873)</f>
        <v/>
      </c>
      <c r="N2873" s="17" t="n"/>
      <c r="O2873" s="18" t="n"/>
      <c r="AC2873" s="14" t="n"/>
      <c r="AD2873" s="14">
        <f>IF(M2873="", "", IF(C2873="Long", IF(M2873&gt;0, M2873/F2873, ((G2873*(I2873-E2873))/F2873)), IF(M2873&gt;0, M2873/F2873, ((G2873*(E2873-I2873))/F2873))))</f>
        <v/>
      </c>
    </row>
    <row customHeight="1" ht="17.25" r="2874" spans="1:105">
      <c r="A2874" s="161" t="n"/>
      <c r="B2874" s="141" t="n"/>
      <c r="C2874" s="15" t="n"/>
      <c r="D2874" s="15" t="n"/>
      <c r="E2874" s="142" t="n"/>
      <c r="F2874" s="16" t="n"/>
      <c r="G2874" s="132" t="n"/>
      <c r="H2874" s="142" t="n"/>
      <c r="I2874" s="142" t="n"/>
      <c r="J2874" s="144" t="n"/>
      <c r="K2874" s="124" t="n"/>
      <c r="L2874" s="12" t="n"/>
      <c r="M2874" s="158">
        <f>IF(J2874="", "", K2874)</f>
        <v/>
      </c>
      <c r="N2874" s="17" t="n"/>
      <c r="O2874" s="18" t="n"/>
      <c r="AC2874" s="14" t="n"/>
      <c r="AD2874" s="14">
        <f>IF(M2874="", "", IF(C2874="Long", IF(M2874&gt;0, M2874/F2874, ((G2874*(I2874-E2874))/F2874)), IF(M2874&gt;0, M2874/F2874, ((G2874*(E2874-I2874))/F2874))))</f>
        <v/>
      </c>
    </row>
    <row customHeight="1" ht="17.25" r="2875" spans="1:105">
      <c r="A2875" s="161" t="n"/>
      <c r="B2875" s="141" t="n"/>
      <c r="C2875" s="15" t="n"/>
      <c r="D2875" s="15" t="n"/>
      <c r="E2875" s="142" t="n"/>
      <c r="F2875" s="16" t="n"/>
      <c r="G2875" s="132" t="n"/>
      <c r="H2875" s="142" t="n"/>
      <c r="I2875" s="142" t="n"/>
      <c r="J2875" s="144" t="n"/>
      <c r="K2875" s="124" t="n"/>
      <c r="L2875" s="12" t="n"/>
      <c r="M2875" s="158">
        <f>IF(J2875="", "", K2875)</f>
        <v/>
      </c>
      <c r="N2875" s="17" t="n"/>
      <c r="O2875" s="18" t="n"/>
      <c r="AC2875" s="14" t="n"/>
      <c r="AD2875" s="14">
        <f>IF(M2875="", "", IF(C2875="Long", IF(M2875&gt;0, M2875/F2875, ((G2875*(I2875-E2875))/F2875)), IF(M2875&gt;0, M2875/F2875, ((G2875*(E2875-I2875))/F2875))))</f>
        <v/>
      </c>
    </row>
    <row customHeight="1" ht="17.25" r="2876" spans="1:105">
      <c r="A2876" s="161" t="n"/>
      <c r="B2876" s="141" t="n"/>
      <c r="C2876" s="15" t="n"/>
      <c r="D2876" s="15" t="n"/>
      <c r="E2876" s="142" t="n"/>
      <c r="F2876" s="16" t="n"/>
      <c r="G2876" s="132" t="n"/>
      <c r="H2876" s="142" t="n"/>
      <c r="I2876" s="142" t="n"/>
      <c r="J2876" s="144" t="n"/>
      <c r="K2876" s="124" t="n"/>
      <c r="L2876" s="12" t="n"/>
      <c r="M2876" s="158">
        <f>IF(J2876="", "", K2876)</f>
        <v/>
      </c>
      <c r="N2876" s="17" t="n"/>
      <c r="O2876" s="18" t="n"/>
      <c r="AC2876" s="14" t="n"/>
      <c r="AD2876" s="14">
        <f>IF(M2876="", "", IF(C2876="Long", IF(M2876&gt;0, M2876/F2876, ((G2876*(I2876-E2876))/F2876)), IF(M2876&gt;0, M2876/F2876, ((G2876*(E2876-I2876))/F2876))))</f>
        <v/>
      </c>
    </row>
    <row customHeight="1" ht="17.25" r="2877" spans="1:105">
      <c r="A2877" s="161" t="n"/>
      <c r="B2877" s="141" t="n"/>
      <c r="C2877" s="15" t="n"/>
      <c r="D2877" s="15" t="n"/>
      <c r="E2877" s="142" t="n"/>
      <c r="F2877" s="16" t="n"/>
      <c r="G2877" s="132" t="n"/>
      <c r="H2877" s="142" t="n"/>
      <c r="I2877" s="142" t="n"/>
      <c r="J2877" s="144" t="n"/>
      <c r="K2877" s="124" t="n"/>
      <c r="L2877" s="12" t="n"/>
      <c r="M2877" s="158">
        <f>IF(J2877="", "", K2877)</f>
        <v/>
      </c>
      <c r="N2877" s="17" t="n"/>
      <c r="O2877" s="18" t="n"/>
      <c r="AC2877" s="14" t="n"/>
      <c r="AD2877" s="14">
        <f>IF(M2877="", "", IF(C2877="Long", IF(M2877&gt;0, M2877/F2877, ((G2877*(I2877-E2877))/F2877)), IF(M2877&gt;0, M2877/F2877, ((G2877*(E2877-I2877))/F2877))))</f>
        <v/>
      </c>
    </row>
    <row customHeight="1" ht="17.25" r="2878" spans="1:105">
      <c r="A2878" s="161" t="n"/>
      <c r="B2878" s="141" t="n"/>
      <c r="C2878" s="15" t="n"/>
      <c r="D2878" s="15" t="n"/>
      <c r="E2878" s="142" t="n"/>
      <c r="F2878" s="16" t="n"/>
      <c r="G2878" s="132" t="n"/>
      <c r="H2878" s="142" t="n"/>
      <c r="I2878" s="142" t="n"/>
      <c r="J2878" s="144" t="n"/>
      <c r="K2878" s="124" t="n"/>
      <c r="L2878" s="12" t="n"/>
      <c r="M2878" s="158">
        <f>IF(J2878="", "", K2878)</f>
        <v/>
      </c>
      <c r="N2878" s="17" t="n"/>
      <c r="O2878" s="18" t="n"/>
      <c r="AC2878" s="14" t="n"/>
      <c r="AD2878" s="14">
        <f>IF(M2878="", "", IF(C2878="Long", IF(M2878&gt;0, M2878/F2878, ((G2878*(I2878-E2878))/F2878)), IF(M2878&gt;0, M2878/F2878, ((G2878*(E2878-I2878))/F2878))))</f>
        <v/>
      </c>
    </row>
    <row customHeight="1" ht="17.25" r="2879" spans="1:105">
      <c r="A2879" s="161" t="n"/>
      <c r="B2879" s="141" t="n"/>
      <c r="C2879" s="15" t="n"/>
      <c r="D2879" s="15" t="n"/>
      <c r="E2879" s="142" t="n"/>
      <c r="F2879" s="16" t="n"/>
      <c r="G2879" s="132" t="n"/>
      <c r="H2879" s="142" t="n"/>
      <c r="I2879" s="142" t="n"/>
      <c r="J2879" s="144" t="n"/>
      <c r="K2879" s="124" t="n"/>
      <c r="L2879" s="12" t="n"/>
      <c r="M2879" s="158">
        <f>IF(J2879="", "", K2879)</f>
        <v/>
      </c>
      <c r="N2879" s="17" t="n"/>
      <c r="O2879" s="18" t="n"/>
      <c r="AC2879" s="14" t="n"/>
      <c r="AD2879" s="14">
        <f>IF(M2879="", "", IF(C2879="Long", IF(M2879&gt;0, M2879/F2879, ((G2879*(I2879-E2879))/F2879)), IF(M2879&gt;0, M2879/F2879, ((G2879*(E2879-I2879))/F2879))))</f>
        <v/>
      </c>
    </row>
    <row customHeight="1" ht="17.25" r="2880" spans="1:105">
      <c r="A2880" s="161" t="n"/>
      <c r="B2880" s="141" t="n"/>
      <c r="C2880" s="15" t="n"/>
      <c r="D2880" s="15" t="n"/>
      <c r="E2880" s="142" t="n"/>
      <c r="F2880" s="16" t="n"/>
      <c r="G2880" s="132" t="n"/>
      <c r="H2880" s="142" t="n"/>
      <c r="I2880" s="142" t="n"/>
      <c r="J2880" s="144" t="n"/>
      <c r="K2880" s="124" t="n"/>
      <c r="L2880" s="12" t="n"/>
      <c r="M2880" s="158">
        <f>IF(J2880="", "", K2880)</f>
        <v/>
      </c>
      <c r="N2880" s="17" t="n"/>
      <c r="O2880" s="18" t="n"/>
      <c r="AC2880" s="14" t="n"/>
      <c r="AD2880" s="14">
        <f>IF(M2880="", "", IF(C2880="Long", IF(M2880&gt;0, M2880/F2880, ((G2880*(I2880-E2880))/F2880)), IF(M2880&gt;0, M2880/F2880, ((G2880*(E2880-I2880))/F2880))))</f>
        <v/>
      </c>
    </row>
    <row customHeight="1" ht="17.25" r="2881" spans="1:105">
      <c r="A2881" s="161" t="n"/>
      <c r="B2881" s="141" t="n"/>
      <c r="C2881" s="15" t="n"/>
      <c r="D2881" s="15" t="n"/>
      <c r="E2881" s="142" t="n"/>
      <c r="F2881" s="16" t="n"/>
      <c r="G2881" s="132" t="n"/>
      <c r="H2881" s="142" t="n"/>
      <c r="I2881" s="142" t="n"/>
      <c r="J2881" s="144" t="n"/>
      <c r="K2881" s="124" t="n"/>
      <c r="L2881" s="12" t="n"/>
      <c r="M2881" s="158">
        <f>IF(J2881="", "", K2881)</f>
        <v/>
      </c>
      <c r="N2881" s="17" t="n"/>
      <c r="O2881" s="18" t="n"/>
      <c r="AC2881" s="14" t="n"/>
      <c r="AD2881" s="14">
        <f>IF(M2881="", "", IF(C2881="Long", IF(M2881&gt;0, M2881/F2881, ((G2881*(I2881-E2881))/F2881)), IF(M2881&gt;0, M2881/F2881, ((G2881*(E2881-I2881))/F2881))))</f>
        <v/>
      </c>
    </row>
    <row customHeight="1" ht="17.25" r="2882" spans="1:105">
      <c r="A2882" s="161" t="n"/>
      <c r="B2882" s="141" t="n"/>
      <c r="C2882" s="15" t="n"/>
      <c r="D2882" s="15" t="n"/>
      <c r="E2882" s="142" t="n"/>
      <c r="F2882" s="16" t="n"/>
      <c r="G2882" s="132" t="n"/>
      <c r="H2882" s="142" t="n"/>
      <c r="I2882" s="142" t="n"/>
      <c r="J2882" s="144" t="n"/>
      <c r="K2882" s="124" t="n"/>
      <c r="L2882" s="12" t="n"/>
      <c r="M2882" s="158">
        <f>IF(J2882="", "", K2882)</f>
        <v/>
      </c>
      <c r="N2882" s="17" t="n"/>
      <c r="O2882" s="18" t="n"/>
      <c r="AC2882" s="14" t="n"/>
      <c r="AD2882" s="14">
        <f>IF(M2882="", "", IF(C2882="Long", IF(M2882&gt;0, M2882/F2882, ((G2882*(I2882-E2882))/F2882)), IF(M2882&gt;0, M2882/F2882, ((G2882*(E2882-I2882))/F2882))))</f>
        <v/>
      </c>
    </row>
    <row customHeight="1" ht="17.25" r="2883" spans="1:105">
      <c r="A2883" s="161" t="n"/>
      <c r="B2883" s="141" t="n"/>
      <c r="C2883" s="15" t="n"/>
      <c r="D2883" s="15" t="n"/>
      <c r="E2883" s="142" t="n"/>
      <c r="F2883" s="16" t="n"/>
      <c r="G2883" s="132" t="n"/>
      <c r="H2883" s="142" t="n"/>
      <c r="I2883" s="142" t="n"/>
      <c r="J2883" s="144" t="n"/>
      <c r="K2883" s="124" t="n"/>
      <c r="L2883" s="12" t="n"/>
      <c r="M2883" s="158">
        <f>IF(J2883="", "", K2883)</f>
        <v/>
      </c>
      <c r="N2883" s="17" t="n"/>
      <c r="O2883" s="18" t="n"/>
      <c r="AC2883" s="14" t="n"/>
      <c r="AD2883" s="14">
        <f>IF(M2883="", "", IF(C2883="Long", IF(M2883&gt;0, M2883/F2883, ((G2883*(I2883-E2883))/F2883)), IF(M2883&gt;0, M2883/F2883, ((G2883*(E2883-I2883))/F2883))))</f>
        <v/>
      </c>
    </row>
    <row customHeight="1" ht="17.25" r="2884" spans="1:105">
      <c r="A2884" s="161" t="n"/>
      <c r="B2884" s="141" t="n"/>
      <c r="C2884" s="15" t="n"/>
      <c r="D2884" s="15" t="n"/>
      <c r="E2884" s="142" t="n"/>
      <c r="F2884" s="16" t="n"/>
      <c r="G2884" s="132" t="n"/>
      <c r="H2884" s="142" t="n"/>
      <c r="I2884" s="142" t="n"/>
      <c r="J2884" s="144" t="n"/>
      <c r="K2884" s="124" t="n"/>
      <c r="L2884" s="12" t="n"/>
      <c r="M2884" s="158">
        <f>IF(J2884="", "", K2884)</f>
        <v/>
      </c>
      <c r="N2884" s="17" t="n"/>
      <c r="O2884" s="18" t="n"/>
      <c r="AC2884" s="14" t="n"/>
      <c r="AD2884" s="14">
        <f>IF(M2884="", "", IF(C2884="Long", IF(M2884&gt;0, M2884/F2884, ((G2884*(I2884-E2884))/F2884)), IF(M2884&gt;0, M2884/F2884, ((G2884*(E2884-I2884))/F2884))))</f>
        <v/>
      </c>
    </row>
    <row customHeight="1" ht="17.25" r="2885" spans="1:105">
      <c r="A2885" s="161" t="n"/>
      <c r="B2885" s="141" t="n"/>
      <c r="C2885" s="15" t="n"/>
      <c r="D2885" s="15" t="n"/>
      <c r="E2885" s="142" t="n"/>
      <c r="F2885" s="16" t="n"/>
      <c r="G2885" s="132" t="n"/>
      <c r="H2885" s="142" t="n"/>
      <c r="I2885" s="142" t="n"/>
      <c r="J2885" s="144" t="n"/>
      <c r="K2885" s="124" t="n"/>
      <c r="L2885" s="12" t="n"/>
      <c r="M2885" s="158">
        <f>IF(J2885="", "", K2885)</f>
        <v/>
      </c>
      <c r="N2885" s="17" t="n"/>
      <c r="O2885" s="18" t="n"/>
      <c r="AC2885" s="14" t="n"/>
      <c r="AD2885" s="14">
        <f>IF(M2885="", "", IF(C2885="Long", IF(M2885&gt;0, M2885/F2885, ((G2885*(I2885-E2885))/F2885)), IF(M2885&gt;0, M2885/F2885, ((G2885*(E2885-I2885))/F2885))))</f>
        <v/>
      </c>
    </row>
    <row customHeight="1" ht="17.25" r="2886" spans="1:105">
      <c r="A2886" s="161" t="n"/>
      <c r="B2886" s="141" t="n"/>
      <c r="C2886" s="15" t="n"/>
      <c r="D2886" s="15" t="n"/>
      <c r="E2886" s="142" t="n"/>
      <c r="F2886" s="16" t="n"/>
      <c r="G2886" s="132" t="n"/>
      <c r="H2886" s="142" t="n"/>
      <c r="I2886" s="142" t="n"/>
      <c r="J2886" s="144" t="n"/>
      <c r="K2886" s="124" t="n"/>
      <c r="L2886" s="12" t="n"/>
      <c r="M2886" s="158">
        <f>IF(J2886="", "", K2886)</f>
        <v/>
      </c>
      <c r="N2886" s="17" t="n"/>
      <c r="O2886" s="18" t="n"/>
      <c r="AC2886" s="14" t="n"/>
      <c r="AD2886" s="14">
        <f>IF(M2886="", "", IF(C2886="Long", IF(M2886&gt;0, M2886/F2886, ((G2886*(I2886-E2886))/F2886)), IF(M2886&gt;0, M2886/F2886, ((G2886*(E2886-I2886))/F2886))))</f>
        <v/>
      </c>
    </row>
    <row customHeight="1" ht="17.25" r="2887" spans="1:105">
      <c r="A2887" s="161" t="n"/>
      <c r="B2887" s="141" t="n"/>
      <c r="C2887" s="15" t="n"/>
      <c r="D2887" s="15" t="n"/>
      <c r="E2887" s="142" t="n"/>
      <c r="F2887" s="16" t="n"/>
      <c r="G2887" s="132" t="n"/>
      <c r="H2887" s="142" t="n"/>
      <c r="I2887" s="142" t="n"/>
      <c r="J2887" s="144" t="n"/>
      <c r="K2887" s="124" t="n"/>
      <c r="L2887" s="12" t="n"/>
      <c r="M2887" s="158">
        <f>IF(J2887="", "", K2887)</f>
        <v/>
      </c>
      <c r="N2887" s="17" t="n"/>
      <c r="O2887" s="18" t="n"/>
      <c r="AC2887" s="14" t="n"/>
      <c r="AD2887" s="14">
        <f>IF(M2887="", "", IF(C2887="Long", IF(M2887&gt;0, M2887/F2887, ((G2887*(I2887-E2887))/F2887)), IF(M2887&gt;0, M2887/F2887, ((G2887*(E2887-I2887))/F2887))))</f>
        <v/>
      </c>
    </row>
    <row customHeight="1" ht="17.25" r="2888" spans="1:105">
      <c r="A2888" s="161" t="n"/>
      <c r="B2888" s="141" t="n"/>
      <c r="C2888" s="15" t="n"/>
      <c r="D2888" s="15" t="n"/>
      <c r="E2888" s="142" t="n"/>
      <c r="F2888" s="16" t="n"/>
      <c r="G2888" s="132" t="n"/>
      <c r="H2888" s="142" t="n"/>
      <c r="I2888" s="142" t="n"/>
      <c r="J2888" s="144" t="n"/>
      <c r="K2888" s="124" t="n"/>
      <c r="L2888" s="12" t="n"/>
      <c r="M2888" s="158">
        <f>IF(J2888="", "", K2888)</f>
        <v/>
      </c>
      <c r="N2888" s="17" t="n"/>
      <c r="O2888" s="18" t="n"/>
      <c r="AC2888" s="14" t="n"/>
      <c r="AD2888" s="14">
        <f>IF(M2888="", "", IF(C2888="Long", IF(M2888&gt;0, M2888/F2888, ((G2888*(I2888-E2888))/F2888)), IF(M2888&gt;0, M2888/F2888, ((G2888*(E2888-I2888))/F2888))))</f>
        <v/>
      </c>
    </row>
    <row customHeight="1" ht="17.25" r="2889" spans="1:105">
      <c r="A2889" s="161" t="n"/>
      <c r="B2889" s="141" t="n"/>
      <c r="C2889" s="15" t="n"/>
      <c r="D2889" s="15" t="n"/>
      <c r="E2889" s="142" t="n"/>
      <c r="F2889" s="16" t="n"/>
      <c r="G2889" s="132" t="n"/>
      <c r="H2889" s="142" t="n"/>
      <c r="I2889" s="142" t="n"/>
      <c r="J2889" s="144" t="n"/>
      <c r="K2889" s="124" t="n"/>
      <c r="L2889" s="12" t="n"/>
      <c r="M2889" s="158">
        <f>IF(J2889="", "", K2889)</f>
        <v/>
      </c>
      <c r="N2889" s="17" t="n"/>
      <c r="O2889" s="18" t="n"/>
      <c r="AC2889" s="14" t="n"/>
      <c r="AD2889" s="14">
        <f>IF(M2889="", "", IF(C2889="Long", IF(M2889&gt;0, M2889/F2889, ((G2889*(I2889-E2889))/F2889)), IF(M2889&gt;0, M2889/F2889, ((G2889*(E2889-I2889))/F2889))))</f>
        <v/>
      </c>
    </row>
    <row customHeight="1" ht="17.25" r="2890" spans="1:105">
      <c r="A2890" s="161" t="n"/>
      <c r="B2890" s="141" t="n"/>
      <c r="C2890" s="15" t="n"/>
      <c r="D2890" s="15" t="n"/>
      <c r="E2890" s="142" t="n"/>
      <c r="F2890" s="16" t="n"/>
      <c r="G2890" s="132" t="n"/>
      <c r="H2890" s="142" t="n"/>
      <c r="I2890" s="142" t="n"/>
      <c r="J2890" s="144" t="n"/>
      <c r="K2890" s="124" t="n"/>
      <c r="L2890" s="12" t="n"/>
      <c r="M2890" s="158">
        <f>IF(J2890="", "", K2890)</f>
        <v/>
      </c>
      <c r="N2890" s="17" t="n"/>
      <c r="O2890" s="18" t="n"/>
      <c r="AC2890" s="14" t="n"/>
      <c r="AD2890" s="14">
        <f>IF(M2890="", "", IF(C2890="Long", IF(M2890&gt;0, M2890/F2890, ((G2890*(I2890-E2890))/F2890)), IF(M2890&gt;0, M2890/F2890, ((G2890*(E2890-I2890))/F2890))))</f>
        <v/>
      </c>
    </row>
    <row customHeight="1" ht="17.25" r="2891" spans="1:105">
      <c r="A2891" s="161" t="n"/>
      <c r="B2891" s="141" t="n"/>
      <c r="C2891" s="15" t="n"/>
      <c r="D2891" s="15" t="n"/>
      <c r="E2891" s="142" t="n"/>
      <c r="F2891" s="16" t="n"/>
      <c r="G2891" s="132" t="n"/>
      <c r="H2891" s="142" t="n"/>
      <c r="I2891" s="142" t="n"/>
      <c r="J2891" s="144" t="n"/>
      <c r="K2891" s="124" t="n"/>
      <c r="L2891" s="12" t="n"/>
      <c r="M2891" s="158">
        <f>IF(J2891="", "", K2891)</f>
        <v/>
      </c>
      <c r="N2891" s="17" t="n"/>
      <c r="O2891" s="18" t="n"/>
      <c r="AC2891" s="14" t="n"/>
      <c r="AD2891" s="14">
        <f>IF(M2891="", "", IF(C2891="Long", IF(M2891&gt;0, M2891/F2891, ((G2891*(I2891-E2891))/F2891)), IF(M2891&gt;0, M2891/F2891, ((G2891*(E2891-I2891))/F2891))))</f>
        <v/>
      </c>
    </row>
    <row customHeight="1" ht="17.25" r="2892" spans="1:105">
      <c r="A2892" s="161" t="n"/>
      <c r="B2892" s="141" t="n"/>
      <c r="C2892" s="15" t="n"/>
      <c r="D2892" s="15" t="n"/>
      <c r="E2892" s="142" t="n"/>
      <c r="F2892" s="16" t="n"/>
      <c r="G2892" s="132" t="n"/>
      <c r="H2892" s="142" t="n"/>
      <c r="I2892" s="142" t="n"/>
      <c r="J2892" s="144" t="n"/>
      <c r="K2892" s="124" t="n"/>
      <c r="L2892" s="12" t="n"/>
      <c r="M2892" s="158">
        <f>IF(J2892="", "", K2892)</f>
        <v/>
      </c>
      <c r="N2892" s="17" t="n"/>
      <c r="O2892" s="18" t="n"/>
      <c r="AC2892" s="14" t="n"/>
      <c r="AD2892" s="14">
        <f>IF(M2892="", "", IF(C2892="Long", IF(M2892&gt;0, M2892/F2892, ((G2892*(I2892-E2892))/F2892)), IF(M2892&gt;0, M2892/F2892, ((G2892*(E2892-I2892))/F2892))))</f>
        <v/>
      </c>
    </row>
    <row customHeight="1" ht="17.25" r="2893" spans="1:105">
      <c r="A2893" s="161" t="n"/>
      <c r="B2893" s="141" t="n"/>
      <c r="C2893" s="15" t="n"/>
      <c r="D2893" s="15" t="n"/>
      <c r="E2893" s="142" t="n"/>
      <c r="F2893" s="16" t="n"/>
      <c r="G2893" s="132" t="n"/>
      <c r="H2893" s="142" t="n"/>
      <c r="I2893" s="142" t="n"/>
      <c r="J2893" s="144" t="n"/>
      <c r="K2893" s="124" t="n"/>
      <c r="L2893" s="12" t="n"/>
      <c r="M2893" s="158">
        <f>IF(J2893="", "", K2893)</f>
        <v/>
      </c>
      <c r="N2893" s="17" t="n"/>
      <c r="O2893" s="18" t="n"/>
      <c r="AC2893" s="14" t="n"/>
      <c r="AD2893" s="14">
        <f>IF(M2893="", "", IF(C2893="Long", IF(M2893&gt;0, M2893/F2893, ((G2893*(I2893-E2893))/F2893)), IF(M2893&gt;0, M2893/F2893, ((G2893*(E2893-I2893))/F2893))))</f>
        <v/>
      </c>
    </row>
    <row customHeight="1" ht="17.25" r="2894" spans="1:105">
      <c r="A2894" s="161" t="n"/>
      <c r="B2894" s="141" t="n"/>
      <c r="C2894" s="15" t="n"/>
      <c r="D2894" s="15" t="n"/>
      <c r="E2894" s="142" t="n"/>
      <c r="F2894" s="16" t="n"/>
      <c r="G2894" s="132" t="n"/>
      <c r="H2894" s="142" t="n"/>
      <c r="I2894" s="142" t="n"/>
      <c r="J2894" s="144" t="n"/>
      <c r="K2894" s="124" t="n"/>
      <c r="L2894" s="12" t="n"/>
      <c r="M2894" s="158">
        <f>IF(J2894="", "", K2894)</f>
        <v/>
      </c>
      <c r="N2894" s="17" t="n"/>
      <c r="O2894" s="18" t="n"/>
      <c r="AC2894" s="14" t="n"/>
      <c r="AD2894" s="14">
        <f>IF(M2894="", "", IF(C2894="Long", IF(M2894&gt;0, M2894/F2894, ((G2894*(I2894-E2894))/F2894)), IF(M2894&gt;0, M2894/F2894, ((G2894*(E2894-I2894))/F2894))))</f>
        <v/>
      </c>
    </row>
    <row customHeight="1" ht="17.25" r="2895" spans="1:105">
      <c r="A2895" s="161" t="n"/>
      <c r="B2895" s="141" t="n"/>
      <c r="C2895" s="15" t="n"/>
      <c r="D2895" s="15" t="n"/>
      <c r="E2895" s="142" t="n"/>
      <c r="F2895" s="16" t="n"/>
      <c r="G2895" s="132" t="n"/>
      <c r="H2895" s="142" t="n"/>
      <c r="I2895" s="142" t="n"/>
      <c r="J2895" s="144" t="n"/>
      <c r="K2895" s="124" t="n"/>
      <c r="L2895" s="12" t="n"/>
      <c r="M2895" s="158">
        <f>IF(J2895="", "", K2895)</f>
        <v/>
      </c>
      <c r="N2895" s="17" t="n"/>
      <c r="O2895" s="18" t="n"/>
      <c r="AC2895" s="14" t="n"/>
      <c r="AD2895" s="14">
        <f>IF(M2895="", "", IF(C2895="Long", IF(M2895&gt;0, M2895/F2895, ((G2895*(I2895-E2895))/F2895)), IF(M2895&gt;0, M2895/F2895, ((G2895*(E2895-I2895))/F2895))))</f>
        <v/>
      </c>
    </row>
    <row customHeight="1" ht="17.25" r="2896" spans="1:105">
      <c r="A2896" s="161" t="n"/>
      <c r="B2896" s="141" t="n"/>
      <c r="C2896" s="15" t="n"/>
      <c r="D2896" s="15" t="n"/>
      <c r="E2896" s="142" t="n"/>
      <c r="F2896" s="16" t="n"/>
      <c r="G2896" s="132" t="n"/>
      <c r="H2896" s="142" t="n"/>
      <c r="I2896" s="142" t="n"/>
      <c r="J2896" s="144" t="n"/>
      <c r="K2896" s="124" t="n"/>
      <c r="L2896" s="12" t="n"/>
      <c r="M2896" s="158">
        <f>IF(J2896="", "", K2896)</f>
        <v/>
      </c>
      <c r="N2896" s="17" t="n"/>
      <c r="O2896" s="18" t="n"/>
      <c r="AC2896" s="14" t="n"/>
      <c r="AD2896" s="14">
        <f>IF(M2896="", "", IF(C2896="Long", IF(M2896&gt;0, M2896/F2896, ((G2896*(I2896-E2896))/F2896)), IF(M2896&gt;0, M2896/F2896, ((G2896*(E2896-I2896))/F2896))))</f>
        <v/>
      </c>
    </row>
    <row customHeight="1" ht="17.25" r="2897" spans="1:105">
      <c r="A2897" s="161" t="n"/>
      <c r="B2897" s="141" t="n"/>
      <c r="C2897" s="15" t="n"/>
      <c r="D2897" s="15" t="n"/>
      <c r="E2897" s="142" t="n"/>
      <c r="F2897" s="16" t="n"/>
      <c r="G2897" s="132" t="n"/>
      <c r="H2897" s="142" t="n"/>
      <c r="I2897" s="142" t="n"/>
      <c r="J2897" s="144" t="n"/>
      <c r="K2897" s="124" t="n"/>
      <c r="L2897" s="12" t="n"/>
      <c r="M2897" s="158">
        <f>IF(J2897="", "", K2897)</f>
        <v/>
      </c>
      <c r="N2897" s="17" t="n"/>
      <c r="O2897" s="18" t="n"/>
      <c r="AC2897" s="14" t="n"/>
      <c r="AD2897" s="14">
        <f>IF(M2897="", "", IF(C2897="Long", IF(M2897&gt;0, M2897/F2897, ((G2897*(I2897-E2897))/F2897)), IF(M2897&gt;0, M2897/F2897, ((G2897*(E2897-I2897))/F2897))))</f>
        <v/>
      </c>
    </row>
    <row customHeight="1" ht="17.25" r="2898" spans="1:105">
      <c r="A2898" s="161" t="n"/>
      <c r="B2898" s="141" t="n"/>
      <c r="C2898" s="15" t="n"/>
      <c r="D2898" s="15" t="n"/>
      <c r="E2898" s="142" t="n"/>
      <c r="F2898" s="16" t="n"/>
      <c r="G2898" s="132" t="n"/>
      <c r="H2898" s="142" t="n"/>
      <c r="I2898" s="142" t="n"/>
      <c r="J2898" s="144" t="n"/>
      <c r="K2898" s="124" t="n"/>
      <c r="L2898" s="12" t="n"/>
      <c r="M2898" s="158">
        <f>IF(J2898="", "", K2898)</f>
        <v/>
      </c>
      <c r="N2898" s="17" t="n"/>
      <c r="O2898" s="18" t="n"/>
      <c r="AC2898" s="14" t="n"/>
      <c r="AD2898" s="14">
        <f>IF(M2898="", "", IF(C2898="Long", IF(M2898&gt;0, M2898/F2898, ((G2898*(I2898-E2898))/F2898)), IF(M2898&gt;0, M2898/F2898, ((G2898*(E2898-I2898))/F2898))))</f>
        <v/>
      </c>
    </row>
    <row customHeight="1" ht="17.25" r="2899" spans="1:105">
      <c r="A2899" s="161" t="n"/>
      <c r="B2899" s="141" t="n"/>
      <c r="C2899" s="15" t="n"/>
      <c r="D2899" s="15" t="n"/>
      <c r="E2899" s="142" t="n"/>
      <c r="F2899" s="16" t="n"/>
      <c r="G2899" s="132" t="n"/>
      <c r="H2899" s="142" t="n"/>
      <c r="I2899" s="142" t="n"/>
      <c r="J2899" s="144" t="n"/>
      <c r="K2899" s="124" t="n"/>
      <c r="L2899" s="12" t="n"/>
      <c r="M2899" s="158">
        <f>IF(J2899="", "", K2899)</f>
        <v/>
      </c>
      <c r="N2899" s="17" t="n"/>
      <c r="O2899" s="18" t="n"/>
      <c r="AC2899" s="14" t="n"/>
      <c r="AD2899" s="14">
        <f>IF(M2899="", "", IF(C2899="Long", IF(M2899&gt;0, M2899/F2899, ((G2899*(I2899-E2899))/F2899)), IF(M2899&gt;0, M2899/F2899, ((G2899*(E2899-I2899))/F2899))))</f>
        <v/>
      </c>
    </row>
    <row customHeight="1" ht="17.25" r="2900" spans="1:105">
      <c r="A2900" s="161" t="n"/>
      <c r="B2900" s="141" t="n"/>
      <c r="C2900" s="15" t="n"/>
      <c r="D2900" s="15" t="n"/>
      <c r="E2900" s="142" t="n"/>
      <c r="F2900" s="16" t="n"/>
      <c r="G2900" s="132" t="n"/>
      <c r="H2900" s="142" t="n"/>
      <c r="I2900" s="142" t="n"/>
      <c r="J2900" s="144" t="n"/>
      <c r="K2900" s="124" t="n"/>
      <c r="L2900" s="12" t="n"/>
      <c r="M2900" s="158">
        <f>IF(J2900="", "", K2900)</f>
        <v/>
      </c>
      <c r="N2900" s="17" t="n"/>
      <c r="O2900" s="18" t="n"/>
      <c r="AC2900" s="14" t="n"/>
      <c r="AD2900" s="14">
        <f>IF(M2900="", "", IF(C2900="Long", IF(M2900&gt;0, M2900/F2900, ((G2900*(I2900-E2900))/F2900)), IF(M2900&gt;0, M2900/F2900, ((G2900*(E2900-I2900))/F2900))))</f>
        <v/>
      </c>
    </row>
    <row customHeight="1" ht="17.25" r="2901" spans="1:105">
      <c r="A2901" s="161" t="n"/>
      <c r="B2901" s="141" t="n"/>
      <c r="C2901" s="15" t="n"/>
      <c r="D2901" s="15" t="n"/>
      <c r="E2901" s="142" t="n"/>
      <c r="F2901" s="16" t="n"/>
      <c r="G2901" s="132" t="n"/>
      <c r="H2901" s="142" t="n"/>
      <c r="I2901" s="142" t="n"/>
      <c r="J2901" s="144" t="n"/>
      <c r="K2901" s="124" t="n"/>
      <c r="L2901" s="12" t="n"/>
      <c r="M2901" s="158">
        <f>IF(J2901="", "", K2901)</f>
        <v/>
      </c>
      <c r="N2901" s="17" t="n"/>
      <c r="O2901" s="18" t="n"/>
      <c r="AC2901" s="14" t="n"/>
      <c r="AD2901" s="14">
        <f>IF(M2901="", "", IF(C2901="Long", IF(M2901&gt;0, M2901/F2901, ((G2901*(I2901-E2901))/F2901)), IF(M2901&gt;0, M2901/F2901, ((G2901*(E2901-I2901))/F2901))))</f>
        <v/>
      </c>
    </row>
    <row customHeight="1" ht="17.25" r="2902" spans="1:105">
      <c r="A2902" s="161" t="n"/>
      <c r="B2902" s="141" t="n"/>
      <c r="C2902" s="15" t="n"/>
      <c r="D2902" s="15" t="n"/>
      <c r="E2902" s="142" t="n"/>
      <c r="F2902" s="16" t="n"/>
      <c r="G2902" s="132" t="n"/>
      <c r="H2902" s="142" t="n"/>
      <c r="I2902" s="142" t="n"/>
      <c r="J2902" s="144" t="n"/>
      <c r="K2902" s="124" t="n"/>
      <c r="L2902" s="12" t="n"/>
      <c r="M2902" s="158">
        <f>IF(J2902="", "", K2902)</f>
        <v/>
      </c>
      <c r="N2902" s="17" t="n"/>
      <c r="O2902" s="18" t="n"/>
      <c r="AC2902" s="14" t="n"/>
      <c r="AD2902" s="14">
        <f>IF(M2902="", "", IF(C2902="Long", IF(M2902&gt;0, M2902/F2902, ((G2902*(I2902-E2902))/F2902)), IF(M2902&gt;0, M2902/F2902, ((G2902*(E2902-I2902))/F2902))))</f>
        <v/>
      </c>
    </row>
    <row customHeight="1" ht="17.25" r="2903" spans="1:105">
      <c r="A2903" s="161" t="n"/>
      <c r="B2903" s="141" t="n"/>
      <c r="C2903" s="15" t="n"/>
      <c r="D2903" s="15" t="n"/>
      <c r="E2903" s="142" t="n"/>
      <c r="F2903" s="16" t="n"/>
      <c r="G2903" s="132" t="n"/>
      <c r="H2903" s="142" t="n"/>
      <c r="I2903" s="142" t="n"/>
      <c r="J2903" s="144" t="n"/>
      <c r="K2903" s="124" t="n"/>
      <c r="L2903" s="12" t="n"/>
      <c r="M2903" s="158">
        <f>IF(J2903="", "", K2903)</f>
        <v/>
      </c>
      <c r="N2903" s="17" t="n"/>
      <c r="O2903" s="18" t="n"/>
      <c r="AC2903" s="14" t="n"/>
      <c r="AD2903" s="14">
        <f>IF(M2903="", "", IF(C2903="Long", IF(M2903&gt;0, M2903/F2903, ((G2903*(I2903-E2903))/F2903)), IF(M2903&gt;0, M2903/F2903, ((G2903*(E2903-I2903))/F2903))))</f>
        <v/>
      </c>
    </row>
    <row customHeight="1" ht="17.25" r="2904" spans="1:105">
      <c r="A2904" s="161" t="n"/>
      <c r="B2904" s="141" t="n"/>
      <c r="C2904" s="15" t="n"/>
      <c r="D2904" s="15" t="n"/>
      <c r="E2904" s="142" t="n"/>
      <c r="F2904" s="16" t="n"/>
      <c r="G2904" s="132" t="n"/>
      <c r="H2904" s="142" t="n"/>
      <c r="I2904" s="142" t="n"/>
      <c r="J2904" s="144" t="n"/>
      <c r="K2904" s="124" t="n"/>
      <c r="L2904" s="12" t="n"/>
      <c r="M2904" s="158">
        <f>IF(J2904="", "", K2904)</f>
        <v/>
      </c>
      <c r="N2904" s="17" t="n"/>
      <c r="O2904" s="18" t="n"/>
      <c r="AC2904" s="14" t="n"/>
      <c r="AD2904" s="14">
        <f>IF(M2904="", "", IF(C2904="Long", IF(M2904&gt;0, M2904/F2904, ((G2904*(I2904-E2904))/F2904)), IF(M2904&gt;0, M2904/F2904, ((G2904*(E2904-I2904))/F2904))))</f>
        <v/>
      </c>
    </row>
    <row customHeight="1" ht="17.25" r="2905" spans="1:105">
      <c r="A2905" s="161" t="n"/>
      <c r="B2905" s="141" t="n"/>
      <c r="C2905" s="15" t="n"/>
      <c r="D2905" s="15" t="n"/>
      <c r="E2905" s="142" t="n"/>
      <c r="F2905" s="16" t="n"/>
      <c r="G2905" s="132" t="n"/>
      <c r="H2905" s="142" t="n"/>
      <c r="I2905" s="142" t="n"/>
      <c r="J2905" s="144" t="n"/>
      <c r="K2905" s="124" t="n"/>
      <c r="L2905" s="12" t="n"/>
      <c r="M2905" s="158">
        <f>IF(J2905="", "", K2905)</f>
        <v/>
      </c>
      <c r="N2905" s="17" t="n"/>
      <c r="O2905" s="18" t="n"/>
      <c r="AC2905" s="14" t="n"/>
      <c r="AD2905" s="14">
        <f>IF(M2905="", "", IF(C2905="Long", IF(M2905&gt;0, M2905/F2905, ((G2905*(I2905-E2905))/F2905)), IF(M2905&gt;0, M2905/F2905, ((G2905*(E2905-I2905))/F2905))))</f>
        <v/>
      </c>
    </row>
    <row customHeight="1" ht="17.25" r="2906" spans="1:105">
      <c r="A2906" s="161" t="n"/>
      <c r="B2906" s="141" t="n"/>
      <c r="C2906" s="15" t="n"/>
      <c r="D2906" s="15" t="n"/>
      <c r="E2906" s="142" t="n"/>
      <c r="F2906" s="16" t="n"/>
      <c r="G2906" s="132" t="n"/>
      <c r="H2906" s="142" t="n"/>
      <c r="I2906" s="142" t="n"/>
      <c r="J2906" s="144" t="n"/>
      <c r="K2906" s="124" t="n"/>
      <c r="L2906" s="12" t="n"/>
      <c r="M2906" s="158">
        <f>IF(J2906="", "", K2906)</f>
        <v/>
      </c>
      <c r="N2906" s="17" t="n"/>
      <c r="O2906" s="18" t="n"/>
      <c r="AC2906" s="14" t="n"/>
      <c r="AD2906" s="14">
        <f>IF(M2906="", "", IF(C2906="Long", IF(M2906&gt;0, M2906/F2906, ((G2906*(I2906-E2906))/F2906)), IF(M2906&gt;0, M2906/F2906, ((G2906*(E2906-I2906))/F2906))))</f>
        <v/>
      </c>
    </row>
    <row customHeight="1" ht="17.25" r="2907" spans="1:105">
      <c r="A2907" s="161" t="n"/>
      <c r="B2907" s="141" t="n"/>
      <c r="C2907" s="15" t="n"/>
      <c r="D2907" s="15" t="n"/>
      <c r="E2907" s="142" t="n"/>
      <c r="F2907" s="16" t="n"/>
      <c r="G2907" s="132" t="n"/>
      <c r="H2907" s="142" t="n"/>
      <c r="I2907" s="142" t="n"/>
      <c r="J2907" s="144" t="n"/>
      <c r="K2907" s="124" t="n"/>
      <c r="L2907" s="12" t="n"/>
      <c r="M2907" s="158">
        <f>IF(J2907="", "", K2907)</f>
        <v/>
      </c>
      <c r="N2907" s="17" t="n"/>
      <c r="O2907" s="18" t="n"/>
      <c r="AC2907" s="14" t="n"/>
      <c r="AD2907" s="14">
        <f>IF(M2907="", "", IF(C2907="Long", IF(M2907&gt;0, M2907/F2907, ((G2907*(I2907-E2907))/F2907)), IF(M2907&gt;0, M2907/F2907, ((G2907*(E2907-I2907))/F2907))))</f>
        <v/>
      </c>
    </row>
    <row customHeight="1" ht="17.25" r="2908" spans="1:105">
      <c r="A2908" s="161" t="n"/>
      <c r="B2908" s="141" t="n"/>
      <c r="C2908" s="15" t="n"/>
      <c r="D2908" s="15" t="n"/>
      <c r="E2908" s="142" t="n"/>
      <c r="F2908" s="16" t="n"/>
      <c r="G2908" s="132" t="n"/>
      <c r="H2908" s="142" t="n"/>
      <c r="I2908" s="142" t="n"/>
      <c r="J2908" s="144" t="n"/>
      <c r="K2908" s="124" t="n"/>
      <c r="L2908" s="12" t="n"/>
      <c r="M2908" s="158">
        <f>IF(J2908="", "", K2908)</f>
        <v/>
      </c>
      <c r="N2908" s="17" t="n"/>
      <c r="O2908" s="18" t="n"/>
      <c r="AC2908" s="14" t="n"/>
      <c r="AD2908" s="14">
        <f>IF(M2908="", "", IF(C2908="Long", IF(M2908&gt;0, M2908/F2908, ((G2908*(I2908-E2908))/F2908)), IF(M2908&gt;0, M2908/F2908, ((G2908*(E2908-I2908))/F2908))))</f>
        <v/>
      </c>
    </row>
    <row customHeight="1" ht="17.25" r="2909" spans="1:105">
      <c r="A2909" s="161" t="n"/>
      <c r="B2909" s="141" t="n"/>
      <c r="C2909" s="15" t="n"/>
      <c r="D2909" s="15" t="n"/>
      <c r="E2909" s="142" t="n"/>
      <c r="F2909" s="16" t="n"/>
      <c r="G2909" s="132" t="n"/>
      <c r="H2909" s="142" t="n"/>
      <c r="I2909" s="142" t="n"/>
      <c r="J2909" s="144" t="n"/>
      <c r="K2909" s="124" t="n"/>
      <c r="L2909" s="12" t="n"/>
      <c r="M2909" s="158">
        <f>IF(J2909="", "", K2909)</f>
        <v/>
      </c>
      <c r="N2909" s="17" t="n"/>
      <c r="O2909" s="18" t="n"/>
      <c r="AC2909" s="14" t="n"/>
      <c r="AD2909" s="14">
        <f>IF(M2909="", "", IF(C2909="Long", IF(M2909&gt;0, M2909/F2909, ((G2909*(I2909-E2909))/F2909)), IF(M2909&gt;0, M2909/F2909, ((G2909*(E2909-I2909))/F2909))))</f>
        <v/>
      </c>
    </row>
    <row customHeight="1" ht="17.25" r="2910" spans="1:105">
      <c r="A2910" s="161" t="n"/>
      <c r="B2910" s="141" t="n"/>
      <c r="C2910" s="15" t="n"/>
      <c r="D2910" s="15" t="n"/>
      <c r="E2910" s="142" t="n"/>
      <c r="F2910" s="16" t="n"/>
      <c r="G2910" s="132" t="n"/>
      <c r="H2910" s="142" t="n"/>
      <c r="I2910" s="142" t="n"/>
      <c r="J2910" s="144" t="n"/>
      <c r="K2910" s="124" t="n"/>
      <c r="L2910" s="12" t="n"/>
      <c r="M2910" s="158">
        <f>IF(J2910="", "", K2910)</f>
        <v/>
      </c>
      <c r="N2910" s="17" t="n"/>
      <c r="O2910" s="18" t="n"/>
      <c r="AC2910" s="14" t="n"/>
      <c r="AD2910" s="14">
        <f>IF(M2910="", "", IF(C2910="Long", IF(M2910&gt;0, M2910/F2910, ((G2910*(I2910-E2910))/F2910)), IF(M2910&gt;0, M2910/F2910, ((G2910*(E2910-I2910))/F2910))))</f>
        <v/>
      </c>
    </row>
    <row customHeight="1" ht="17.25" r="2911" spans="1:105">
      <c r="A2911" s="161" t="n"/>
      <c r="B2911" s="141" t="n"/>
      <c r="C2911" s="15" t="n"/>
      <c r="D2911" s="15" t="n"/>
      <c r="E2911" s="142" t="n"/>
      <c r="F2911" s="16" t="n"/>
      <c r="G2911" s="132" t="n"/>
      <c r="H2911" s="142" t="n"/>
      <c r="I2911" s="142" t="n"/>
      <c r="J2911" s="144" t="n"/>
      <c r="K2911" s="124" t="n"/>
      <c r="L2911" s="12" t="n"/>
      <c r="M2911" s="158">
        <f>IF(J2911="", "", K2911)</f>
        <v/>
      </c>
      <c r="N2911" s="17" t="n"/>
      <c r="O2911" s="18" t="n"/>
      <c r="AC2911" s="14" t="n"/>
      <c r="AD2911" s="14">
        <f>IF(M2911="", "", IF(C2911="Long", IF(M2911&gt;0, M2911/F2911, ((G2911*(I2911-E2911))/F2911)), IF(M2911&gt;0, M2911/F2911, ((G2911*(E2911-I2911))/F2911))))</f>
        <v/>
      </c>
    </row>
    <row customHeight="1" ht="17.25" r="2912" spans="1:105">
      <c r="A2912" s="161" t="n"/>
      <c r="B2912" s="141" t="n"/>
      <c r="C2912" s="15" t="n"/>
      <c r="D2912" s="15" t="n"/>
      <c r="E2912" s="142" t="n"/>
      <c r="F2912" s="16" t="n"/>
      <c r="G2912" s="132" t="n"/>
      <c r="H2912" s="142" t="n"/>
      <c r="I2912" s="142" t="n"/>
      <c r="J2912" s="144" t="n"/>
      <c r="K2912" s="124" t="n"/>
      <c r="L2912" s="12" t="n"/>
      <c r="M2912" s="158">
        <f>IF(J2912="", "", K2912)</f>
        <v/>
      </c>
      <c r="N2912" s="17" t="n"/>
      <c r="O2912" s="18" t="n"/>
      <c r="AC2912" s="14" t="n"/>
      <c r="AD2912" s="14">
        <f>IF(M2912="", "", IF(C2912="Long", IF(M2912&gt;0, M2912/F2912, ((G2912*(I2912-E2912))/F2912)), IF(M2912&gt;0, M2912/F2912, ((G2912*(E2912-I2912))/F2912))))</f>
        <v/>
      </c>
    </row>
    <row customHeight="1" ht="17.25" r="2913" spans="1:105">
      <c r="A2913" s="161" t="n"/>
      <c r="B2913" s="141" t="n"/>
      <c r="C2913" s="15" t="n"/>
      <c r="D2913" s="15" t="n"/>
      <c r="E2913" s="142" t="n"/>
      <c r="F2913" s="16" t="n"/>
      <c r="G2913" s="132" t="n"/>
      <c r="H2913" s="142" t="n"/>
      <c r="I2913" s="142" t="n"/>
      <c r="J2913" s="144" t="n"/>
      <c r="K2913" s="124" t="n"/>
      <c r="L2913" s="12" t="n"/>
      <c r="M2913" s="158">
        <f>IF(J2913="", "", K2913)</f>
        <v/>
      </c>
      <c r="N2913" s="17" t="n"/>
      <c r="O2913" s="18" t="n"/>
      <c r="AC2913" s="14" t="n"/>
      <c r="AD2913" s="14">
        <f>IF(M2913="", "", IF(C2913="Long", IF(M2913&gt;0, M2913/F2913, ((G2913*(I2913-E2913))/F2913)), IF(M2913&gt;0, M2913/F2913, ((G2913*(E2913-I2913))/F2913))))</f>
        <v/>
      </c>
    </row>
    <row customHeight="1" ht="17.25" r="2914" spans="1:105">
      <c r="A2914" s="161" t="n"/>
      <c r="B2914" s="141" t="n"/>
      <c r="C2914" s="15" t="n"/>
      <c r="D2914" s="15" t="n"/>
      <c r="E2914" s="142" t="n"/>
      <c r="F2914" s="16" t="n"/>
      <c r="G2914" s="132" t="n"/>
      <c r="H2914" s="142" t="n"/>
      <c r="I2914" s="142" t="n"/>
      <c r="J2914" s="144" t="n"/>
      <c r="K2914" s="124" t="n"/>
      <c r="L2914" s="12" t="n"/>
      <c r="M2914" s="158">
        <f>IF(J2914="", "", K2914)</f>
        <v/>
      </c>
      <c r="N2914" s="17" t="n"/>
      <c r="O2914" s="18" t="n"/>
      <c r="AC2914" s="14" t="n"/>
      <c r="AD2914" s="14">
        <f>IF(M2914="", "", IF(C2914="Long", IF(M2914&gt;0, M2914/F2914, ((G2914*(I2914-E2914))/F2914)), IF(M2914&gt;0, M2914/F2914, ((G2914*(E2914-I2914))/F2914))))</f>
        <v/>
      </c>
    </row>
    <row customHeight="1" ht="17.25" r="2915" spans="1:105">
      <c r="A2915" s="161" t="n"/>
      <c r="B2915" s="141" t="n"/>
      <c r="C2915" s="15" t="n"/>
      <c r="D2915" s="15" t="n"/>
      <c r="E2915" s="142" t="n"/>
      <c r="F2915" s="16" t="n"/>
      <c r="G2915" s="132" t="n"/>
      <c r="H2915" s="142" t="n"/>
      <c r="I2915" s="142" t="n"/>
      <c r="J2915" s="144" t="n"/>
      <c r="K2915" s="124" t="n"/>
      <c r="L2915" s="12" t="n"/>
      <c r="M2915" s="158">
        <f>IF(J2915="", "", K2915)</f>
        <v/>
      </c>
      <c r="N2915" s="17" t="n"/>
      <c r="O2915" s="18" t="n"/>
      <c r="AC2915" s="14" t="n"/>
      <c r="AD2915" s="14">
        <f>IF(M2915="", "", IF(C2915="Long", IF(M2915&gt;0, M2915/F2915, ((G2915*(I2915-E2915))/F2915)), IF(M2915&gt;0, M2915/F2915, ((G2915*(E2915-I2915))/F2915))))</f>
        <v/>
      </c>
    </row>
    <row customHeight="1" ht="17.25" r="2916" spans="1:105">
      <c r="A2916" s="161" t="n"/>
      <c r="B2916" s="141" t="n"/>
      <c r="C2916" s="15" t="n"/>
      <c r="D2916" s="15" t="n"/>
      <c r="E2916" s="142" t="n"/>
      <c r="F2916" s="16" t="n"/>
      <c r="G2916" s="132" t="n"/>
      <c r="H2916" s="142" t="n"/>
      <c r="I2916" s="142" t="n"/>
      <c r="J2916" s="144" t="n"/>
      <c r="K2916" s="124" t="n"/>
      <c r="L2916" s="12" t="n"/>
      <c r="M2916" s="158">
        <f>IF(J2916="", "", K2916)</f>
        <v/>
      </c>
      <c r="N2916" s="17" t="n"/>
      <c r="O2916" s="18" t="n"/>
      <c r="AC2916" s="14" t="n"/>
      <c r="AD2916" s="14">
        <f>IF(M2916="", "", IF(C2916="Long", IF(M2916&gt;0, M2916/F2916, ((G2916*(I2916-E2916))/F2916)), IF(M2916&gt;0, M2916/F2916, ((G2916*(E2916-I2916))/F2916))))</f>
        <v/>
      </c>
    </row>
    <row customHeight="1" ht="17.25" r="2917" spans="1:105">
      <c r="A2917" s="161" t="n"/>
      <c r="B2917" s="141" t="n"/>
      <c r="C2917" s="15" t="n"/>
      <c r="D2917" s="15" t="n"/>
      <c r="E2917" s="142" t="n"/>
      <c r="F2917" s="16" t="n"/>
      <c r="G2917" s="132" t="n"/>
      <c r="H2917" s="142" t="n"/>
      <c r="I2917" s="142" t="n"/>
      <c r="J2917" s="144" t="n"/>
      <c r="K2917" s="124" t="n"/>
      <c r="L2917" s="12" t="n"/>
      <c r="M2917" s="158">
        <f>IF(J2917="", "", K2917)</f>
        <v/>
      </c>
      <c r="N2917" s="17" t="n"/>
      <c r="O2917" s="18" t="n"/>
      <c r="AC2917" s="14" t="n"/>
      <c r="AD2917" s="14">
        <f>IF(M2917="", "", IF(C2917="Long", IF(M2917&gt;0, M2917/F2917, ((G2917*(I2917-E2917))/F2917)), IF(M2917&gt;0, M2917/F2917, ((G2917*(E2917-I2917))/F2917))))</f>
        <v/>
      </c>
    </row>
    <row customHeight="1" ht="17.25" r="2918" spans="1:105">
      <c r="A2918" s="161" t="n"/>
      <c r="B2918" s="141" t="n"/>
      <c r="C2918" s="15" t="n"/>
      <c r="D2918" s="15" t="n"/>
      <c r="E2918" s="142" t="n"/>
      <c r="F2918" s="16" t="n"/>
      <c r="G2918" s="132" t="n"/>
      <c r="H2918" s="142" t="n"/>
      <c r="I2918" s="142" t="n"/>
      <c r="J2918" s="144" t="n"/>
      <c r="K2918" s="124" t="n"/>
      <c r="L2918" s="12" t="n"/>
      <c r="M2918" s="158">
        <f>IF(J2918="", "", K2918)</f>
        <v/>
      </c>
      <c r="N2918" s="17" t="n"/>
      <c r="O2918" s="18" t="n"/>
      <c r="AC2918" s="14" t="n"/>
      <c r="AD2918" s="14">
        <f>IF(M2918="", "", IF(C2918="Long", IF(M2918&gt;0, M2918/F2918, ((G2918*(I2918-E2918))/F2918)), IF(M2918&gt;0, M2918/F2918, ((G2918*(E2918-I2918))/F2918))))</f>
        <v/>
      </c>
    </row>
    <row customHeight="1" ht="17.25" r="2919" spans="1:105">
      <c r="A2919" s="161" t="n"/>
      <c r="B2919" s="141" t="n"/>
      <c r="C2919" s="15" t="n"/>
      <c r="D2919" s="15" t="n"/>
      <c r="E2919" s="142" t="n"/>
      <c r="F2919" s="16" t="n"/>
      <c r="G2919" s="132" t="n"/>
      <c r="H2919" s="142" t="n"/>
      <c r="I2919" s="142" t="n"/>
      <c r="J2919" s="144" t="n"/>
      <c r="K2919" s="124" t="n"/>
      <c r="L2919" s="12" t="n"/>
      <c r="M2919" s="158">
        <f>IF(J2919="", "", K2919)</f>
        <v/>
      </c>
      <c r="N2919" s="17" t="n"/>
      <c r="O2919" s="18" t="n"/>
      <c r="AC2919" s="14" t="n"/>
      <c r="AD2919" s="14">
        <f>IF(M2919="", "", IF(C2919="Long", IF(M2919&gt;0, M2919/F2919, ((G2919*(I2919-E2919))/F2919)), IF(M2919&gt;0, M2919/F2919, ((G2919*(E2919-I2919))/F2919))))</f>
        <v/>
      </c>
    </row>
    <row customHeight="1" ht="17.25" r="2920" spans="1:105">
      <c r="A2920" s="161" t="n"/>
      <c r="B2920" s="141" t="n"/>
      <c r="C2920" s="15" t="n"/>
      <c r="D2920" s="15" t="n"/>
      <c r="E2920" s="142" t="n"/>
      <c r="F2920" s="16" t="n"/>
      <c r="G2920" s="132" t="n"/>
      <c r="H2920" s="142" t="n"/>
      <c r="I2920" s="142" t="n"/>
      <c r="J2920" s="144" t="n"/>
      <c r="K2920" s="124" t="n"/>
      <c r="L2920" s="12" t="n"/>
      <c r="M2920" s="158">
        <f>IF(J2920="", "", K2920)</f>
        <v/>
      </c>
      <c r="N2920" s="17" t="n"/>
      <c r="O2920" s="18" t="n"/>
      <c r="AC2920" s="14" t="n"/>
      <c r="AD2920" s="14">
        <f>IF(M2920="", "", IF(C2920="Long", IF(M2920&gt;0, M2920/F2920, ((G2920*(I2920-E2920))/F2920)), IF(M2920&gt;0, M2920/F2920, ((G2920*(E2920-I2920))/F2920))))</f>
        <v/>
      </c>
    </row>
    <row customHeight="1" ht="17.25" r="2921" spans="1:105">
      <c r="A2921" s="161" t="n"/>
      <c r="B2921" s="141" t="n"/>
      <c r="C2921" s="15" t="n"/>
      <c r="D2921" s="15" t="n"/>
      <c r="E2921" s="142" t="n"/>
      <c r="F2921" s="16" t="n"/>
      <c r="G2921" s="132" t="n"/>
      <c r="H2921" s="142" t="n"/>
      <c r="I2921" s="142" t="n"/>
      <c r="J2921" s="144" t="n"/>
      <c r="K2921" s="124" t="n"/>
      <c r="L2921" s="12" t="n"/>
      <c r="M2921" s="158">
        <f>IF(J2921="", "", K2921)</f>
        <v/>
      </c>
      <c r="N2921" s="17" t="n"/>
      <c r="O2921" s="18" t="n"/>
      <c r="AC2921" s="14" t="n"/>
      <c r="AD2921" s="14">
        <f>IF(M2921="", "", IF(C2921="Long", IF(M2921&gt;0, M2921/F2921, ((G2921*(I2921-E2921))/F2921)), IF(M2921&gt;0, M2921/F2921, ((G2921*(E2921-I2921))/F2921))))</f>
        <v/>
      </c>
    </row>
    <row customHeight="1" ht="17.25" r="2922" spans="1:105">
      <c r="A2922" s="161" t="n"/>
      <c r="B2922" s="141" t="n"/>
      <c r="C2922" s="15" t="n"/>
      <c r="D2922" s="15" t="n"/>
      <c r="E2922" s="142" t="n"/>
      <c r="F2922" s="16" t="n"/>
      <c r="G2922" s="132" t="n"/>
      <c r="H2922" s="142" t="n"/>
      <c r="I2922" s="142" t="n"/>
      <c r="J2922" s="144" t="n"/>
      <c r="K2922" s="124" t="n"/>
      <c r="L2922" s="12" t="n"/>
      <c r="M2922" s="158">
        <f>IF(J2922="", "", K2922)</f>
        <v/>
      </c>
      <c r="N2922" s="17" t="n"/>
      <c r="O2922" s="18" t="n"/>
      <c r="AC2922" s="14" t="n"/>
      <c r="AD2922" s="14">
        <f>IF(M2922="", "", IF(C2922="Long", IF(M2922&gt;0, M2922/F2922, ((G2922*(I2922-E2922))/F2922)), IF(M2922&gt;0, M2922/F2922, ((G2922*(E2922-I2922))/F2922))))</f>
        <v/>
      </c>
    </row>
    <row customHeight="1" ht="17.25" r="2923" spans="1:105">
      <c r="A2923" s="161" t="n"/>
      <c r="B2923" s="141" t="n"/>
      <c r="C2923" s="15" t="n"/>
      <c r="D2923" s="15" t="n"/>
      <c r="E2923" s="142" t="n"/>
      <c r="F2923" s="16" t="n"/>
      <c r="G2923" s="132" t="n"/>
      <c r="H2923" s="142" t="n"/>
      <c r="I2923" s="142" t="n"/>
      <c r="J2923" s="144" t="n"/>
      <c r="K2923" s="124" t="n"/>
      <c r="L2923" s="12" t="n"/>
      <c r="M2923" s="158">
        <f>IF(J2923="", "", K2923)</f>
        <v/>
      </c>
      <c r="N2923" s="17" t="n"/>
      <c r="O2923" s="18" t="n"/>
      <c r="AC2923" s="14" t="n"/>
      <c r="AD2923" s="14">
        <f>IF(M2923="", "", IF(C2923="Long", IF(M2923&gt;0, M2923/F2923, ((G2923*(I2923-E2923))/F2923)), IF(M2923&gt;0, M2923/F2923, ((G2923*(E2923-I2923))/F2923))))</f>
        <v/>
      </c>
    </row>
    <row customHeight="1" ht="17.25" r="2924" spans="1:105">
      <c r="A2924" s="161" t="n"/>
      <c r="B2924" s="141" t="n"/>
      <c r="C2924" s="15" t="n"/>
      <c r="D2924" s="15" t="n"/>
      <c r="E2924" s="142" t="n"/>
      <c r="F2924" s="16" t="n"/>
      <c r="G2924" s="132" t="n"/>
      <c r="H2924" s="142" t="n"/>
      <c r="I2924" s="142" t="n"/>
      <c r="J2924" s="144" t="n"/>
      <c r="K2924" s="124" t="n"/>
      <c r="L2924" s="12" t="n"/>
      <c r="M2924" s="158">
        <f>IF(J2924="", "", K2924)</f>
        <v/>
      </c>
      <c r="N2924" s="17" t="n"/>
      <c r="O2924" s="18" t="n"/>
      <c r="AC2924" s="14" t="n"/>
      <c r="AD2924" s="14">
        <f>IF(M2924="", "", IF(C2924="Long", IF(M2924&gt;0, M2924/F2924, ((G2924*(I2924-E2924))/F2924)), IF(M2924&gt;0, M2924/F2924, ((G2924*(E2924-I2924))/F2924))))</f>
        <v/>
      </c>
    </row>
    <row customHeight="1" ht="17.25" r="2925" spans="1:105">
      <c r="A2925" s="161" t="n"/>
      <c r="B2925" s="141" t="n"/>
      <c r="C2925" s="15" t="n"/>
      <c r="D2925" s="15" t="n"/>
      <c r="E2925" s="142" t="n"/>
      <c r="F2925" s="16" t="n"/>
      <c r="G2925" s="132" t="n"/>
      <c r="H2925" s="142" t="n"/>
      <c r="I2925" s="142" t="n"/>
      <c r="J2925" s="144" t="n"/>
      <c r="K2925" s="124" t="n"/>
      <c r="L2925" s="12" t="n"/>
      <c r="M2925" s="158">
        <f>IF(J2925="", "", K2925)</f>
        <v/>
      </c>
      <c r="N2925" s="17" t="n"/>
      <c r="O2925" s="18" t="n"/>
      <c r="AC2925" s="14" t="n"/>
      <c r="AD2925" s="14">
        <f>IF(M2925="", "", IF(C2925="Long", IF(M2925&gt;0, M2925/F2925, ((G2925*(I2925-E2925))/F2925)), IF(M2925&gt;0, M2925/F2925, ((G2925*(E2925-I2925))/F2925))))</f>
        <v/>
      </c>
    </row>
    <row customHeight="1" ht="17.25" r="2926" spans="1:105">
      <c r="A2926" s="161" t="n"/>
      <c r="B2926" s="141" t="n"/>
      <c r="C2926" s="15" t="n"/>
      <c r="D2926" s="15" t="n"/>
      <c r="E2926" s="142" t="n"/>
      <c r="F2926" s="16" t="n"/>
      <c r="G2926" s="132" t="n"/>
      <c r="H2926" s="142" t="n"/>
      <c r="I2926" s="142" t="n"/>
      <c r="J2926" s="144" t="n"/>
      <c r="K2926" s="124" t="n"/>
      <c r="L2926" s="12" t="n"/>
      <c r="M2926" s="158">
        <f>IF(J2926="", "", K2926)</f>
        <v/>
      </c>
      <c r="N2926" s="17" t="n"/>
      <c r="O2926" s="18" t="n"/>
      <c r="AC2926" s="14" t="n"/>
      <c r="AD2926" s="14">
        <f>IF(M2926="", "", IF(C2926="Long", IF(M2926&gt;0, M2926/F2926, ((G2926*(I2926-E2926))/F2926)), IF(M2926&gt;0, M2926/F2926, ((G2926*(E2926-I2926))/F2926))))</f>
        <v/>
      </c>
    </row>
    <row customHeight="1" ht="17.25" r="2927" spans="1:105">
      <c r="A2927" s="161" t="n"/>
      <c r="B2927" s="141" t="n"/>
      <c r="C2927" s="15" t="n"/>
      <c r="D2927" s="15" t="n"/>
      <c r="E2927" s="142" t="n"/>
      <c r="F2927" s="16" t="n"/>
      <c r="G2927" s="132" t="n"/>
      <c r="H2927" s="142" t="n"/>
      <c r="I2927" s="142" t="n"/>
      <c r="J2927" s="144" t="n"/>
      <c r="K2927" s="124" t="n"/>
      <c r="L2927" s="12" t="n"/>
      <c r="M2927" s="158">
        <f>IF(J2927="", "", K2927)</f>
        <v/>
      </c>
      <c r="N2927" s="17" t="n"/>
      <c r="O2927" s="18" t="n"/>
      <c r="AC2927" s="14" t="n"/>
      <c r="AD2927" s="14">
        <f>IF(M2927="", "", IF(C2927="Long", IF(M2927&gt;0, M2927/F2927, ((G2927*(I2927-E2927))/F2927)), IF(M2927&gt;0, M2927/F2927, ((G2927*(E2927-I2927))/F2927))))</f>
        <v/>
      </c>
    </row>
    <row customHeight="1" ht="17.25" r="2928" spans="1:105">
      <c r="A2928" s="161" t="n"/>
      <c r="B2928" s="141" t="n"/>
      <c r="C2928" s="15" t="n"/>
      <c r="D2928" s="15" t="n"/>
      <c r="E2928" s="142" t="n"/>
      <c r="F2928" s="16" t="n"/>
      <c r="G2928" s="132" t="n"/>
      <c r="H2928" s="142" t="n"/>
      <c r="I2928" s="142" t="n"/>
      <c r="J2928" s="144" t="n"/>
      <c r="K2928" s="124" t="n"/>
      <c r="L2928" s="12" t="n"/>
      <c r="M2928" s="158">
        <f>IF(J2928="", "", K2928)</f>
        <v/>
      </c>
      <c r="N2928" s="17" t="n"/>
      <c r="O2928" s="18" t="n"/>
      <c r="AC2928" s="14" t="n"/>
      <c r="AD2928" s="14">
        <f>IF(M2928="", "", IF(C2928="Long", IF(M2928&gt;0, M2928/F2928, ((G2928*(I2928-E2928))/F2928)), IF(M2928&gt;0, M2928/F2928, ((G2928*(E2928-I2928))/F2928))))</f>
        <v/>
      </c>
    </row>
    <row customHeight="1" ht="17.25" r="2929" spans="1:105">
      <c r="A2929" s="161" t="n"/>
      <c r="B2929" s="141" t="n"/>
      <c r="C2929" s="15" t="n"/>
      <c r="D2929" s="15" t="n"/>
      <c r="E2929" s="142" t="n"/>
      <c r="F2929" s="16" t="n"/>
      <c r="G2929" s="132" t="n"/>
      <c r="H2929" s="142" t="n"/>
      <c r="I2929" s="142" t="n"/>
      <c r="J2929" s="144" t="n"/>
      <c r="K2929" s="124" t="n"/>
      <c r="L2929" s="12" t="n"/>
      <c r="M2929" s="158">
        <f>IF(J2929="", "", K2929)</f>
        <v/>
      </c>
      <c r="N2929" s="17" t="n"/>
      <c r="O2929" s="18" t="n"/>
      <c r="AC2929" s="14" t="n"/>
      <c r="AD2929" s="14">
        <f>IF(M2929="", "", IF(C2929="Long", IF(M2929&gt;0, M2929/F2929, ((G2929*(I2929-E2929))/F2929)), IF(M2929&gt;0, M2929/F2929, ((G2929*(E2929-I2929))/F2929))))</f>
        <v/>
      </c>
    </row>
    <row customHeight="1" ht="17.25" r="2930" spans="1:105">
      <c r="A2930" s="161" t="n"/>
      <c r="B2930" s="141" t="n"/>
      <c r="C2930" s="15" t="n"/>
      <c r="D2930" s="15" t="n"/>
      <c r="E2930" s="142" t="n"/>
      <c r="F2930" s="16" t="n"/>
      <c r="G2930" s="132" t="n"/>
      <c r="H2930" s="142" t="n"/>
      <c r="I2930" s="142" t="n"/>
      <c r="J2930" s="144" t="n"/>
      <c r="K2930" s="124" t="n"/>
      <c r="L2930" s="12" t="n"/>
      <c r="M2930" s="158">
        <f>IF(J2930="", "", K2930)</f>
        <v/>
      </c>
      <c r="N2930" s="17" t="n"/>
      <c r="O2930" s="18" t="n"/>
      <c r="AC2930" s="14" t="n"/>
      <c r="AD2930" s="14">
        <f>IF(M2930="", "", IF(C2930="Long", IF(M2930&gt;0, M2930/F2930, ((G2930*(I2930-E2930))/F2930)), IF(M2930&gt;0, M2930/F2930, ((G2930*(E2930-I2930))/F2930))))</f>
        <v/>
      </c>
    </row>
    <row customHeight="1" ht="17.25" r="2931" spans="1:105">
      <c r="A2931" s="161" t="n"/>
      <c r="B2931" s="141" t="n"/>
      <c r="C2931" s="15" t="n"/>
      <c r="D2931" s="15" t="n"/>
      <c r="E2931" s="142" t="n"/>
      <c r="F2931" s="16" t="n"/>
      <c r="G2931" s="132" t="n"/>
      <c r="H2931" s="142" t="n"/>
      <c r="I2931" s="142" t="n"/>
      <c r="J2931" s="144" t="n"/>
      <c r="K2931" s="124" t="n"/>
      <c r="L2931" s="12" t="n"/>
      <c r="M2931" s="158">
        <f>IF(J2931="", "", K2931)</f>
        <v/>
      </c>
      <c r="N2931" s="17" t="n"/>
      <c r="O2931" s="18" t="n"/>
      <c r="AC2931" s="14" t="n"/>
      <c r="AD2931" s="14">
        <f>IF(M2931="", "", IF(C2931="Long", IF(M2931&gt;0, M2931/F2931, ((G2931*(I2931-E2931))/F2931)), IF(M2931&gt;0, M2931/F2931, ((G2931*(E2931-I2931))/F2931))))</f>
        <v/>
      </c>
    </row>
    <row customHeight="1" ht="17.25" r="2932" spans="1:105">
      <c r="A2932" s="161" t="n"/>
      <c r="B2932" s="141" t="n"/>
      <c r="C2932" s="15" t="n"/>
      <c r="D2932" s="15" t="n"/>
      <c r="E2932" s="142" t="n"/>
      <c r="F2932" s="16" t="n"/>
      <c r="G2932" s="132" t="n"/>
      <c r="H2932" s="142" t="n"/>
      <c r="I2932" s="142" t="n"/>
      <c r="J2932" s="144" t="n"/>
      <c r="K2932" s="124" t="n"/>
      <c r="L2932" s="12" t="n"/>
      <c r="M2932" s="158">
        <f>IF(J2932="", "", K2932)</f>
        <v/>
      </c>
      <c r="N2932" s="17" t="n"/>
      <c r="O2932" s="18" t="n"/>
      <c r="AC2932" s="14" t="n"/>
      <c r="AD2932" s="14">
        <f>IF(M2932="", "", IF(C2932="Long", IF(M2932&gt;0, M2932/F2932, ((G2932*(I2932-E2932))/F2932)), IF(M2932&gt;0, M2932/F2932, ((G2932*(E2932-I2932))/F2932))))</f>
        <v/>
      </c>
    </row>
    <row customHeight="1" ht="17.25" r="2933" spans="1:105">
      <c r="A2933" s="161" t="n"/>
      <c r="B2933" s="141" t="n"/>
      <c r="C2933" s="15" t="n"/>
      <c r="D2933" s="15" t="n"/>
      <c r="E2933" s="142" t="n"/>
      <c r="F2933" s="16" t="n"/>
      <c r="G2933" s="132" t="n"/>
      <c r="H2933" s="142" t="n"/>
      <c r="I2933" s="142" t="n"/>
      <c r="J2933" s="144" t="n"/>
      <c r="K2933" s="124" t="n"/>
      <c r="L2933" s="12" t="n"/>
      <c r="M2933" s="158">
        <f>IF(J2933="", "", K2933)</f>
        <v/>
      </c>
      <c r="N2933" s="17" t="n"/>
      <c r="O2933" s="18" t="n"/>
      <c r="AC2933" s="14" t="n"/>
      <c r="AD2933" s="14">
        <f>IF(M2933="", "", IF(C2933="Long", IF(M2933&gt;0, M2933/F2933, ((G2933*(I2933-E2933))/F2933)), IF(M2933&gt;0, M2933/F2933, ((G2933*(E2933-I2933))/F2933))))</f>
        <v/>
      </c>
    </row>
    <row customHeight="1" ht="17.25" r="2934" spans="1:105">
      <c r="A2934" s="161" t="n"/>
      <c r="B2934" s="141" t="n"/>
      <c r="C2934" s="15" t="n"/>
      <c r="D2934" s="15" t="n"/>
      <c r="E2934" s="142" t="n"/>
      <c r="F2934" s="16" t="n"/>
      <c r="G2934" s="132" t="n"/>
      <c r="H2934" s="142" t="n"/>
      <c r="I2934" s="142" t="n"/>
      <c r="J2934" s="144" t="n"/>
      <c r="K2934" s="124" t="n"/>
      <c r="L2934" s="12" t="n"/>
      <c r="M2934" s="158">
        <f>IF(J2934="", "", K2934)</f>
        <v/>
      </c>
      <c r="N2934" s="17" t="n"/>
      <c r="O2934" s="18" t="n"/>
      <c r="AC2934" s="14" t="n"/>
      <c r="AD2934" s="14">
        <f>IF(M2934="", "", IF(C2934="Long", IF(M2934&gt;0, M2934/F2934, ((G2934*(I2934-E2934))/F2934)), IF(M2934&gt;0, M2934/F2934, ((G2934*(E2934-I2934))/F2934))))</f>
        <v/>
      </c>
    </row>
    <row customHeight="1" ht="17.25" r="2935" spans="1:105">
      <c r="A2935" s="161" t="n"/>
      <c r="B2935" s="141" t="n"/>
      <c r="C2935" s="15" t="n"/>
      <c r="D2935" s="15" t="n"/>
      <c r="E2935" s="142" t="n"/>
      <c r="F2935" s="16" t="n"/>
      <c r="G2935" s="132" t="n"/>
      <c r="H2935" s="142" t="n"/>
      <c r="I2935" s="142" t="n"/>
      <c r="J2935" s="144" t="n"/>
      <c r="K2935" s="124" t="n"/>
      <c r="L2935" s="12" t="n"/>
      <c r="M2935" s="158">
        <f>IF(J2935="", "", K2935)</f>
        <v/>
      </c>
      <c r="N2935" s="17" t="n"/>
      <c r="O2935" s="18" t="n"/>
      <c r="AC2935" s="14" t="n"/>
      <c r="AD2935" s="14">
        <f>IF(M2935="", "", IF(C2935="Long", IF(M2935&gt;0, M2935/F2935, ((G2935*(I2935-E2935))/F2935)), IF(M2935&gt;0, M2935/F2935, ((G2935*(E2935-I2935))/F2935))))</f>
        <v/>
      </c>
    </row>
    <row customHeight="1" ht="17.25" r="2936" spans="1:105">
      <c r="A2936" s="161" t="n"/>
      <c r="B2936" s="141" t="n"/>
      <c r="C2936" s="15" t="n"/>
      <c r="D2936" s="15" t="n"/>
      <c r="E2936" s="142" t="n"/>
      <c r="F2936" s="16" t="n"/>
      <c r="G2936" s="132" t="n"/>
      <c r="H2936" s="142" t="n"/>
      <c r="I2936" s="142" t="n"/>
      <c r="J2936" s="144" t="n"/>
      <c r="K2936" s="124" t="n"/>
      <c r="L2936" s="12" t="n"/>
      <c r="M2936" s="158">
        <f>IF(J2936="", "", K2936)</f>
        <v/>
      </c>
      <c r="N2936" s="17" t="n"/>
      <c r="O2936" s="18" t="n"/>
      <c r="AC2936" s="14" t="n"/>
      <c r="AD2936" s="14">
        <f>IF(M2936="", "", IF(C2936="Long", IF(M2936&gt;0, M2936/F2936, ((G2936*(I2936-E2936))/F2936)), IF(M2936&gt;0, M2936/F2936, ((G2936*(E2936-I2936))/F2936))))</f>
        <v/>
      </c>
    </row>
    <row customHeight="1" ht="17.25" r="2937" spans="1:105">
      <c r="A2937" s="161" t="n"/>
      <c r="B2937" s="141" t="n"/>
      <c r="C2937" s="15" t="n"/>
      <c r="D2937" s="15" t="n"/>
      <c r="E2937" s="142" t="n"/>
      <c r="F2937" s="16" t="n"/>
      <c r="G2937" s="132" t="n"/>
      <c r="H2937" s="142" t="n"/>
      <c r="I2937" s="142" t="n"/>
      <c r="J2937" s="144" t="n"/>
      <c r="K2937" s="124" t="n"/>
      <c r="L2937" s="12" t="n"/>
      <c r="M2937" s="158">
        <f>IF(J2937="", "", K2937)</f>
        <v/>
      </c>
      <c r="N2937" s="17" t="n"/>
      <c r="O2937" s="18" t="n"/>
      <c r="AC2937" s="14" t="n"/>
      <c r="AD2937" s="14">
        <f>IF(M2937="", "", IF(C2937="Long", IF(M2937&gt;0, M2937/F2937, ((G2937*(I2937-E2937))/F2937)), IF(M2937&gt;0, M2937/F2937, ((G2937*(E2937-I2937))/F2937))))</f>
        <v/>
      </c>
    </row>
    <row customHeight="1" ht="17.25" r="2938" spans="1:105">
      <c r="A2938" s="161" t="n"/>
      <c r="B2938" s="141" t="n"/>
      <c r="C2938" s="15" t="n"/>
      <c r="D2938" s="15" t="n"/>
      <c r="E2938" s="142" t="n"/>
      <c r="F2938" s="16" t="n"/>
      <c r="G2938" s="132" t="n"/>
      <c r="H2938" s="142" t="n"/>
      <c r="I2938" s="142" t="n"/>
      <c r="J2938" s="144" t="n"/>
      <c r="K2938" s="124" t="n"/>
      <c r="L2938" s="12" t="n"/>
      <c r="M2938" s="158">
        <f>IF(J2938="", "", K2938)</f>
        <v/>
      </c>
      <c r="N2938" s="17" t="n"/>
      <c r="O2938" s="18" t="n"/>
      <c r="AC2938" s="14" t="n"/>
      <c r="AD2938" s="14">
        <f>IF(M2938="", "", IF(C2938="Long", IF(M2938&gt;0, M2938/F2938, ((G2938*(I2938-E2938))/F2938)), IF(M2938&gt;0, M2938/F2938, ((G2938*(E2938-I2938))/F2938))))</f>
        <v/>
      </c>
    </row>
    <row customHeight="1" ht="17.25" r="2939" spans="1:105">
      <c r="A2939" s="161" t="n"/>
      <c r="B2939" s="141" t="n"/>
      <c r="C2939" s="15" t="n"/>
      <c r="D2939" s="15" t="n"/>
      <c r="E2939" s="142" t="n"/>
      <c r="F2939" s="16" t="n"/>
      <c r="G2939" s="132" t="n"/>
      <c r="H2939" s="142" t="n"/>
      <c r="I2939" s="142" t="n"/>
      <c r="J2939" s="144" t="n"/>
      <c r="K2939" s="124" t="n"/>
      <c r="L2939" s="12" t="n"/>
      <c r="M2939" s="158">
        <f>IF(J2939="", "", K2939)</f>
        <v/>
      </c>
      <c r="N2939" s="17" t="n"/>
      <c r="O2939" s="18" t="n"/>
      <c r="AC2939" s="14" t="n"/>
      <c r="AD2939" s="14">
        <f>IF(M2939="", "", IF(C2939="Long", IF(M2939&gt;0, M2939/F2939, ((G2939*(I2939-E2939))/F2939)), IF(M2939&gt;0, M2939/F2939, ((G2939*(E2939-I2939))/F2939))))</f>
        <v/>
      </c>
    </row>
    <row customHeight="1" ht="17.25" r="2940" spans="1:105">
      <c r="A2940" s="161" t="n"/>
      <c r="B2940" s="141" t="n"/>
      <c r="C2940" s="15" t="n"/>
      <c r="D2940" s="15" t="n"/>
      <c r="E2940" s="142" t="n"/>
      <c r="F2940" s="16" t="n"/>
      <c r="G2940" s="132" t="n"/>
      <c r="H2940" s="142" t="n"/>
      <c r="I2940" s="142" t="n"/>
      <c r="J2940" s="144" t="n"/>
      <c r="K2940" s="124" t="n"/>
      <c r="L2940" s="12" t="n"/>
      <c r="M2940" s="158">
        <f>IF(J2940="", "", K2940)</f>
        <v/>
      </c>
      <c r="N2940" s="17" t="n"/>
      <c r="O2940" s="18" t="n"/>
      <c r="AC2940" s="14" t="n"/>
      <c r="AD2940" s="14">
        <f>IF(M2940="", "", IF(C2940="Long", IF(M2940&gt;0, M2940/F2940, ((G2940*(I2940-E2940))/F2940)), IF(M2940&gt;0, M2940/F2940, ((G2940*(E2940-I2940))/F2940))))</f>
        <v/>
      </c>
    </row>
    <row customHeight="1" ht="17.25" r="2941" spans="1:105">
      <c r="A2941" s="161" t="n"/>
      <c r="B2941" s="141" t="n"/>
      <c r="C2941" s="15" t="n"/>
      <c r="D2941" s="15" t="n"/>
      <c r="E2941" s="142" t="n"/>
      <c r="F2941" s="16" t="n"/>
      <c r="G2941" s="132" t="n"/>
      <c r="H2941" s="142" t="n"/>
      <c r="I2941" s="142" t="n"/>
      <c r="J2941" s="144" t="n"/>
      <c r="K2941" s="124" t="n"/>
      <c r="L2941" s="12" t="n"/>
      <c r="M2941" s="158">
        <f>IF(J2941="", "", K2941)</f>
        <v/>
      </c>
      <c r="N2941" s="17" t="n"/>
      <c r="O2941" s="18" t="n"/>
      <c r="AC2941" s="14" t="n"/>
      <c r="AD2941" s="14">
        <f>IF(M2941="", "", IF(C2941="Long", IF(M2941&gt;0, M2941/F2941, ((G2941*(I2941-E2941))/F2941)), IF(M2941&gt;0, M2941/F2941, ((G2941*(E2941-I2941))/F2941))))</f>
        <v/>
      </c>
    </row>
    <row customHeight="1" ht="17.25" r="2942" spans="1:105">
      <c r="A2942" s="161" t="n"/>
      <c r="B2942" s="141" t="n"/>
      <c r="C2942" s="15" t="n"/>
      <c r="D2942" s="15" t="n"/>
      <c r="E2942" s="142" t="n"/>
      <c r="F2942" s="16" t="n"/>
      <c r="G2942" s="132" t="n"/>
      <c r="H2942" s="142" t="n"/>
      <c r="I2942" s="142" t="n"/>
      <c r="J2942" s="144" t="n"/>
      <c r="K2942" s="124" t="n"/>
      <c r="L2942" s="12" t="n"/>
      <c r="M2942" s="158">
        <f>IF(J2942="", "", K2942)</f>
        <v/>
      </c>
      <c r="N2942" s="17" t="n"/>
      <c r="O2942" s="18" t="n"/>
      <c r="AC2942" s="14" t="n"/>
      <c r="AD2942" s="14">
        <f>IF(M2942="", "", IF(C2942="Long", IF(M2942&gt;0, M2942/F2942, ((G2942*(I2942-E2942))/F2942)), IF(M2942&gt;0, M2942/F2942, ((G2942*(E2942-I2942))/F2942))))</f>
        <v/>
      </c>
    </row>
    <row customHeight="1" ht="17.25" r="2943" spans="1:105">
      <c r="A2943" s="161" t="n"/>
      <c r="B2943" s="141" t="n"/>
      <c r="C2943" s="15" t="n"/>
      <c r="D2943" s="15" t="n"/>
      <c r="E2943" s="142" t="n"/>
      <c r="F2943" s="16" t="n"/>
      <c r="G2943" s="132" t="n"/>
      <c r="H2943" s="142" t="n"/>
      <c r="I2943" s="142" t="n"/>
      <c r="J2943" s="144" t="n"/>
      <c r="K2943" s="124" t="n"/>
      <c r="L2943" s="12" t="n"/>
      <c r="M2943" s="158">
        <f>IF(J2943="", "", K2943)</f>
        <v/>
      </c>
      <c r="N2943" s="17" t="n"/>
      <c r="O2943" s="18" t="n"/>
      <c r="AC2943" s="14" t="n"/>
      <c r="AD2943" s="14">
        <f>IF(M2943="", "", IF(C2943="Long", IF(M2943&gt;0, M2943/F2943, ((G2943*(I2943-E2943))/F2943)), IF(M2943&gt;0, M2943/F2943, ((G2943*(E2943-I2943))/F2943))))</f>
        <v/>
      </c>
    </row>
    <row customHeight="1" ht="17.25" r="2944" spans="1:105">
      <c r="A2944" s="161" t="n"/>
      <c r="B2944" s="141" t="n"/>
      <c r="C2944" s="15" t="n"/>
      <c r="D2944" s="15" t="n"/>
      <c r="E2944" s="142" t="n"/>
      <c r="F2944" s="16" t="n"/>
      <c r="G2944" s="132" t="n"/>
      <c r="H2944" s="142" t="n"/>
      <c r="I2944" s="142" t="n"/>
      <c r="J2944" s="144" t="n"/>
      <c r="K2944" s="124" t="n"/>
      <c r="L2944" s="12" t="n"/>
      <c r="M2944" s="158">
        <f>IF(J2944="", "", K2944)</f>
        <v/>
      </c>
      <c r="N2944" s="17" t="n"/>
      <c r="O2944" s="18" t="n"/>
      <c r="AC2944" s="14" t="n"/>
      <c r="AD2944" s="14">
        <f>IF(M2944="", "", IF(C2944="Long", IF(M2944&gt;0, M2944/F2944, ((G2944*(I2944-E2944))/F2944)), IF(M2944&gt;0, M2944/F2944, ((G2944*(E2944-I2944))/F2944))))</f>
        <v/>
      </c>
    </row>
    <row customHeight="1" ht="17.25" r="2945" spans="1:105">
      <c r="A2945" s="161" t="n"/>
      <c r="B2945" s="141" t="n"/>
      <c r="C2945" s="15" t="n"/>
      <c r="D2945" s="15" t="n"/>
      <c r="E2945" s="142" t="n"/>
      <c r="F2945" s="16" t="n"/>
      <c r="G2945" s="132" t="n"/>
      <c r="H2945" s="142" t="n"/>
      <c r="I2945" s="142" t="n"/>
      <c r="J2945" s="144" t="n"/>
      <c r="K2945" s="124" t="n"/>
      <c r="L2945" s="12" t="n"/>
      <c r="M2945" s="158">
        <f>IF(J2945="", "", K2945)</f>
        <v/>
      </c>
      <c r="N2945" s="17" t="n"/>
      <c r="O2945" s="18" t="n"/>
      <c r="AC2945" s="14" t="n"/>
      <c r="AD2945" s="14">
        <f>IF(M2945="", "", IF(C2945="Long", IF(M2945&gt;0, M2945/F2945, ((G2945*(I2945-E2945))/F2945)), IF(M2945&gt;0, M2945/F2945, ((G2945*(E2945-I2945))/F2945))))</f>
        <v/>
      </c>
    </row>
    <row customHeight="1" ht="17.25" r="2946" spans="1:105">
      <c r="A2946" s="161" t="n"/>
      <c r="B2946" s="141" t="n"/>
      <c r="C2946" s="15" t="n"/>
      <c r="D2946" s="15" t="n"/>
      <c r="E2946" s="142" t="n"/>
      <c r="F2946" s="16" t="n"/>
      <c r="G2946" s="132" t="n"/>
      <c r="H2946" s="142" t="n"/>
      <c r="I2946" s="142" t="n"/>
      <c r="J2946" s="144" t="n"/>
      <c r="K2946" s="124" t="n"/>
      <c r="L2946" s="12" t="n"/>
      <c r="M2946" s="158">
        <f>IF(J2946="", "", K2946)</f>
        <v/>
      </c>
      <c r="N2946" s="17" t="n"/>
      <c r="O2946" s="18" t="n"/>
      <c r="AC2946" s="14" t="n"/>
      <c r="AD2946" s="14">
        <f>IF(M2946="", "", IF(C2946="Long", IF(M2946&gt;0, M2946/F2946, ((G2946*(I2946-E2946))/F2946)), IF(M2946&gt;0, M2946/F2946, ((G2946*(E2946-I2946))/F2946))))</f>
        <v/>
      </c>
    </row>
    <row customHeight="1" ht="17.25" r="2947" spans="1:105">
      <c r="A2947" s="161" t="n"/>
      <c r="B2947" s="141" t="n"/>
      <c r="C2947" s="15" t="n"/>
      <c r="D2947" s="15" t="n"/>
      <c r="E2947" s="142" t="n"/>
      <c r="F2947" s="16" t="n"/>
      <c r="G2947" s="132" t="n"/>
      <c r="H2947" s="142" t="n"/>
      <c r="I2947" s="142" t="n"/>
      <c r="J2947" s="144" t="n"/>
      <c r="K2947" s="124" t="n"/>
      <c r="L2947" s="12" t="n"/>
      <c r="M2947" s="158">
        <f>IF(J2947="", "", K2947)</f>
        <v/>
      </c>
      <c r="N2947" s="17" t="n"/>
      <c r="O2947" s="18" t="n"/>
      <c r="AC2947" s="14" t="n"/>
      <c r="AD2947" s="14">
        <f>IF(M2947="", "", IF(C2947="Long", IF(M2947&gt;0, M2947/F2947, ((G2947*(I2947-E2947))/F2947)), IF(M2947&gt;0, M2947/F2947, ((G2947*(E2947-I2947))/F2947))))</f>
        <v/>
      </c>
    </row>
    <row customHeight="1" ht="17.25" r="2948" spans="1:105">
      <c r="A2948" s="161" t="n"/>
      <c r="B2948" s="141" t="n"/>
      <c r="C2948" s="15" t="n"/>
      <c r="D2948" s="15" t="n"/>
      <c r="E2948" s="142" t="n"/>
      <c r="F2948" s="16" t="n"/>
      <c r="G2948" s="132" t="n"/>
      <c r="H2948" s="142" t="n"/>
      <c r="I2948" s="142" t="n"/>
      <c r="J2948" s="144" t="n"/>
      <c r="K2948" s="124" t="n"/>
      <c r="L2948" s="12" t="n"/>
      <c r="M2948" s="158">
        <f>IF(J2948="", "", K2948)</f>
        <v/>
      </c>
      <c r="N2948" s="17" t="n"/>
      <c r="O2948" s="18" t="n"/>
      <c r="AC2948" s="14" t="n"/>
      <c r="AD2948" s="14">
        <f>IF(M2948="", "", IF(C2948="Long", IF(M2948&gt;0, M2948/F2948, ((G2948*(I2948-E2948))/F2948)), IF(M2948&gt;0, M2948/F2948, ((G2948*(E2948-I2948))/F2948))))</f>
        <v/>
      </c>
    </row>
    <row customHeight="1" ht="17.25" r="2949" spans="1:105">
      <c r="A2949" s="161" t="n"/>
      <c r="B2949" s="141" t="n"/>
      <c r="C2949" s="15" t="n"/>
      <c r="D2949" s="15" t="n"/>
      <c r="E2949" s="142" t="n"/>
      <c r="F2949" s="16" t="n"/>
      <c r="G2949" s="132" t="n"/>
      <c r="H2949" s="142" t="n"/>
      <c r="I2949" s="142" t="n"/>
      <c r="J2949" s="144" t="n"/>
      <c r="K2949" s="124" t="n"/>
      <c r="L2949" s="12" t="n"/>
      <c r="M2949" s="158">
        <f>IF(J2949="", "", K2949)</f>
        <v/>
      </c>
      <c r="N2949" s="17" t="n"/>
      <c r="O2949" s="18" t="n"/>
      <c r="AC2949" s="14" t="n"/>
      <c r="AD2949" s="14">
        <f>IF(M2949="", "", IF(C2949="Long", IF(M2949&gt;0, M2949/F2949, ((G2949*(I2949-E2949))/F2949)), IF(M2949&gt;0, M2949/F2949, ((G2949*(E2949-I2949))/F2949))))</f>
        <v/>
      </c>
    </row>
    <row customHeight="1" ht="17.25" r="2950" spans="1:105">
      <c r="A2950" s="161" t="n"/>
      <c r="B2950" s="141" t="n"/>
      <c r="C2950" s="15" t="n"/>
      <c r="D2950" s="15" t="n"/>
      <c r="E2950" s="142" t="n"/>
      <c r="F2950" s="16" t="n"/>
      <c r="G2950" s="132" t="n"/>
      <c r="H2950" s="142" t="n"/>
      <c r="I2950" s="142" t="n"/>
      <c r="J2950" s="144" t="n"/>
      <c r="K2950" s="124" t="n"/>
      <c r="L2950" s="12" t="n"/>
      <c r="M2950" s="158">
        <f>IF(J2950="", "", K2950)</f>
        <v/>
      </c>
      <c r="N2950" s="17" t="n"/>
      <c r="O2950" s="18" t="n"/>
      <c r="AC2950" s="14" t="n"/>
      <c r="AD2950" s="14">
        <f>IF(M2950="", "", IF(C2950="Long", IF(M2950&gt;0, M2950/F2950, ((G2950*(I2950-E2950))/F2950)), IF(M2950&gt;0, M2950/F2950, ((G2950*(E2950-I2950))/F2950))))</f>
        <v/>
      </c>
    </row>
    <row customHeight="1" ht="17.25" r="2951" spans="1:105">
      <c r="A2951" s="161" t="n"/>
      <c r="B2951" s="141" t="n"/>
      <c r="C2951" s="15" t="n"/>
      <c r="D2951" s="15" t="n"/>
      <c r="E2951" s="142" t="n"/>
      <c r="F2951" s="16" t="n"/>
      <c r="G2951" s="132" t="n"/>
      <c r="H2951" s="142" t="n"/>
      <c r="I2951" s="142" t="n"/>
      <c r="J2951" s="144" t="n"/>
      <c r="K2951" s="124" t="n"/>
      <c r="L2951" s="12" t="n"/>
      <c r="M2951" s="158">
        <f>IF(J2951="", "", K2951)</f>
        <v/>
      </c>
      <c r="N2951" s="17" t="n"/>
      <c r="O2951" s="18" t="n"/>
      <c r="AC2951" s="14" t="n"/>
      <c r="AD2951" s="14">
        <f>IF(M2951="", "", IF(C2951="Long", IF(M2951&gt;0, M2951/F2951, ((G2951*(I2951-E2951))/F2951)), IF(M2951&gt;0, M2951/F2951, ((G2951*(E2951-I2951))/F2951))))</f>
        <v/>
      </c>
    </row>
    <row customHeight="1" ht="17.25" r="2952" spans="1:105">
      <c r="A2952" s="161" t="n"/>
      <c r="B2952" s="141" t="n"/>
      <c r="C2952" s="15" t="n"/>
      <c r="D2952" s="15" t="n"/>
      <c r="E2952" s="142" t="n"/>
      <c r="F2952" s="16" t="n"/>
      <c r="G2952" s="132" t="n"/>
      <c r="H2952" s="142" t="n"/>
      <c r="I2952" s="142" t="n"/>
      <c r="J2952" s="144" t="n"/>
      <c r="K2952" s="124" t="n"/>
      <c r="L2952" s="12" t="n"/>
      <c r="M2952" s="158">
        <f>IF(J2952="", "", K2952)</f>
        <v/>
      </c>
      <c r="N2952" s="17" t="n"/>
      <c r="O2952" s="18" t="n"/>
      <c r="AC2952" s="14" t="n"/>
      <c r="AD2952" s="14">
        <f>IF(M2952="", "", IF(C2952="Long", IF(M2952&gt;0, M2952/F2952, ((G2952*(I2952-E2952))/F2952)), IF(M2952&gt;0, M2952/F2952, ((G2952*(E2952-I2952))/F2952))))</f>
        <v/>
      </c>
    </row>
    <row customHeight="1" ht="17.25" r="2953" spans="1:105">
      <c r="A2953" s="161" t="n"/>
      <c r="B2953" s="141" t="n"/>
      <c r="C2953" s="15" t="n"/>
      <c r="D2953" s="15" t="n"/>
      <c r="E2953" s="142" t="n"/>
      <c r="F2953" s="16" t="n"/>
      <c r="G2953" s="132" t="n"/>
      <c r="H2953" s="142" t="n"/>
      <c r="I2953" s="142" t="n"/>
      <c r="J2953" s="144" t="n"/>
      <c r="K2953" s="124" t="n"/>
      <c r="L2953" s="12" t="n"/>
      <c r="M2953" s="158">
        <f>IF(J2953="", "", K2953)</f>
        <v/>
      </c>
      <c r="N2953" s="17" t="n"/>
      <c r="O2953" s="18" t="n"/>
      <c r="AC2953" s="14" t="n"/>
      <c r="AD2953" s="14">
        <f>IF(M2953="", "", IF(C2953="Long", IF(M2953&gt;0, M2953/F2953, ((G2953*(I2953-E2953))/F2953)), IF(M2953&gt;0, M2953/F2953, ((G2953*(E2953-I2953))/F2953))))</f>
        <v/>
      </c>
    </row>
    <row customHeight="1" ht="17.25" r="2954" spans="1:105">
      <c r="A2954" s="161" t="n"/>
      <c r="B2954" s="141" t="n"/>
      <c r="C2954" s="15" t="n"/>
      <c r="D2954" s="15" t="n"/>
      <c r="E2954" s="142" t="n"/>
      <c r="F2954" s="16" t="n"/>
      <c r="G2954" s="132" t="n"/>
      <c r="H2954" s="142" t="n"/>
      <c r="I2954" s="142" t="n"/>
      <c r="J2954" s="144" t="n"/>
      <c r="K2954" s="124" t="n"/>
      <c r="L2954" s="12" t="n"/>
      <c r="M2954" s="158">
        <f>IF(J2954="", "", K2954)</f>
        <v/>
      </c>
      <c r="N2954" s="17" t="n"/>
      <c r="O2954" s="18" t="n"/>
      <c r="AC2954" s="14" t="n"/>
      <c r="AD2954" s="14">
        <f>IF(M2954="", "", IF(C2954="Long", IF(M2954&gt;0, M2954/F2954, ((G2954*(I2954-E2954))/F2954)), IF(M2954&gt;0, M2954/F2954, ((G2954*(E2954-I2954))/F2954))))</f>
        <v/>
      </c>
    </row>
    <row customHeight="1" ht="17.25" r="2955" spans="1:105">
      <c r="A2955" s="161" t="n"/>
      <c r="B2955" s="141" t="n"/>
      <c r="C2955" s="15" t="n"/>
      <c r="D2955" s="15" t="n"/>
      <c r="E2955" s="142" t="n"/>
      <c r="F2955" s="16" t="n"/>
      <c r="G2955" s="132" t="n"/>
      <c r="H2955" s="142" t="n"/>
      <c r="I2955" s="142" t="n"/>
      <c r="J2955" s="144" t="n"/>
      <c r="K2955" s="124" t="n"/>
      <c r="L2955" s="12" t="n"/>
      <c r="M2955" s="158">
        <f>IF(J2955="", "", K2955)</f>
        <v/>
      </c>
      <c r="N2955" s="17" t="n"/>
      <c r="O2955" s="18" t="n"/>
      <c r="AC2955" s="14" t="n"/>
      <c r="AD2955" s="14">
        <f>IF(M2955="", "", IF(C2955="Long", IF(M2955&gt;0, M2955/F2955, ((G2955*(I2955-E2955))/F2955)), IF(M2955&gt;0, M2955/F2955, ((G2955*(E2955-I2955))/F2955))))</f>
        <v/>
      </c>
    </row>
    <row customHeight="1" ht="17.25" r="2956" spans="1:105">
      <c r="A2956" s="161" t="n"/>
      <c r="B2956" s="141" t="n"/>
      <c r="C2956" s="15" t="n"/>
      <c r="D2956" s="15" t="n"/>
      <c r="E2956" s="142" t="n"/>
      <c r="F2956" s="16" t="n"/>
      <c r="G2956" s="132" t="n"/>
      <c r="H2956" s="142" t="n"/>
      <c r="I2956" s="142" t="n"/>
      <c r="J2956" s="144" t="n"/>
      <c r="K2956" s="124" t="n"/>
      <c r="L2956" s="12" t="n"/>
      <c r="M2956" s="158">
        <f>IF(J2956="", "", K2956)</f>
        <v/>
      </c>
      <c r="N2956" s="17" t="n"/>
      <c r="O2956" s="18" t="n"/>
      <c r="AC2956" s="14" t="n"/>
      <c r="AD2956" s="14">
        <f>IF(M2956="", "", IF(C2956="Long", IF(M2956&gt;0, M2956/F2956, ((G2956*(I2956-E2956))/F2956)), IF(M2956&gt;0, M2956/F2956, ((G2956*(E2956-I2956))/F2956))))</f>
        <v/>
      </c>
    </row>
    <row customHeight="1" ht="17.25" r="2957" spans="1:105">
      <c r="A2957" s="161" t="n"/>
      <c r="B2957" s="141" t="n"/>
      <c r="C2957" s="15" t="n"/>
      <c r="D2957" s="15" t="n"/>
      <c r="E2957" s="142" t="n"/>
      <c r="F2957" s="16" t="n"/>
      <c r="G2957" s="132" t="n"/>
      <c r="H2957" s="142" t="n"/>
      <c r="I2957" s="142" t="n"/>
      <c r="J2957" s="144" t="n"/>
      <c r="K2957" s="124" t="n"/>
      <c r="L2957" s="12" t="n"/>
      <c r="M2957" s="158">
        <f>IF(J2957="", "", K2957)</f>
        <v/>
      </c>
      <c r="N2957" s="17" t="n"/>
      <c r="O2957" s="18" t="n"/>
      <c r="AC2957" s="14" t="n"/>
      <c r="AD2957" s="14">
        <f>IF(M2957="", "", IF(C2957="Long", IF(M2957&gt;0, M2957/F2957, ((G2957*(I2957-E2957))/F2957)), IF(M2957&gt;0, M2957/F2957, ((G2957*(E2957-I2957))/F2957))))</f>
        <v/>
      </c>
    </row>
    <row customHeight="1" ht="17.25" r="2958" spans="1:105">
      <c r="A2958" s="161" t="n"/>
      <c r="B2958" s="141" t="n"/>
      <c r="C2958" s="15" t="n"/>
      <c r="D2958" s="15" t="n"/>
      <c r="E2958" s="142" t="n"/>
      <c r="F2958" s="16" t="n"/>
      <c r="G2958" s="132" t="n"/>
      <c r="H2958" s="142" t="n"/>
      <c r="I2958" s="142" t="n"/>
      <c r="J2958" s="144" t="n"/>
      <c r="K2958" s="124" t="n"/>
      <c r="L2958" s="12" t="n"/>
      <c r="M2958" s="158">
        <f>IF(J2958="", "", K2958)</f>
        <v/>
      </c>
      <c r="N2958" s="17" t="n"/>
      <c r="O2958" s="18" t="n"/>
      <c r="AC2958" s="14" t="n"/>
      <c r="AD2958" s="14">
        <f>IF(M2958="", "", IF(C2958="Long", IF(M2958&gt;0, M2958/F2958, ((G2958*(I2958-E2958))/F2958)), IF(M2958&gt;0, M2958/F2958, ((G2958*(E2958-I2958))/F2958))))</f>
        <v/>
      </c>
    </row>
    <row customHeight="1" ht="17.25" r="2959" spans="1:105">
      <c r="A2959" s="161" t="n"/>
      <c r="B2959" s="141" t="n"/>
      <c r="C2959" s="15" t="n"/>
      <c r="D2959" s="15" t="n"/>
      <c r="E2959" s="142" t="n"/>
      <c r="F2959" s="16" t="n"/>
      <c r="G2959" s="132" t="n"/>
      <c r="H2959" s="142" t="n"/>
      <c r="I2959" s="142" t="n"/>
      <c r="J2959" s="144" t="n"/>
      <c r="K2959" s="124" t="n"/>
      <c r="L2959" s="12" t="n"/>
      <c r="M2959" s="158">
        <f>IF(J2959="", "", K2959)</f>
        <v/>
      </c>
      <c r="N2959" s="17" t="n"/>
      <c r="O2959" s="18" t="n"/>
      <c r="AC2959" s="14" t="n"/>
      <c r="AD2959" s="14">
        <f>IF(M2959="", "", IF(C2959="Long", IF(M2959&gt;0, M2959/F2959, ((G2959*(I2959-E2959))/F2959)), IF(M2959&gt;0, M2959/F2959, ((G2959*(E2959-I2959))/F2959))))</f>
        <v/>
      </c>
    </row>
    <row customHeight="1" ht="17.25" r="2960" spans="1:105">
      <c r="A2960" s="161" t="n"/>
      <c r="B2960" s="141" t="n"/>
      <c r="C2960" s="15" t="n"/>
      <c r="D2960" s="15" t="n"/>
      <c r="E2960" s="142" t="n"/>
      <c r="F2960" s="16" t="n"/>
      <c r="G2960" s="132" t="n"/>
      <c r="H2960" s="142" t="n"/>
      <c r="I2960" s="142" t="n"/>
      <c r="J2960" s="144" t="n"/>
      <c r="K2960" s="124" t="n"/>
      <c r="L2960" s="12" t="n"/>
      <c r="M2960" s="158">
        <f>IF(J2960="", "", K2960)</f>
        <v/>
      </c>
      <c r="N2960" s="17" t="n"/>
      <c r="O2960" s="18" t="n"/>
      <c r="AC2960" s="14" t="n"/>
      <c r="AD2960" s="14">
        <f>IF(M2960="", "", IF(C2960="Long", IF(M2960&gt;0, M2960/F2960, ((G2960*(I2960-E2960))/F2960)), IF(M2960&gt;0, M2960/F2960, ((G2960*(E2960-I2960))/F2960))))</f>
        <v/>
      </c>
    </row>
    <row customHeight="1" ht="17.25" r="2961" spans="1:105">
      <c r="A2961" s="161" t="n"/>
      <c r="B2961" s="141" t="n"/>
      <c r="C2961" s="15" t="n"/>
      <c r="D2961" s="15" t="n"/>
      <c r="E2961" s="142" t="n"/>
      <c r="F2961" s="16" t="n"/>
      <c r="G2961" s="132" t="n"/>
      <c r="H2961" s="142" t="n"/>
      <c r="I2961" s="142" t="n"/>
      <c r="J2961" s="144" t="n"/>
      <c r="K2961" s="124" t="n"/>
      <c r="L2961" s="12" t="n"/>
      <c r="M2961" s="158">
        <f>IF(J2961="", "", K2961)</f>
        <v/>
      </c>
      <c r="N2961" s="17" t="n"/>
      <c r="O2961" s="18" t="n"/>
      <c r="AC2961" s="14" t="n"/>
      <c r="AD2961" s="14">
        <f>IF(M2961="", "", IF(C2961="Long", IF(M2961&gt;0, M2961/F2961, ((G2961*(I2961-E2961))/F2961)), IF(M2961&gt;0, M2961/F2961, ((G2961*(E2961-I2961))/F2961))))</f>
        <v/>
      </c>
    </row>
    <row customHeight="1" ht="17.25" r="2962" spans="1:105">
      <c r="A2962" s="161" t="n"/>
      <c r="B2962" s="141" t="n"/>
      <c r="C2962" s="15" t="n"/>
      <c r="D2962" s="15" t="n"/>
      <c r="E2962" s="142" t="n"/>
      <c r="F2962" s="16" t="n"/>
      <c r="G2962" s="132" t="n"/>
      <c r="H2962" s="142" t="n"/>
      <c r="I2962" s="142" t="n"/>
      <c r="J2962" s="144" t="n"/>
      <c r="K2962" s="124" t="n"/>
      <c r="L2962" s="12" t="n"/>
      <c r="M2962" s="158">
        <f>IF(J2962="", "", K2962)</f>
        <v/>
      </c>
      <c r="N2962" s="17" t="n"/>
      <c r="O2962" s="18" t="n"/>
      <c r="AC2962" s="14" t="n"/>
      <c r="AD2962" s="14">
        <f>IF(M2962="", "", IF(C2962="Long", IF(M2962&gt;0, M2962/F2962, ((G2962*(I2962-E2962))/F2962)), IF(M2962&gt;0, M2962/F2962, ((G2962*(E2962-I2962))/F2962))))</f>
        <v/>
      </c>
    </row>
    <row customHeight="1" ht="17.25" r="2963" spans="1:105">
      <c r="A2963" s="161" t="n"/>
      <c r="B2963" s="141" t="n"/>
      <c r="C2963" s="15" t="n"/>
      <c r="D2963" s="15" t="n"/>
      <c r="E2963" s="142" t="n"/>
      <c r="F2963" s="16" t="n"/>
      <c r="G2963" s="132" t="n"/>
      <c r="H2963" s="142" t="n"/>
      <c r="I2963" s="142" t="n"/>
      <c r="J2963" s="144" t="n"/>
      <c r="K2963" s="124" t="n"/>
      <c r="L2963" s="12" t="n"/>
      <c r="M2963" s="158">
        <f>IF(J2963="", "", K2963)</f>
        <v/>
      </c>
      <c r="N2963" s="17" t="n"/>
      <c r="O2963" s="18" t="n"/>
      <c r="AC2963" s="14" t="n"/>
      <c r="AD2963" s="14">
        <f>IF(M2963="", "", IF(C2963="Long", IF(M2963&gt;0, M2963/F2963, ((G2963*(I2963-E2963))/F2963)), IF(M2963&gt;0, M2963/F2963, ((G2963*(E2963-I2963))/F2963))))</f>
        <v/>
      </c>
    </row>
    <row customHeight="1" ht="17.25" r="2964" spans="1:105">
      <c r="A2964" s="161" t="n"/>
      <c r="B2964" s="141" t="n"/>
      <c r="C2964" s="15" t="n"/>
      <c r="D2964" s="15" t="n"/>
      <c r="E2964" s="142" t="n"/>
      <c r="F2964" s="16" t="n"/>
      <c r="G2964" s="132" t="n"/>
      <c r="H2964" s="142" t="n"/>
      <c r="I2964" s="142" t="n"/>
      <c r="J2964" s="144" t="n"/>
      <c r="K2964" s="124" t="n"/>
      <c r="L2964" s="12" t="n"/>
      <c r="M2964" s="158">
        <f>IF(J2964="", "", K2964)</f>
        <v/>
      </c>
      <c r="N2964" s="17" t="n"/>
      <c r="O2964" s="18" t="n"/>
      <c r="AC2964" s="14" t="n"/>
      <c r="AD2964" s="14">
        <f>IF(M2964="", "", IF(C2964="Long", IF(M2964&gt;0, M2964/F2964, ((G2964*(I2964-E2964))/F2964)), IF(M2964&gt;0, M2964/F2964, ((G2964*(E2964-I2964))/F2964))))</f>
        <v/>
      </c>
    </row>
    <row customHeight="1" ht="17.25" r="2965" spans="1:105">
      <c r="A2965" s="161" t="n"/>
      <c r="B2965" s="141" t="n"/>
      <c r="C2965" s="15" t="n"/>
      <c r="D2965" s="15" t="n"/>
      <c r="E2965" s="142" t="n"/>
      <c r="F2965" s="16" t="n"/>
      <c r="G2965" s="132" t="n"/>
      <c r="H2965" s="142" t="n"/>
      <c r="I2965" s="142" t="n"/>
      <c r="J2965" s="144" t="n"/>
      <c r="K2965" s="124" t="n"/>
      <c r="L2965" s="12" t="n"/>
      <c r="M2965" s="158">
        <f>IF(J2965="", "", K2965)</f>
        <v/>
      </c>
      <c r="N2965" s="17" t="n"/>
      <c r="O2965" s="18" t="n"/>
      <c r="AC2965" s="14" t="n"/>
      <c r="AD2965" s="14">
        <f>IF(M2965="", "", IF(C2965="Long", IF(M2965&gt;0, M2965/F2965, ((G2965*(I2965-E2965))/F2965)), IF(M2965&gt;0, M2965/F2965, ((G2965*(E2965-I2965))/F2965))))</f>
        <v/>
      </c>
    </row>
    <row customHeight="1" ht="17.25" r="2966" spans="1:105">
      <c r="A2966" s="161" t="n"/>
      <c r="B2966" s="141" t="n"/>
      <c r="C2966" s="15" t="n"/>
      <c r="D2966" s="15" t="n"/>
      <c r="E2966" s="142" t="n"/>
      <c r="F2966" s="16" t="n"/>
      <c r="G2966" s="132" t="n"/>
      <c r="H2966" s="142" t="n"/>
      <c r="I2966" s="142" t="n"/>
      <c r="J2966" s="144" t="n"/>
      <c r="K2966" s="124" t="n"/>
      <c r="L2966" s="12" t="n"/>
      <c r="M2966" s="158">
        <f>IF(J2966="", "", K2966)</f>
        <v/>
      </c>
      <c r="N2966" s="17" t="n"/>
      <c r="O2966" s="18" t="n"/>
      <c r="AC2966" s="14" t="n"/>
      <c r="AD2966" s="14">
        <f>IF(M2966="", "", IF(C2966="Long", IF(M2966&gt;0, M2966/F2966, ((G2966*(I2966-E2966))/F2966)), IF(M2966&gt;0, M2966/F2966, ((G2966*(E2966-I2966))/F2966))))</f>
        <v/>
      </c>
    </row>
    <row customHeight="1" ht="17.25" r="2967" spans="1:105">
      <c r="A2967" s="161" t="n"/>
      <c r="B2967" s="141" t="n"/>
      <c r="C2967" s="15" t="n"/>
      <c r="D2967" s="15" t="n"/>
      <c r="E2967" s="142" t="n"/>
      <c r="F2967" s="16" t="n"/>
      <c r="G2967" s="132" t="n"/>
      <c r="H2967" s="142" t="n"/>
      <c r="I2967" s="142" t="n"/>
      <c r="J2967" s="144" t="n"/>
      <c r="K2967" s="124" t="n"/>
      <c r="L2967" s="12" t="n"/>
      <c r="M2967" s="158">
        <f>IF(J2967="", "", K2967)</f>
        <v/>
      </c>
      <c r="N2967" s="17" t="n"/>
      <c r="O2967" s="18" t="n"/>
      <c r="AC2967" s="14" t="n"/>
      <c r="AD2967" s="14">
        <f>IF(M2967="", "", IF(C2967="Long", IF(M2967&gt;0, M2967/F2967, ((G2967*(I2967-E2967))/F2967)), IF(M2967&gt;0, M2967/F2967, ((G2967*(E2967-I2967))/F2967))))</f>
        <v/>
      </c>
    </row>
    <row customHeight="1" ht="17.25" r="2968" spans="1:105">
      <c r="A2968" s="161" t="n"/>
      <c r="B2968" s="141" t="n"/>
      <c r="C2968" s="15" t="n"/>
      <c r="D2968" s="15" t="n"/>
      <c r="E2968" s="142" t="n"/>
      <c r="F2968" s="16" t="n"/>
      <c r="G2968" s="132" t="n"/>
      <c r="H2968" s="142" t="n"/>
      <c r="I2968" s="142" t="n"/>
      <c r="J2968" s="144" t="n"/>
      <c r="K2968" s="124" t="n"/>
      <c r="L2968" s="12" t="n"/>
      <c r="M2968" s="158">
        <f>IF(J2968="", "", K2968)</f>
        <v/>
      </c>
      <c r="N2968" s="17" t="n"/>
      <c r="O2968" s="18" t="n"/>
      <c r="AC2968" s="14" t="n"/>
      <c r="AD2968" s="14">
        <f>IF(M2968="", "", IF(C2968="Long", IF(M2968&gt;0, M2968/F2968, ((G2968*(I2968-E2968))/F2968)), IF(M2968&gt;0, M2968/F2968, ((G2968*(E2968-I2968))/F2968))))</f>
        <v/>
      </c>
    </row>
    <row customHeight="1" ht="17.25" r="2969" spans="1:105">
      <c r="A2969" s="161" t="n"/>
      <c r="B2969" s="141" t="n"/>
      <c r="C2969" s="15" t="n"/>
      <c r="D2969" s="15" t="n"/>
      <c r="E2969" s="142" t="n"/>
      <c r="F2969" s="16" t="n"/>
      <c r="G2969" s="132" t="n"/>
      <c r="H2969" s="142" t="n"/>
      <c r="I2969" s="142" t="n"/>
      <c r="J2969" s="144" t="n"/>
      <c r="K2969" s="124" t="n"/>
      <c r="L2969" s="12" t="n"/>
      <c r="M2969" s="158">
        <f>IF(J2969="", "", K2969)</f>
        <v/>
      </c>
      <c r="N2969" s="17" t="n"/>
      <c r="O2969" s="18" t="n"/>
      <c r="AC2969" s="14" t="n"/>
      <c r="AD2969" s="14">
        <f>IF(M2969="", "", IF(C2969="Long", IF(M2969&gt;0, M2969/F2969, ((G2969*(I2969-E2969))/F2969)), IF(M2969&gt;0, M2969/F2969, ((G2969*(E2969-I2969))/F2969))))</f>
        <v/>
      </c>
    </row>
    <row customHeight="1" ht="17.25" r="2970" spans="1:105">
      <c r="A2970" s="161" t="n"/>
      <c r="B2970" s="141" t="n"/>
      <c r="C2970" s="15" t="n"/>
      <c r="D2970" s="15" t="n"/>
      <c r="E2970" s="142" t="n"/>
      <c r="F2970" s="16" t="n"/>
      <c r="G2970" s="132" t="n"/>
      <c r="H2970" s="142" t="n"/>
      <c r="I2970" s="142" t="n"/>
      <c r="J2970" s="144" t="n"/>
      <c r="K2970" s="124" t="n"/>
      <c r="L2970" s="12" t="n"/>
      <c r="M2970" s="158">
        <f>IF(J2970="", "", K2970)</f>
        <v/>
      </c>
      <c r="N2970" s="17" t="n"/>
      <c r="O2970" s="18" t="n"/>
      <c r="AC2970" s="14" t="n"/>
      <c r="AD2970" s="14">
        <f>IF(M2970="", "", IF(C2970="Long", IF(M2970&gt;0, M2970/F2970, ((G2970*(I2970-E2970))/F2970)), IF(M2970&gt;0, M2970/F2970, ((G2970*(E2970-I2970))/F2970))))</f>
        <v/>
      </c>
    </row>
    <row customHeight="1" ht="17.25" r="2971" spans="1:105">
      <c r="A2971" s="161" t="n"/>
      <c r="B2971" s="141" t="n"/>
      <c r="C2971" s="15" t="n"/>
      <c r="D2971" s="15" t="n"/>
      <c r="E2971" s="142" t="n"/>
      <c r="F2971" s="16" t="n"/>
      <c r="G2971" s="132" t="n"/>
      <c r="H2971" s="142" t="n"/>
      <c r="I2971" s="142" t="n"/>
      <c r="J2971" s="144" t="n"/>
      <c r="K2971" s="124" t="n"/>
      <c r="L2971" s="12" t="n"/>
      <c r="M2971" s="158">
        <f>IF(J2971="", "", K2971)</f>
        <v/>
      </c>
      <c r="N2971" s="17" t="n"/>
      <c r="O2971" s="18" t="n"/>
      <c r="AC2971" s="14" t="n"/>
      <c r="AD2971" s="14">
        <f>IF(M2971="", "", IF(C2971="Long", IF(M2971&gt;0, M2971/F2971, ((G2971*(I2971-E2971))/F2971)), IF(M2971&gt;0, M2971/F2971, ((G2971*(E2971-I2971))/F2971))))</f>
        <v/>
      </c>
    </row>
    <row customHeight="1" ht="17.25" r="2972" spans="1:105">
      <c r="A2972" s="161" t="n"/>
      <c r="B2972" s="141" t="n"/>
      <c r="C2972" s="15" t="n"/>
      <c r="D2972" s="15" t="n"/>
      <c r="E2972" s="142" t="n"/>
      <c r="F2972" s="16" t="n"/>
      <c r="G2972" s="132" t="n"/>
      <c r="H2972" s="142" t="n"/>
      <c r="I2972" s="142" t="n"/>
      <c r="J2972" s="144" t="n"/>
      <c r="K2972" s="124" t="n"/>
      <c r="L2972" s="12" t="n"/>
      <c r="M2972" s="158">
        <f>IF(J2972="", "", K2972)</f>
        <v/>
      </c>
      <c r="N2972" s="17" t="n"/>
      <c r="O2972" s="18" t="n"/>
      <c r="AC2972" s="14" t="n"/>
      <c r="AD2972" s="14">
        <f>IF(M2972="", "", IF(C2972="Long", IF(M2972&gt;0, M2972/F2972, ((G2972*(I2972-E2972))/F2972)), IF(M2972&gt;0, M2972/F2972, ((G2972*(E2972-I2972))/F2972))))</f>
        <v/>
      </c>
    </row>
    <row customHeight="1" ht="17.25" r="2973" spans="1:105">
      <c r="A2973" s="161" t="n"/>
      <c r="B2973" s="141" t="n"/>
      <c r="C2973" s="15" t="n"/>
      <c r="D2973" s="15" t="n"/>
      <c r="E2973" s="142" t="n"/>
      <c r="F2973" s="16" t="n"/>
      <c r="G2973" s="132" t="n"/>
      <c r="H2973" s="142" t="n"/>
      <c r="I2973" s="142" t="n"/>
      <c r="J2973" s="144" t="n"/>
      <c r="K2973" s="124" t="n"/>
      <c r="L2973" s="12" t="n"/>
      <c r="M2973" s="158">
        <f>IF(J2973="", "", K2973)</f>
        <v/>
      </c>
      <c r="N2973" s="17" t="n"/>
      <c r="O2973" s="18" t="n"/>
      <c r="AC2973" s="14" t="n"/>
      <c r="AD2973" s="14">
        <f>IF(M2973="", "", IF(C2973="Long", IF(M2973&gt;0, M2973/F2973, ((G2973*(I2973-E2973))/F2973)), IF(M2973&gt;0, M2973/F2973, ((G2973*(E2973-I2973))/F2973))))</f>
        <v/>
      </c>
    </row>
    <row customHeight="1" ht="17.25" r="2974" spans="1:105">
      <c r="A2974" s="161" t="n"/>
      <c r="B2974" s="141" t="n"/>
      <c r="C2974" s="15" t="n"/>
      <c r="D2974" s="15" t="n"/>
      <c r="E2974" s="142" t="n"/>
      <c r="F2974" s="16" t="n"/>
      <c r="G2974" s="132" t="n"/>
      <c r="H2974" s="142" t="n"/>
      <c r="I2974" s="142" t="n"/>
      <c r="J2974" s="144" t="n"/>
      <c r="K2974" s="124" t="n"/>
      <c r="L2974" s="12" t="n"/>
      <c r="M2974" s="158">
        <f>IF(J2974="", "", K2974)</f>
        <v/>
      </c>
      <c r="N2974" s="17" t="n"/>
      <c r="O2974" s="18" t="n"/>
      <c r="AC2974" s="14" t="n"/>
      <c r="AD2974" s="14">
        <f>IF(M2974="", "", IF(C2974="Long", IF(M2974&gt;0, M2974/F2974, ((G2974*(I2974-E2974))/F2974)), IF(M2974&gt;0, M2974/F2974, ((G2974*(E2974-I2974))/F2974))))</f>
        <v/>
      </c>
    </row>
    <row customHeight="1" ht="17.25" r="2975" spans="1:105">
      <c r="A2975" s="161" t="n"/>
      <c r="B2975" s="141" t="n"/>
      <c r="C2975" s="15" t="n"/>
      <c r="D2975" s="15" t="n"/>
      <c r="E2975" s="142" t="n"/>
      <c r="F2975" s="16" t="n"/>
      <c r="G2975" s="132" t="n"/>
      <c r="H2975" s="142" t="n"/>
      <c r="I2975" s="142" t="n"/>
      <c r="J2975" s="144" t="n"/>
      <c r="K2975" s="124" t="n"/>
      <c r="L2975" s="12" t="n"/>
      <c r="M2975" s="158">
        <f>IF(J2975="", "", K2975)</f>
        <v/>
      </c>
      <c r="N2975" s="17" t="n"/>
      <c r="O2975" s="18" t="n"/>
      <c r="AC2975" s="14" t="n"/>
      <c r="AD2975" s="14">
        <f>IF(M2975="", "", IF(C2975="Long", IF(M2975&gt;0, M2975/F2975, ((G2975*(I2975-E2975))/F2975)), IF(M2975&gt;0, M2975/F2975, ((G2975*(E2975-I2975))/F2975))))</f>
        <v/>
      </c>
    </row>
    <row customHeight="1" ht="17.25" r="2976" spans="1:105">
      <c r="A2976" s="161" t="n"/>
      <c r="B2976" s="141" t="n"/>
      <c r="C2976" s="15" t="n"/>
      <c r="D2976" s="15" t="n"/>
      <c r="E2976" s="142" t="n"/>
      <c r="F2976" s="16" t="n"/>
      <c r="G2976" s="132" t="n"/>
      <c r="H2976" s="142" t="n"/>
      <c r="I2976" s="142" t="n"/>
      <c r="J2976" s="144" t="n"/>
      <c r="K2976" s="124" t="n"/>
      <c r="L2976" s="12" t="n"/>
      <c r="M2976" s="158">
        <f>IF(J2976="", "", K2976)</f>
        <v/>
      </c>
      <c r="N2976" s="17" t="n"/>
      <c r="O2976" s="18" t="n"/>
      <c r="AC2976" s="14" t="n"/>
      <c r="AD2976" s="14">
        <f>IF(M2976="", "", IF(C2976="Long", IF(M2976&gt;0, M2976/F2976, ((G2976*(I2976-E2976))/F2976)), IF(M2976&gt;0, M2976/F2976, ((G2976*(E2976-I2976))/F2976))))</f>
        <v/>
      </c>
    </row>
    <row customHeight="1" ht="17.25" r="2977" spans="1:105">
      <c r="A2977" s="161" t="n"/>
      <c r="B2977" s="141" t="n"/>
      <c r="C2977" s="15" t="n"/>
      <c r="D2977" s="15" t="n"/>
      <c r="E2977" s="142" t="n"/>
      <c r="F2977" s="16" t="n"/>
      <c r="G2977" s="132" t="n"/>
      <c r="H2977" s="142" t="n"/>
      <c r="I2977" s="142" t="n"/>
      <c r="J2977" s="144" t="n"/>
      <c r="K2977" s="124" t="n"/>
      <c r="L2977" s="12" t="n"/>
      <c r="M2977" s="158">
        <f>IF(J2977="", "", K2977)</f>
        <v/>
      </c>
      <c r="N2977" s="17" t="n"/>
      <c r="O2977" s="18" t="n"/>
      <c r="AC2977" s="14" t="n"/>
      <c r="AD2977" s="14">
        <f>IF(M2977="", "", IF(C2977="Long", IF(M2977&gt;0, M2977/F2977, ((G2977*(I2977-E2977))/F2977)), IF(M2977&gt;0, M2977/F2977, ((G2977*(E2977-I2977))/F2977))))</f>
        <v/>
      </c>
    </row>
    <row customHeight="1" ht="17.25" r="2978" spans="1:105">
      <c r="A2978" s="161" t="n"/>
      <c r="B2978" s="141" t="n"/>
      <c r="C2978" s="15" t="n"/>
      <c r="D2978" s="15" t="n"/>
      <c r="E2978" s="142" t="n"/>
      <c r="F2978" s="16" t="n"/>
      <c r="G2978" s="132" t="n"/>
      <c r="H2978" s="142" t="n"/>
      <c r="I2978" s="142" t="n"/>
      <c r="J2978" s="144" t="n"/>
      <c r="K2978" s="124" t="n"/>
      <c r="L2978" s="12" t="n"/>
      <c r="M2978" s="158">
        <f>IF(J2978="", "", K2978)</f>
        <v/>
      </c>
      <c r="N2978" s="17" t="n"/>
      <c r="O2978" s="18" t="n"/>
      <c r="AC2978" s="14" t="n"/>
      <c r="AD2978" s="14">
        <f>IF(M2978="", "", IF(C2978="Long", IF(M2978&gt;0, M2978/F2978, ((G2978*(I2978-E2978))/F2978)), IF(M2978&gt;0, M2978/F2978, ((G2978*(E2978-I2978))/F2978))))</f>
        <v/>
      </c>
    </row>
    <row customHeight="1" ht="17.25" r="2979" spans="1:105">
      <c r="A2979" s="161" t="n"/>
      <c r="B2979" s="141" t="n"/>
      <c r="C2979" s="15" t="n"/>
      <c r="D2979" s="15" t="n"/>
      <c r="E2979" s="142" t="n"/>
      <c r="F2979" s="16" t="n"/>
      <c r="G2979" s="132" t="n"/>
      <c r="H2979" s="142" t="n"/>
      <c r="I2979" s="142" t="n"/>
      <c r="J2979" s="144" t="n"/>
      <c r="K2979" s="124" t="n"/>
      <c r="L2979" s="12" t="n"/>
      <c r="M2979" s="158">
        <f>IF(J2979="", "", K2979)</f>
        <v/>
      </c>
      <c r="N2979" s="17" t="n"/>
      <c r="O2979" s="18" t="n"/>
      <c r="AC2979" s="14" t="n"/>
      <c r="AD2979" s="14">
        <f>IF(M2979="", "", IF(C2979="Long", IF(M2979&gt;0, M2979/F2979, ((G2979*(I2979-E2979))/F2979)), IF(M2979&gt;0, M2979/F2979, ((G2979*(E2979-I2979))/F2979))))</f>
        <v/>
      </c>
    </row>
    <row customHeight="1" ht="17.25" r="2980" spans="1:105">
      <c r="A2980" s="161" t="n"/>
      <c r="B2980" s="141" t="n"/>
      <c r="C2980" s="15" t="n"/>
      <c r="D2980" s="15" t="n"/>
      <c r="E2980" s="142" t="n"/>
      <c r="F2980" s="16" t="n"/>
      <c r="G2980" s="132" t="n"/>
      <c r="H2980" s="142" t="n"/>
      <c r="I2980" s="142" t="n"/>
      <c r="J2980" s="144" t="n"/>
      <c r="K2980" s="124" t="n"/>
      <c r="L2980" s="12" t="n"/>
      <c r="M2980" s="158">
        <f>IF(J2980="", "", K2980)</f>
        <v/>
      </c>
      <c r="N2980" s="17" t="n"/>
      <c r="O2980" s="18" t="n"/>
      <c r="AC2980" s="14" t="n"/>
      <c r="AD2980" s="14">
        <f>IF(M2980="", "", IF(C2980="Long", IF(M2980&gt;0, M2980/F2980, ((G2980*(I2980-E2980))/F2980)), IF(M2980&gt;0, M2980/F2980, ((G2980*(E2980-I2980))/F2980))))</f>
        <v/>
      </c>
    </row>
    <row customHeight="1" ht="17.25" r="2981" spans="1:105">
      <c r="A2981" s="161" t="n"/>
      <c r="B2981" s="141" t="n"/>
      <c r="C2981" s="15" t="n"/>
      <c r="D2981" s="15" t="n"/>
      <c r="E2981" s="142" t="n"/>
      <c r="F2981" s="16" t="n"/>
      <c r="G2981" s="132" t="n"/>
      <c r="H2981" s="142" t="n"/>
      <c r="I2981" s="142" t="n"/>
      <c r="J2981" s="144" t="n"/>
      <c r="K2981" s="124" t="n"/>
      <c r="L2981" s="12" t="n"/>
      <c r="M2981" s="158">
        <f>IF(J2981="", "", K2981)</f>
        <v/>
      </c>
      <c r="N2981" s="17" t="n"/>
      <c r="O2981" s="18" t="n"/>
      <c r="AC2981" s="14" t="n"/>
      <c r="AD2981" s="14">
        <f>IF(M2981="", "", IF(C2981="Long", IF(M2981&gt;0, M2981/F2981, ((G2981*(I2981-E2981))/F2981)), IF(M2981&gt;0, M2981/F2981, ((G2981*(E2981-I2981))/F2981))))</f>
        <v/>
      </c>
    </row>
    <row customHeight="1" ht="17.25" r="2982" spans="1:105">
      <c r="A2982" s="161" t="n"/>
      <c r="B2982" s="141" t="n"/>
      <c r="C2982" s="15" t="n"/>
      <c r="D2982" s="15" t="n"/>
      <c r="E2982" s="142" t="n"/>
      <c r="F2982" s="16" t="n"/>
      <c r="G2982" s="132" t="n"/>
      <c r="H2982" s="142" t="n"/>
      <c r="I2982" s="142" t="n"/>
      <c r="J2982" s="144" t="n"/>
      <c r="K2982" s="124" t="n"/>
      <c r="L2982" s="12" t="n"/>
      <c r="M2982" s="158">
        <f>IF(J2982="", "", K2982)</f>
        <v/>
      </c>
      <c r="N2982" s="17" t="n"/>
      <c r="O2982" s="18" t="n"/>
      <c r="AC2982" s="14" t="n"/>
      <c r="AD2982" s="14">
        <f>IF(M2982="", "", IF(C2982="Long", IF(M2982&gt;0, M2982/F2982, ((G2982*(I2982-E2982))/F2982)), IF(M2982&gt;0, M2982/F2982, ((G2982*(E2982-I2982))/F2982))))</f>
        <v/>
      </c>
    </row>
    <row customHeight="1" ht="17.25" r="2983" spans="1:105">
      <c r="A2983" s="161" t="n"/>
      <c r="B2983" s="141" t="n"/>
      <c r="C2983" s="15" t="n"/>
      <c r="D2983" s="15" t="n"/>
      <c r="E2983" s="142" t="n"/>
      <c r="F2983" s="16" t="n"/>
      <c r="G2983" s="132" t="n"/>
      <c r="H2983" s="142" t="n"/>
      <c r="I2983" s="142" t="n"/>
      <c r="J2983" s="144" t="n"/>
      <c r="K2983" s="124" t="n"/>
      <c r="L2983" s="12" t="n"/>
      <c r="M2983" s="158">
        <f>IF(J2983="", "", K2983)</f>
        <v/>
      </c>
      <c r="N2983" s="17" t="n"/>
      <c r="O2983" s="18" t="n"/>
      <c r="AC2983" s="14" t="n"/>
      <c r="AD2983" s="14">
        <f>IF(M2983="", "", IF(C2983="Long", IF(M2983&gt;0, M2983/F2983, ((G2983*(I2983-E2983))/F2983)), IF(M2983&gt;0, M2983/F2983, ((G2983*(E2983-I2983))/F2983))))</f>
        <v/>
      </c>
    </row>
    <row customHeight="1" ht="17.25" r="2984" spans="1:105">
      <c r="A2984" s="161" t="n"/>
      <c r="B2984" s="141" t="n"/>
      <c r="C2984" s="15" t="n"/>
      <c r="D2984" s="15" t="n"/>
      <c r="E2984" s="142" t="n"/>
      <c r="F2984" s="16" t="n"/>
      <c r="G2984" s="132" t="n"/>
      <c r="H2984" s="142" t="n"/>
      <c r="I2984" s="142" t="n"/>
      <c r="J2984" s="144" t="n"/>
      <c r="K2984" s="124" t="n"/>
      <c r="L2984" s="12" t="n"/>
      <c r="M2984" s="158">
        <f>IF(J2984="", "", K2984)</f>
        <v/>
      </c>
      <c r="N2984" s="17" t="n"/>
      <c r="O2984" s="18" t="n"/>
      <c r="AC2984" s="14" t="n"/>
      <c r="AD2984" s="14">
        <f>IF(M2984="", "", IF(C2984="Long", IF(M2984&gt;0, M2984/F2984, ((G2984*(I2984-E2984))/F2984)), IF(M2984&gt;0, M2984/F2984, ((G2984*(E2984-I2984))/F2984))))</f>
        <v/>
      </c>
    </row>
    <row customHeight="1" ht="17.25" r="2985" spans="1:105">
      <c r="A2985" s="161" t="n"/>
      <c r="B2985" s="141" t="n"/>
      <c r="C2985" s="15" t="n"/>
      <c r="D2985" s="15" t="n"/>
      <c r="E2985" s="142" t="n"/>
      <c r="F2985" s="16" t="n"/>
      <c r="G2985" s="132" t="n"/>
      <c r="H2985" s="142" t="n"/>
      <c r="I2985" s="142" t="n"/>
      <c r="J2985" s="144" t="n"/>
      <c r="K2985" s="124" t="n"/>
      <c r="L2985" s="12" t="n"/>
      <c r="M2985" s="158">
        <f>IF(J2985="", "", K2985)</f>
        <v/>
      </c>
      <c r="N2985" s="17" t="n"/>
      <c r="O2985" s="18" t="n"/>
      <c r="AC2985" s="14" t="n"/>
      <c r="AD2985" s="14">
        <f>IF(M2985="", "", IF(C2985="Long", IF(M2985&gt;0, M2985/F2985, ((G2985*(I2985-E2985))/F2985)), IF(M2985&gt;0, M2985/F2985, ((G2985*(E2985-I2985))/F2985))))</f>
        <v/>
      </c>
    </row>
    <row customHeight="1" ht="17.25" r="2986" spans="1:105">
      <c r="A2986" s="161" t="n"/>
      <c r="B2986" s="141" t="n"/>
      <c r="C2986" s="15" t="n"/>
      <c r="D2986" s="15" t="n"/>
      <c r="E2986" s="142" t="n"/>
      <c r="F2986" s="16" t="n"/>
      <c r="G2986" s="132" t="n"/>
      <c r="H2986" s="142" t="n"/>
      <c r="I2986" s="142" t="n"/>
      <c r="J2986" s="144" t="n"/>
      <c r="K2986" s="124" t="n"/>
      <c r="L2986" s="12" t="n"/>
      <c r="M2986" s="158">
        <f>IF(J2986="", "", K2986)</f>
        <v/>
      </c>
      <c r="N2986" s="17" t="n"/>
      <c r="O2986" s="18" t="n"/>
      <c r="AC2986" s="14" t="n"/>
      <c r="AD2986" s="14">
        <f>IF(M2986="", "", IF(C2986="Long", IF(M2986&gt;0, M2986/F2986, ((G2986*(I2986-E2986))/F2986)), IF(M2986&gt;0, M2986/F2986, ((G2986*(E2986-I2986))/F2986))))</f>
        <v/>
      </c>
    </row>
    <row customHeight="1" ht="17.25" r="2987" spans="1:105">
      <c r="A2987" s="161" t="n"/>
      <c r="B2987" s="141" t="n"/>
      <c r="C2987" s="15" t="n"/>
      <c r="D2987" s="15" t="n"/>
      <c r="E2987" s="142" t="n"/>
      <c r="F2987" s="16" t="n"/>
      <c r="G2987" s="132" t="n"/>
      <c r="H2987" s="142" t="n"/>
      <c r="I2987" s="142" t="n"/>
      <c r="J2987" s="144" t="n"/>
      <c r="K2987" s="124" t="n"/>
      <c r="L2987" s="12" t="n"/>
      <c r="M2987" s="158">
        <f>IF(J2987="", "", K2987)</f>
        <v/>
      </c>
      <c r="N2987" s="17" t="n"/>
      <c r="O2987" s="18" t="n"/>
      <c r="AC2987" s="14" t="n"/>
      <c r="AD2987" s="14">
        <f>IF(M2987="", "", IF(C2987="Long", IF(M2987&gt;0, M2987/F2987, ((G2987*(I2987-E2987))/F2987)), IF(M2987&gt;0, M2987/F2987, ((G2987*(E2987-I2987))/F2987))))</f>
        <v/>
      </c>
    </row>
    <row customHeight="1" ht="17.25" r="2988" spans="1:105">
      <c r="A2988" s="161" t="n"/>
      <c r="B2988" s="141" t="n"/>
      <c r="C2988" s="15" t="n"/>
      <c r="D2988" s="15" t="n"/>
      <c r="E2988" s="142" t="n"/>
      <c r="F2988" s="16" t="n"/>
      <c r="G2988" s="132" t="n"/>
      <c r="H2988" s="142" t="n"/>
      <c r="I2988" s="142" t="n"/>
      <c r="J2988" s="144" t="n"/>
      <c r="K2988" s="124" t="n"/>
      <c r="L2988" s="12" t="n"/>
      <c r="M2988" s="158">
        <f>IF(J2988="", "", K2988)</f>
        <v/>
      </c>
      <c r="N2988" s="17" t="n"/>
      <c r="O2988" s="18" t="n"/>
      <c r="AC2988" s="14" t="n"/>
      <c r="AD2988" s="14">
        <f>IF(M2988="", "", IF(C2988="Long", IF(M2988&gt;0, M2988/F2988, ((G2988*(I2988-E2988))/F2988)), IF(M2988&gt;0, M2988/F2988, ((G2988*(E2988-I2988))/F2988))))</f>
        <v/>
      </c>
    </row>
    <row customHeight="1" ht="17.25" r="2989" spans="1:105">
      <c r="A2989" s="161" t="n"/>
      <c r="B2989" s="141" t="n"/>
      <c r="C2989" s="15" t="n"/>
      <c r="D2989" s="15" t="n"/>
      <c r="E2989" s="142" t="n"/>
      <c r="F2989" s="16" t="n"/>
      <c r="G2989" s="132" t="n"/>
      <c r="H2989" s="142" t="n"/>
      <c r="I2989" s="142" t="n"/>
      <c r="J2989" s="144" t="n"/>
      <c r="K2989" s="124" t="n"/>
      <c r="L2989" s="12" t="n"/>
      <c r="M2989" s="158">
        <f>IF(J2989="", "", K2989)</f>
        <v/>
      </c>
      <c r="N2989" s="17" t="n"/>
      <c r="O2989" s="18" t="n"/>
      <c r="AC2989" s="14" t="n"/>
      <c r="AD2989" s="14">
        <f>IF(M2989="", "", IF(C2989="Long", IF(M2989&gt;0, M2989/F2989, ((G2989*(I2989-E2989))/F2989)), IF(M2989&gt;0, M2989/F2989, ((G2989*(E2989-I2989))/F2989))))</f>
        <v/>
      </c>
    </row>
    <row customHeight="1" ht="17.25" r="2990" spans="1:105">
      <c r="A2990" s="161" t="n"/>
      <c r="B2990" s="141" t="n"/>
      <c r="C2990" s="15" t="n"/>
      <c r="D2990" s="15" t="n"/>
      <c r="E2990" s="142" t="n"/>
      <c r="F2990" s="16" t="n"/>
      <c r="G2990" s="132" t="n"/>
      <c r="H2990" s="142" t="n"/>
      <c r="I2990" s="142" t="n"/>
      <c r="J2990" s="144" t="n"/>
      <c r="K2990" s="124" t="n"/>
      <c r="L2990" s="12" t="n"/>
      <c r="M2990" s="158">
        <f>IF(J2990="", "", K2990)</f>
        <v/>
      </c>
      <c r="N2990" s="17" t="n"/>
      <c r="O2990" s="18" t="n"/>
      <c r="AC2990" s="14" t="n"/>
      <c r="AD2990" s="14">
        <f>IF(M2990="", "", IF(C2990="Long", IF(M2990&gt;0, M2990/F2990, ((G2990*(I2990-E2990))/F2990)), IF(M2990&gt;0, M2990/F2990, ((G2990*(E2990-I2990))/F2990))))</f>
        <v/>
      </c>
    </row>
    <row customHeight="1" ht="17.25" r="2991" spans="1:105">
      <c r="A2991" s="161" t="n"/>
      <c r="B2991" s="141" t="n"/>
      <c r="C2991" s="15" t="n"/>
      <c r="D2991" s="15" t="n"/>
      <c r="E2991" s="142" t="n"/>
      <c r="F2991" s="16" t="n"/>
      <c r="G2991" s="132" t="n"/>
      <c r="H2991" s="142" t="n"/>
      <c r="I2991" s="142" t="n"/>
      <c r="J2991" s="144" t="n"/>
      <c r="K2991" s="124" t="n"/>
      <c r="L2991" s="12" t="n"/>
      <c r="M2991" s="158">
        <f>IF(J2991="", "", K2991)</f>
        <v/>
      </c>
      <c r="N2991" s="17" t="n"/>
      <c r="O2991" s="18" t="n"/>
      <c r="AC2991" s="14" t="n"/>
      <c r="AD2991" s="14">
        <f>IF(M2991="", "", IF(C2991="Long", IF(M2991&gt;0, M2991/F2991, ((G2991*(I2991-E2991))/F2991)), IF(M2991&gt;0, M2991/F2991, ((G2991*(E2991-I2991))/F2991))))</f>
        <v/>
      </c>
    </row>
    <row customHeight="1" ht="17.25" r="2992" spans="1:105">
      <c r="A2992" s="161" t="n"/>
      <c r="B2992" s="141" t="n"/>
      <c r="C2992" s="15" t="n"/>
      <c r="D2992" s="15" t="n"/>
      <c r="E2992" s="142" t="n"/>
      <c r="F2992" s="16" t="n"/>
      <c r="G2992" s="132" t="n"/>
      <c r="H2992" s="142" t="n"/>
      <c r="I2992" s="142" t="n"/>
      <c r="J2992" s="144" t="n"/>
      <c r="K2992" s="124" t="n"/>
      <c r="L2992" s="12" t="n"/>
      <c r="M2992" s="158">
        <f>IF(J2992="", "", K2992)</f>
        <v/>
      </c>
      <c r="N2992" s="17" t="n"/>
      <c r="O2992" s="18" t="n"/>
      <c r="AC2992" s="14" t="n"/>
      <c r="AD2992" s="14">
        <f>IF(M2992="", "", IF(C2992="Long", IF(M2992&gt;0, M2992/F2992, ((G2992*(I2992-E2992))/F2992)), IF(M2992&gt;0, M2992/F2992, ((G2992*(E2992-I2992))/F2992))))</f>
        <v/>
      </c>
    </row>
    <row customHeight="1" ht="17.25" r="2993" spans="1:105">
      <c r="A2993" s="161" t="n"/>
      <c r="B2993" s="141" t="n"/>
      <c r="C2993" s="15" t="n"/>
      <c r="D2993" s="15" t="n"/>
      <c r="E2993" s="142" t="n"/>
      <c r="F2993" s="16" t="n"/>
      <c r="G2993" s="132" t="n"/>
      <c r="H2993" s="142" t="n"/>
      <c r="I2993" s="142" t="n"/>
      <c r="J2993" s="144" t="n"/>
      <c r="K2993" s="124" t="n"/>
      <c r="L2993" s="12" t="n"/>
      <c r="M2993" s="158">
        <f>IF(J2993="", "", K2993)</f>
        <v/>
      </c>
      <c r="N2993" s="17" t="n"/>
      <c r="O2993" s="18" t="n"/>
      <c r="AC2993" s="14" t="n"/>
      <c r="AD2993" s="14">
        <f>IF(M2993="", "", IF(C2993="Long", IF(M2993&gt;0, M2993/F2993, ((G2993*(I2993-E2993))/F2993)), IF(M2993&gt;0, M2993/F2993, ((G2993*(E2993-I2993))/F2993))))</f>
        <v/>
      </c>
    </row>
    <row customHeight="1" ht="17.25" r="2994" spans="1:105">
      <c r="A2994" s="161" t="n"/>
      <c r="B2994" s="141" t="n"/>
      <c r="C2994" s="15" t="n"/>
      <c r="D2994" s="15" t="n"/>
      <c r="E2994" s="142" t="n"/>
      <c r="F2994" s="16" t="n"/>
      <c r="G2994" s="132" t="n"/>
      <c r="H2994" s="142" t="n"/>
      <c r="I2994" s="142" t="n"/>
      <c r="J2994" s="144" t="n"/>
      <c r="K2994" s="124" t="n"/>
      <c r="L2994" s="12" t="n"/>
      <c r="M2994" s="158">
        <f>IF(J2994="", "", K2994)</f>
        <v/>
      </c>
      <c r="N2994" s="17" t="n"/>
      <c r="O2994" s="18" t="n"/>
      <c r="AC2994" s="14" t="n"/>
      <c r="AD2994" s="14">
        <f>IF(M2994="", "", IF(C2994="Long", IF(M2994&gt;0, M2994/F2994, ((G2994*(I2994-E2994))/F2994)), IF(M2994&gt;0, M2994/F2994, ((G2994*(E2994-I2994))/F2994))))</f>
        <v/>
      </c>
    </row>
    <row customHeight="1" ht="17.25" r="2995" spans="1:105">
      <c r="A2995" s="161" t="n"/>
      <c r="B2995" s="141" t="n"/>
      <c r="C2995" s="15" t="n"/>
      <c r="D2995" s="15" t="n"/>
      <c r="E2995" s="142" t="n"/>
      <c r="F2995" s="16" t="n"/>
      <c r="G2995" s="132" t="n"/>
      <c r="H2995" s="142" t="n"/>
      <c r="I2995" s="142" t="n"/>
      <c r="J2995" s="144" t="n"/>
      <c r="K2995" s="124" t="n"/>
      <c r="L2995" s="12" t="n"/>
      <c r="M2995" s="158">
        <f>IF(J2995="", "", K2995)</f>
        <v/>
      </c>
      <c r="N2995" s="17" t="n"/>
      <c r="O2995" s="18" t="n"/>
      <c r="AC2995" s="14" t="n"/>
      <c r="AD2995" s="14">
        <f>IF(M2995="", "", IF(C2995="Long", IF(M2995&gt;0, M2995/F2995, ((G2995*(I2995-E2995))/F2995)), IF(M2995&gt;0, M2995/F2995, ((G2995*(E2995-I2995))/F2995))))</f>
        <v/>
      </c>
    </row>
    <row customHeight="1" ht="17.25" r="2996" spans="1:105">
      <c r="A2996" s="161" t="n"/>
      <c r="B2996" s="141" t="n"/>
      <c r="C2996" s="15" t="n"/>
      <c r="D2996" s="15" t="n"/>
      <c r="E2996" s="142" t="n"/>
      <c r="F2996" s="16" t="n"/>
      <c r="G2996" s="132" t="n"/>
      <c r="H2996" s="142" t="n"/>
      <c r="I2996" s="142" t="n"/>
      <c r="J2996" s="144" t="n"/>
      <c r="K2996" s="124" t="n"/>
      <c r="L2996" s="12" t="n"/>
      <c r="M2996" s="158">
        <f>IF(J2996="", "", K2996)</f>
        <v/>
      </c>
      <c r="N2996" s="17" t="n"/>
      <c r="O2996" s="18" t="n"/>
      <c r="AC2996" s="14" t="n"/>
      <c r="AD2996" s="14">
        <f>IF(M2996="", "", IF(C2996="Long", IF(M2996&gt;0, M2996/F2996, ((G2996*(I2996-E2996))/F2996)), IF(M2996&gt;0, M2996/F2996, ((G2996*(E2996-I2996))/F2996))))</f>
        <v/>
      </c>
    </row>
    <row customHeight="1" ht="17.25" r="2997" spans="1:105">
      <c r="A2997" s="161" t="n"/>
      <c r="B2997" s="141" t="n"/>
      <c r="C2997" s="15" t="n"/>
      <c r="D2997" s="15" t="n"/>
      <c r="E2997" s="142" t="n"/>
      <c r="F2997" s="16" t="n"/>
      <c r="G2997" s="132" t="n"/>
      <c r="H2997" s="142" t="n"/>
      <c r="I2997" s="142" t="n"/>
      <c r="J2997" s="144" t="n"/>
      <c r="K2997" s="124" t="n"/>
      <c r="L2997" s="12" t="n"/>
      <c r="M2997" s="158">
        <f>IF(J2997="", "", K2997)</f>
        <v/>
      </c>
      <c r="N2997" s="17" t="n"/>
      <c r="O2997" s="18" t="n"/>
      <c r="AC2997" s="14" t="n"/>
      <c r="AD2997" s="14">
        <f>IF(M2997="", "", IF(C2997="Long", IF(M2997&gt;0, M2997/F2997, ((G2997*(I2997-E2997))/F2997)), IF(M2997&gt;0, M2997/F2997, ((G2997*(E2997-I2997))/F2997))))</f>
        <v/>
      </c>
    </row>
    <row customHeight="1" ht="17.25" r="2998" spans="1:105">
      <c r="A2998" s="161" t="n"/>
      <c r="B2998" s="141" t="n"/>
      <c r="C2998" s="15" t="n"/>
      <c r="D2998" s="15" t="n"/>
      <c r="E2998" s="142" t="n"/>
      <c r="F2998" s="16" t="n"/>
      <c r="G2998" s="132" t="n"/>
      <c r="H2998" s="142" t="n"/>
      <c r="I2998" s="142" t="n"/>
      <c r="J2998" s="144" t="n"/>
      <c r="K2998" s="124" t="n"/>
      <c r="L2998" s="12" t="n"/>
      <c r="M2998" s="158">
        <f>IF(J2998="", "", K2998)</f>
        <v/>
      </c>
      <c r="N2998" s="17" t="n"/>
      <c r="O2998" s="18" t="n"/>
      <c r="AC2998" s="14" t="n"/>
      <c r="AD2998" s="14">
        <f>IF(M2998="", "", IF(C2998="Long", IF(M2998&gt;0, M2998/F2998, ((G2998*(I2998-E2998))/F2998)), IF(M2998&gt;0, M2998/F2998, ((G2998*(E2998-I2998))/F2998))))</f>
        <v/>
      </c>
    </row>
    <row customHeight="1" ht="17.25" r="2999" spans="1:105">
      <c r="A2999" s="161" t="n"/>
      <c r="B2999" s="141" t="n"/>
      <c r="C2999" s="15" t="n"/>
      <c r="D2999" s="15" t="n"/>
      <c r="E2999" s="142" t="n"/>
      <c r="F2999" s="16" t="n"/>
      <c r="G2999" s="132" t="n"/>
      <c r="H2999" s="142" t="n"/>
      <c r="I2999" s="142" t="n"/>
      <c r="J2999" s="144" t="n"/>
      <c r="K2999" s="124" t="n"/>
      <c r="L2999" s="12" t="n"/>
      <c r="M2999" s="158">
        <f>IF(J2999="", "", K2999)</f>
        <v/>
      </c>
      <c r="N2999" s="17" t="n"/>
      <c r="O2999" s="18" t="n"/>
      <c r="AC2999" s="14" t="n"/>
      <c r="AD2999" s="14">
        <f>IF(M2999="", "", IF(C2999="Long", IF(M2999&gt;0, M2999/F2999, ((G2999*(I2999-E2999))/F2999)), IF(M2999&gt;0, M2999/F2999, ((G2999*(E2999-I2999))/F2999))))</f>
        <v/>
      </c>
    </row>
    <row customHeight="1" ht="17.25" r="3000" spans="1:105">
      <c r="A3000" s="161" t="n"/>
      <c r="B3000" s="141" t="n"/>
      <c r="C3000" s="15" t="n"/>
      <c r="D3000" s="15" t="n"/>
      <c r="E3000" s="142" t="n"/>
      <c r="F3000" s="16" t="n"/>
      <c r="G3000" s="132" t="n"/>
      <c r="H3000" s="142" t="n"/>
      <c r="I3000" s="142" t="n"/>
      <c r="J3000" s="144" t="n"/>
      <c r="K3000" s="124" t="n"/>
      <c r="L3000" s="12" t="n"/>
      <c r="M3000" s="158">
        <f>IF(J3000="", "", K3000)</f>
        <v/>
      </c>
      <c r="N3000" s="17" t="n"/>
      <c r="O3000" s="18" t="n"/>
      <c r="AC3000" s="14" t="n"/>
      <c r="AD3000" s="14">
        <f>IF(M3000="", "", IF(C3000="Long", IF(M3000&gt;0, M3000/F3000, ((G3000*(I3000-E3000))/F3000)), IF(M3000&gt;0, M3000/F3000, ((G3000*(E3000-I3000))/F3000))))</f>
        <v/>
      </c>
    </row>
    <row customHeight="1" ht="17.25" r="3001" spans="1:105">
      <c r="A3001" s="161" t="n"/>
      <c r="B3001" s="141" t="n"/>
      <c r="C3001" s="15" t="n"/>
      <c r="D3001" s="15" t="n"/>
      <c r="E3001" s="142" t="n"/>
      <c r="F3001" s="16" t="n"/>
      <c r="G3001" s="132" t="n"/>
      <c r="H3001" s="142" t="n"/>
      <c r="I3001" s="142" t="n"/>
      <c r="J3001" s="144" t="n"/>
      <c r="K3001" s="124" t="n"/>
      <c r="L3001" s="12" t="n"/>
      <c r="M3001" s="158">
        <f>IF(J3001="", "", K3001)</f>
        <v/>
      </c>
      <c r="N3001" s="17" t="n"/>
      <c r="O3001" s="18" t="n"/>
      <c r="AC3001" s="14" t="n"/>
      <c r="AD3001" s="14">
        <f>IF(M3001="", "", IF(C3001="Long", IF(M3001&gt;0, M3001/F3001, ((G3001*(I3001-E3001))/F3001)), IF(M3001&gt;0, M3001/F3001, ((G3001*(E3001-I3001))/F3001))))</f>
        <v/>
      </c>
    </row>
    <row customHeight="1" ht="17.25" r="3002" spans="1:105">
      <c r="A3002" s="161" t="n"/>
      <c r="B3002" s="141" t="n"/>
      <c r="C3002" s="15" t="n"/>
      <c r="D3002" s="15" t="n"/>
      <c r="E3002" s="142" t="n"/>
      <c r="F3002" s="16" t="n"/>
      <c r="G3002" s="132" t="n"/>
      <c r="H3002" s="142" t="n"/>
      <c r="I3002" s="142" t="n"/>
      <c r="J3002" s="144" t="n"/>
      <c r="K3002" s="124" t="n"/>
      <c r="L3002" s="12" t="n"/>
      <c r="M3002" s="158">
        <f>IF(J3002="", "", K3002)</f>
        <v/>
      </c>
      <c r="N3002" s="17" t="n"/>
      <c r="O3002" s="18" t="n"/>
      <c r="AC3002" s="14" t="n"/>
      <c r="AD3002" s="14">
        <f>IF(M3002="", "", IF(C3002="Long", IF(M3002&gt;0, M3002/F3002, ((G3002*(I3002-E3002))/F3002)), IF(M3002&gt;0, M3002/F3002, ((G3002*(E3002-I3002))/F3002))))</f>
        <v/>
      </c>
    </row>
    <row customHeight="1" ht="17.25" r="3003" spans="1:105">
      <c r="A3003" s="161" t="n"/>
      <c r="B3003" s="141" t="n"/>
      <c r="C3003" s="15" t="n"/>
      <c r="D3003" s="15" t="n"/>
      <c r="E3003" s="142" t="n"/>
      <c r="F3003" s="16" t="n"/>
      <c r="G3003" s="132" t="n"/>
      <c r="H3003" s="142" t="n"/>
      <c r="I3003" s="142" t="n"/>
      <c r="J3003" s="144" t="n"/>
      <c r="K3003" s="124" t="n"/>
      <c r="L3003" s="12" t="n"/>
      <c r="M3003" s="158">
        <f>IF(J3003="", "", K3003)</f>
        <v/>
      </c>
      <c r="N3003" s="17" t="n"/>
      <c r="O3003" s="18" t="n"/>
      <c r="AC3003" s="14" t="n"/>
      <c r="AD3003" s="14">
        <f>IF(M3003="", "", IF(C3003="Long", IF(M3003&gt;0, M3003/F3003, ((G3003*(I3003-E3003))/F3003)), IF(M3003&gt;0, M3003/F3003, ((G3003*(E3003-I3003))/F3003))))</f>
        <v/>
      </c>
    </row>
    <row customHeight="1" ht="17.25" r="3004" spans="1:105">
      <c r="A3004" s="161" t="n"/>
      <c r="B3004" s="141" t="n"/>
      <c r="C3004" s="15" t="n"/>
      <c r="D3004" s="15" t="n"/>
      <c r="E3004" s="142" t="n"/>
      <c r="F3004" s="16" t="n"/>
      <c r="G3004" s="132" t="n"/>
      <c r="H3004" s="142" t="n"/>
      <c r="I3004" s="142" t="n"/>
      <c r="J3004" s="144" t="n"/>
      <c r="K3004" s="124" t="n"/>
      <c r="L3004" s="12" t="n"/>
      <c r="M3004" s="158">
        <f>IF(J3004="", "", K3004)</f>
        <v/>
      </c>
      <c r="N3004" s="17" t="n"/>
      <c r="O3004" s="18" t="n"/>
      <c r="AC3004" s="14" t="n"/>
      <c r="AD3004" s="14">
        <f>IF(M3004="", "", IF(C3004="Long", IF(M3004&gt;0, M3004/F3004, ((G3004*(I3004-E3004))/F3004)), IF(M3004&gt;0, M3004/F3004, ((G3004*(E3004-I3004))/F3004))))</f>
        <v/>
      </c>
    </row>
    <row customHeight="1" ht="17.25" r="3005" spans="1:105">
      <c r="A3005" s="161" t="n"/>
      <c r="B3005" s="141" t="n"/>
      <c r="C3005" s="15" t="n"/>
      <c r="D3005" s="15" t="n"/>
      <c r="E3005" s="142" t="n"/>
      <c r="F3005" s="16" t="n"/>
      <c r="G3005" s="132" t="n"/>
      <c r="H3005" s="142" t="n"/>
      <c r="I3005" s="142" t="n"/>
      <c r="J3005" s="144" t="n"/>
      <c r="K3005" s="124" t="n"/>
      <c r="L3005" s="12" t="n"/>
      <c r="M3005" s="158">
        <f>IF(J3005="", "", K3005)</f>
        <v/>
      </c>
      <c r="N3005" s="17" t="n"/>
      <c r="O3005" s="18" t="n"/>
      <c r="AC3005" s="14" t="n"/>
      <c r="AD3005" s="14">
        <f>IF(M3005="", "", IF(C3005="Long", IF(M3005&gt;0, M3005/F3005, ((G3005*(I3005-E3005))/F3005)), IF(M3005&gt;0, M3005/F3005, ((G3005*(E3005-I3005))/F3005))))</f>
        <v/>
      </c>
    </row>
    <row customHeight="1" ht="17.25" r="3006" spans="1:105">
      <c r="A3006" s="161" t="n"/>
      <c r="B3006" s="141" t="n"/>
      <c r="C3006" s="15" t="n"/>
      <c r="D3006" s="15" t="n"/>
      <c r="E3006" s="142" t="n"/>
      <c r="F3006" s="16" t="n"/>
      <c r="G3006" s="132" t="n"/>
      <c r="H3006" s="142" t="n"/>
      <c r="I3006" s="142" t="n"/>
      <c r="J3006" s="144" t="n"/>
      <c r="K3006" s="124" t="n"/>
      <c r="L3006" s="12" t="n"/>
      <c r="M3006" s="158">
        <f>IF(J3006="", "", K3006)</f>
        <v/>
      </c>
      <c r="N3006" s="17" t="n"/>
      <c r="O3006" s="18" t="n"/>
      <c r="AC3006" s="14" t="n"/>
      <c r="AD3006" s="14">
        <f>IF(M3006="", "", IF(C3006="Long", IF(M3006&gt;0, M3006/F3006, ((G3006*(I3006-E3006))/F3006)), IF(M3006&gt;0, M3006/F3006, ((G3006*(E3006-I3006))/F3006))))</f>
        <v/>
      </c>
    </row>
    <row customHeight="1" ht="17.25" r="3007" spans="1:105">
      <c r="A3007" s="161" t="n"/>
      <c r="B3007" s="141" t="n"/>
      <c r="C3007" s="15" t="n"/>
      <c r="D3007" s="15" t="n"/>
      <c r="E3007" s="142" t="n"/>
      <c r="F3007" s="16" t="n"/>
      <c r="G3007" s="132" t="n"/>
      <c r="H3007" s="142" t="n"/>
      <c r="I3007" s="142" t="n"/>
      <c r="J3007" s="144" t="n"/>
      <c r="K3007" s="124" t="n"/>
      <c r="L3007" s="12" t="n"/>
      <c r="M3007" s="158">
        <f>IF(J3007="", "", K3007)</f>
        <v/>
      </c>
      <c r="N3007" s="17" t="n"/>
      <c r="O3007" s="18" t="n"/>
      <c r="AC3007" s="14" t="n"/>
      <c r="AD3007" s="14">
        <f>IF(M3007="", "", IF(C3007="Long", IF(M3007&gt;0, M3007/F3007, ((G3007*(I3007-E3007))/F3007)), IF(M3007&gt;0, M3007/F3007, ((G3007*(E3007-I3007))/F3007))))</f>
        <v/>
      </c>
    </row>
    <row customHeight="1" ht="17.25" r="3008" spans="1:105">
      <c r="A3008" s="161" t="n"/>
      <c r="B3008" s="141" t="n"/>
      <c r="C3008" s="15" t="n"/>
      <c r="D3008" s="15" t="n"/>
      <c r="E3008" s="142" t="n"/>
      <c r="F3008" s="16" t="n"/>
      <c r="G3008" s="132" t="n"/>
      <c r="H3008" s="142" t="n"/>
      <c r="I3008" s="142" t="n"/>
      <c r="J3008" s="144" t="n"/>
      <c r="K3008" s="124" t="n"/>
      <c r="L3008" s="12" t="n"/>
      <c r="M3008" s="158">
        <f>IF(J3008="", "", K3008)</f>
        <v/>
      </c>
      <c r="N3008" s="17" t="n"/>
      <c r="O3008" s="18" t="n"/>
      <c r="AC3008" s="14" t="n"/>
      <c r="AD3008" s="14">
        <f>IF(M3008="", "", IF(C3008="Long", IF(M3008&gt;0, M3008/F3008, ((G3008*(I3008-E3008))/F3008)), IF(M3008&gt;0, M3008/F3008, ((G3008*(E3008-I3008))/F3008))))</f>
        <v/>
      </c>
    </row>
    <row customHeight="1" ht="17.25" r="3009" spans="1:105">
      <c r="A3009" s="161" t="n"/>
      <c r="B3009" s="141" t="n"/>
      <c r="C3009" s="15" t="n"/>
      <c r="D3009" s="15" t="n"/>
      <c r="E3009" s="142" t="n"/>
      <c r="F3009" s="16" t="n"/>
      <c r="G3009" s="132" t="n"/>
      <c r="H3009" s="142" t="n"/>
      <c r="I3009" s="142" t="n"/>
      <c r="J3009" s="144" t="n"/>
      <c r="K3009" s="124" t="n"/>
      <c r="L3009" s="12" t="n"/>
      <c r="M3009" s="158">
        <f>IF(J3009="", "", K3009)</f>
        <v/>
      </c>
      <c r="N3009" s="17" t="n"/>
      <c r="O3009" s="18" t="n"/>
      <c r="AC3009" s="14" t="n"/>
      <c r="AD3009" s="14">
        <f>IF(M3009="", "", IF(C3009="Long", IF(M3009&gt;0, M3009/F3009, ((G3009*(I3009-E3009))/F3009)), IF(M3009&gt;0, M3009/F3009, ((G3009*(E3009-I3009))/F3009))))</f>
        <v/>
      </c>
    </row>
    <row customHeight="1" ht="17.25" r="3010" spans="1:105">
      <c r="A3010" s="161" t="n"/>
      <c r="B3010" s="141" t="n"/>
      <c r="C3010" s="15" t="n"/>
      <c r="D3010" s="15" t="n"/>
      <c r="E3010" s="142" t="n"/>
      <c r="F3010" s="16" t="n"/>
      <c r="G3010" s="132" t="n"/>
      <c r="H3010" s="142" t="n"/>
      <c r="I3010" s="142" t="n"/>
      <c r="J3010" s="144" t="n"/>
      <c r="K3010" s="124" t="n"/>
      <c r="L3010" s="12" t="n"/>
      <c r="M3010" s="158">
        <f>IF(J3010="", "", K3010)</f>
        <v/>
      </c>
      <c r="N3010" s="17" t="n"/>
      <c r="O3010" s="18" t="n"/>
      <c r="AC3010" s="14" t="n"/>
      <c r="AD3010" s="14">
        <f>IF(M3010="", "", IF(C3010="Long", IF(M3010&gt;0, M3010/F3010, ((G3010*(I3010-E3010))/F3010)), IF(M3010&gt;0, M3010/F3010, ((G3010*(E3010-I3010))/F3010))))</f>
        <v/>
      </c>
    </row>
    <row customHeight="1" ht="17.25" r="3011" spans="1:105">
      <c r="A3011" s="161" t="n"/>
      <c r="B3011" s="141" t="n"/>
      <c r="C3011" s="15" t="n"/>
      <c r="D3011" s="15" t="n"/>
      <c r="E3011" s="142" t="n"/>
      <c r="F3011" s="16" t="n"/>
      <c r="G3011" s="132" t="n"/>
      <c r="H3011" s="142" t="n"/>
      <c r="I3011" s="142" t="n"/>
      <c r="J3011" s="144" t="n"/>
      <c r="K3011" s="124" t="n"/>
      <c r="L3011" s="12" t="n"/>
      <c r="M3011" s="158">
        <f>IF(J3011="", "", K3011)</f>
        <v/>
      </c>
      <c r="N3011" s="17" t="n"/>
      <c r="O3011" s="18" t="n"/>
      <c r="AC3011" s="14" t="n"/>
      <c r="AD3011" s="14">
        <f>IF(M3011="", "", IF(C3011="Long", IF(M3011&gt;0, M3011/F3011, ((G3011*(I3011-E3011))/F3011)), IF(M3011&gt;0, M3011/F3011, ((G3011*(E3011-I3011))/F3011))))</f>
        <v/>
      </c>
    </row>
    <row customHeight="1" ht="17.25" r="3012" spans="1:105">
      <c r="A3012" s="161" t="n"/>
      <c r="B3012" s="141" t="n"/>
      <c r="C3012" s="15" t="n"/>
      <c r="D3012" s="15" t="n"/>
      <c r="E3012" s="142" t="n"/>
      <c r="F3012" s="16" t="n"/>
      <c r="G3012" s="132" t="n"/>
      <c r="H3012" s="142" t="n"/>
      <c r="I3012" s="142" t="n"/>
      <c r="J3012" s="144" t="n"/>
      <c r="K3012" s="124" t="n"/>
      <c r="L3012" s="12" t="n"/>
      <c r="M3012" s="158">
        <f>IF(J3012="", "", K3012)</f>
        <v/>
      </c>
      <c r="N3012" s="17" t="n"/>
      <c r="O3012" s="18" t="n"/>
      <c r="AC3012" s="14" t="n"/>
      <c r="AD3012" s="14">
        <f>IF(M3012="", "", IF(C3012="Long", IF(M3012&gt;0, M3012/F3012, ((G3012*(I3012-E3012))/F3012)), IF(M3012&gt;0, M3012/F3012, ((G3012*(E3012-I3012))/F3012))))</f>
        <v/>
      </c>
    </row>
    <row customHeight="1" ht="17.25" r="3013" spans="1:105">
      <c r="A3013" s="161" t="n"/>
      <c r="B3013" s="141" t="n"/>
      <c r="C3013" s="15" t="n"/>
      <c r="D3013" s="15" t="n"/>
      <c r="E3013" s="142" t="n"/>
      <c r="F3013" s="16" t="n"/>
      <c r="G3013" s="132" t="n"/>
      <c r="H3013" s="142" t="n"/>
      <c r="I3013" s="142" t="n"/>
      <c r="J3013" s="144" t="n"/>
      <c r="K3013" s="124" t="n"/>
      <c r="L3013" s="12" t="n"/>
      <c r="M3013" s="158">
        <f>IF(J3013="", "", K3013)</f>
        <v/>
      </c>
      <c r="N3013" s="17" t="n"/>
      <c r="O3013" s="18" t="n"/>
      <c r="AC3013" s="14" t="n"/>
      <c r="AD3013" s="14">
        <f>IF(M3013="", "", IF(C3013="Long", IF(M3013&gt;0, M3013/F3013, ((G3013*(I3013-E3013))/F3013)), IF(M3013&gt;0, M3013/F3013, ((G3013*(E3013-I3013))/F3013))))</f>
        <v/>
      </c>
    </row>
    <row customHeight="1" ht="17.25" r="3014" spans="1:105">
      <c r="A3014" s="161" t="n"/>
      <c r="B3014" s="141" t="n"/>
      <c r="C3014" s="15" t="n"/>
      <c r="D3014" s="15" t="n"/>
      <c r="E3014" s="142" t="n"/>
      <c r="F3014" s="16" t="n"/>
      <c r="G3014" s="132" t="n"/>
      <c r="H3014" s="142" t="n"/>
      <c r="I3014" s="142" t="n"/>
      <c r="J3014" s="144" t="n"/>
      <c r="K3014" s="124" t="n"/>
      <c r="L3014" s="12" t="n"/>
      <c r="M3014" s="158">
        <f>IF(J3014="", "", K3014)</f>
        <v/>
      </c>
      <c r="N3014" s="17" t="n"/>
      <c r="O3014" s="18" t="n"/>
      <c r="AC3014" s="14" t="n"/>
      <c r="AD3014" s="14">
        <f>IF(M3014="", "", IF(C3014="Long", IF(M3014&gt;0, M3014/F3014, ((G3014*(I3014-E3014))/F3014)), IF(M3014&gt;0, M3014/F3014, ((G3014*(E3014-I3014))/F3014))))</f>
        <v/>
      </c>
    </row>
    <row customHeight="1" ht="17.25" r="3015" spans="1:105">
      <c r="A3015" s="161" t="n"/>
      <c r="B3015" s="141" t="n"/>
      <c r="C3015" s="15" t="n"/>
      <c r="D3015" s="15" t="n"/>
      <c r="E3015" s="142" t="n"/>
      <c r="F3015" s="16" t="n"/>
      <c r="G3015" s="132" t="n"/>
      <c r="H3015" s="142" t="n"/>
      <c r="I3015" s="142" t="n"/>
      <c r="J3015" s="144" t="n"/>
      <c r="K3015" s="124" t="n"/>
      <c r="L3015" s="12" t="n"/>
      <c r="M3015" s="158">
        <f>IF(J3015="", "", K3015)</f>
        <v/>
      </c>
      <c r="N3015" s="17" t="n"/>
      <c r="O3015" s="18" t="n"/>
      <c r="AC3015" s="14" t="n"/>
      <c r="AD3015" s="14">
        <f>IF(M3015="", "", IF(C3015="Long", IF(M3015&gt;0, M3015/F3015, ((G3015*(I3015-E3015))/F3015)), IF(M3015&gt;0, M3015/F3015, ((G3015*(E3015-I3015))/F3015))))</f>
        <v/>
      </c>
    </row>
    <row customHeight="1" ht="17.25" r="3016" spans="1:105">
      <c r="A3016" s="161" t="n"/>
      <c r="B3016" s="141" t="n"/>
      <c r="C3016" s="15" t="n"/>
      <c r="D3016" s="15" t="n"/>
      <c r="E3016" s="142" t="n"/>
      <c r="F3016" s="16" t="n"/>
      <c r="G3016" s="132" t="n"/>
      <c r="H3016" s="142" t="n"/>
      <c r="I3016" s="142" t="n"/>
      <c r="J3016" s="144" t="n"/>
      <c r="K3016" s="124" t="n"/>
      <c r="L3016" s="12" t="n"/>
      <c r="M3016" s="158">
        <f>IF(J3016="", "", K3016)</f>
        <v/>
      </c>
      <c r="N3016" s="17" t="n"/>
      <c r="O3016" s="18" t="n"/>
      <c r="AC3016" s="14" t="n"/>
      <c r="AD3016" s="14">
        <f>IF(M3016="", "", IF(C3016="Long", IF(M3016&gt;0, M3016/F3016, ((G3016*(I3016-E3016))/F3016)), IF(M3016&gt;0, M3016/F3016, ((G3016*(E3016-I3016))/F3016))))</f>
        <v/>
      </c>
    </row>
    <row customHeight="1" ht="17.25" r="3017" spans="1:105">
      <c r="A3017" s="161" t="n"/>
      <c r="B3017" s="141" t="n"/>
      <c r="C3017" s="15" t="n"/>
      <c r="D3017" s="15" t="n"/>
      <c r="E3017" s="142" t="n"/>
      <c r="F3017" s="16" t="n"/>
      <c r="G3017" s="132" t="n"/>
      <c r="H3017" s="142" t="n"/>
      <c r="I3017" s="142" t="n"/>
      <c r="J3017" s="144" t="n"/>
      <c r="K3017" s="124" t="n"/>
      <c r="L3017" s="12" t="n"/>
      <c r="M3017" s="158">
        <f>IF(J3017="", "", K3017)</f>
        <v/>
      </c>
      <c r="N3017" s="17" t="n"/>
      <c r="O3017" s="18" t="n"/>
      <c r="AC3017" s="14" t="n"/>
      <c r="AD3017" s="14">
        <f>IF(M3017="", "", IF(C3017="Long", IF(M3017&gt;0, M3017/F3017, ((G3017*(I3017-E3017))/F3017)), IF(M3017&gt;0, M3017/F3017, ((G3017*(E3017-I3017))/F3017))))</f>
        <v/>
      </c>
    </row>
    <row customHeight="1" ht="17.25" r="3018" spans="1:105">
      <c r="A3018" s="161" t="n"/>
      <c r="B3018" s="141" t="n"/>
      <c r="C3018" s="15" t="n"/>
      <c r="D3018" s="15" t="n"/>
      <c r="E3018" s="142" t="n"/>
      <c r="F3018" s="16" t="n"/>
      <c r="G3018" s="132" t="n"/>
      <c r="H3018" s="142" t="n"/>
      <c r="I3018" s="142" t="n"/>
      <c r="J3018" s="144" t="n"/>
      <c r="K3018" s="124" t="n"/>
      <c r="L3018" s="12" t="n"/>
      <c r="M3018" s="158">
        <f>IF(J3018="", "", K3018)</f>
        <v/>
      </c>
      <c r="N3018" s="17" t="n"/>
      <c r="O3018" s="18" t="n"/>
      <c r="AC3018" s="14" t="n"/>
      <c r="AD3018" s="14">
        <f>IF(M3018="", "", IF(C3018="Long", IF(M3018&gt;0, M3018/F3018, ((G3018*(I3018-E3018))/F3018)), IF(M3018&gt;0, M3018/F3018, ((G3018*(E3018-I3018))/F3018))))</f>
        <v/>
      </c>
    </row>
    <row customHeight="1" ht="17.25" r="3019" spans="1:105">
      <c r="A3019" s="161" t="n"/>
      <c r="B3019" s="141" t="n"/>
      <c r="C3019" s="15" t="n"/>
      <c r="D3019" s="15" t="n"/>
      <c r="E3019" s="142" t="n"/>
      <c r="F3019" s="16" t="n"/>
      <c r="G3019" s="132" t="n"/>
      <c r="H3019" s="142" t="n"/>
      <c r="I3019" s="142" t="n"/>
      <c r="J3019" s="144" t="n"/>
      <c r="K3019" s="124" t="n"/>
      <c r="L3019" s="12" t="n"/>
      <c r="M3019" s="158">
        <f>IF(J3019="", "", K3019)</f>
        <v/>
      </c>
      <c r="N3019" s="17" t="n"/>
      <c r="O3019" s="18" t="n"/>
      <c r="AC3019" s="14" t="n"/>
      <c r="AD3019" s="14">
        <f>IF(M3019="", "", IF(C3019="Long", IF(M3019&gt;0, M3019/F3019, ((G3019*(I3019-E3019))/F3019)), IF(M3019&gt;0, M3019/F3019, ((G3019*(E3019-I3019))/F3019))))</f>
        <v/>
      </c>
    </row>
    <row customHeight="1" ht="17.25" r="3020" spans="1:105">
      <c r="A3020" s="161" t="n"/>
      <c r="B3020" s="141" t="n"/>
      <c r="C3020" s="15" t="n"/>
      <c r="D3020" s="15" t="n"/>
      <c r="E3020" s="142" t="n"/>
      <c r="F3020" s="16" t="n"/>
      <c r="G3020" s="132" t="n"/>
      <c r="H3020" s="142" t="n"/>
      <c r="I3020" s="142" t="n"/>
      <c r="J3020" s="144" t="n"/>
      <c r="K3020" s="124" t="n"/>
      <c r="L3020" s="12" t="n"/>
      <c r="M3020" s="158">
        <f>IF(J3020="", "", K3020)</f>
        <v/>
      </c>
      <c r="N3020" s="17" t="n"/>
      <c r="O3020" s="18" t="n"/>
      <c r="AC3020" s="14" t="n"/>
      <c r="AD3020" s="14">
        <f>IF(M3020="", "", IF(C3020="Long", IF(M3020&gt;0, M3020/F3020, ((G3020*(I3020-E3020))/F3020)), IF(M3020&gt;0, M3020/F3020, ((G3020*(E3020-I3020))/F3020))))</f>
        <v/>
      </c>
    </row>
    <row customHeight="1" ht="17.25" r="3021" spans="1:105">
      <c r="A3021" s="161" t="n"/>
      <c r="B3021" s="141" t="n"/>
      <c r="C3021" s="15" t="n"/>
      <c r="D3021" s="15" t="n"/>
      <c r="E3021" s="142" t="n"/>
      <c r="F3021" s="16" t="n"/>
      <c r="G3021" s="132" t="n"/>
      <c r="H3021" s="142" t="n"/>
      <c r="I3021" s="142" t="n"/>
      <c r="J3021" s="144" t="n"/>
      <c r="K3021" s="124" t="n"/>
      <c r="L3021" s="12" t="n"/>
      <c r="M3021" s="158">
        <f>IF(J3021="", "", K3021)</f>
        <v/>
      </c>
      <c r="N3021" s="17" t="n"/>
      <c r="O3021" s="18" t="n"/>
      <c r="AC3021" s="14" t="n"/>
      <c r="AD3021" s="14">
        <f>IF(M3021="", "", IF(C3021="Long", IF(M3021&gt;0, M3021/F3021, ((G3021*(I3021-E3021))/F3021)), IF(M3021&gt;0, M3021/F3021, ((G3021*(E3021-I3021))/F3021))))</f>
        <v/>
      </c>
    </row>
    <row customHeight="1" ht="17.25" r="3022" spans="1:105">
      <c r="A3022" s="161" t="n"/>
      <c r="B3022" s="141" t="n"/>
      <c r="C3022" s="15" t="n"/>
      <c r="D3022" s="15" t="n"/>
      <c r="E3022" s="142" t="n"/>
      <c r="F3022" s="16" t="n"/>
      <c r="G3022" s="132" t="n"/>
      <c r="H3022" s="142" t="n"/>
      <c r="I3022" s="142" t="n"/>
      <c r="J3022" s="144" t="n"/>
      <c r="K3022" s="124" t="n"/>
      <c r="L3022" s="12" t="n"/>
      <c r="M3022" s="158">
        <f>IF(J3022="", "", K3022)</f>
        <v/>
      </c>
      <c r="N3022" s="17" t="n"/>
      <c r="O3022" s="18" t="n"/>
      <c r="AC3022" s="14" t="n"/>
      <c r="AD3022" s="14">
        <f>IF(M3022="", "", IF(C3022="Long", IF(M3022&gt;0, M3022/F3022, ((G3022*(I3022-E3022))/F3022)), IF(M3022&gt;0, M3022/F3022, ((G3022*(E3022-I3022))/F3022))))</f>
        <v/>
      </c>
    </row>
    <row customHeight="1" ht="17.25" r="3023" spans="1:105">
      <c r="A3023" s="161" t="n"/>
      <c r="B3023" s="141" t="n"/>
      <c r="C3023" s="15" t="n"/>
      <c r="D3023" s="15" t="n"/>
      <c r="E3023" s="142" t="n"/>
      <c r="F3023" s="16" t="n"/>
      <c r="G3023" s="132" t="n"/>
      <c r="H3023" s="142" t="n"/>
      <c r="I3023" s="142" t="n"/>
      <c r="J3023" s="144" t="n"/>
      <c r="K3023" s="124" t="n"/>
      <c r="L3023" s="12" t="n"/>
      <c r="M3023" s="158">
        <f>IF(J3023="", "", K3023)</f>
        <v/>
      </c>
      <c r="N3023" s="17" t="n"/>
      <c r="O3023" s="18" t="n"/>
      <c r="AC3023" s="14" t="n"/>
      <c r="AD3023" s="14">
        <f>IF(M3023="", "", IF(C3023="Long", IF(M3023&gt;0, M3023/F3023, ((G3023*(I3023-E3023))/F3023)), IF(M3023&gt;0, M3023/F3023, ((G3023*(E3023-I3023))/F3023))))</f>
        <v/>
      </c>
    </row>
    <row customHeight="1" ht="17.25" r="3024" spans="1:105">
      <c r="A3024" s="161" t="n"/>
      <c r="B3024" s="141" t="n"/>
      <c r="C3024" s="15" t="n"/>
      <c r="D3024" s="15" t="n"/>
      <c r="E3024" s="142" t="n"/>
      <c r="F3024" s="16" t="n"/>
      <c r="G3024" s="132" t="n"/>
      <c r="H3024" s="142" t="n"/>
      <c r="I3024" s="142" t="n"/>
      <c r="J3024" s="144" t="n"/>
      <c r="K3024" s="124" t="n"/>
      <c r="L3024" s="12" t="n"/>
      <c r="M3024" s="158">
        <f>IF(J3024="", "", K3024)</f>
        <v/>
      </c>
      <c r="N3024" s="17" t="n"/>
      <c r="O3024" s="18" t="n"/>
      <c r="AC3024" s="14" t="n"/>
      <c r="AD3024" s="14">
        <f>IF(M3024="", "", IF(C3024="Long", IF(M3024&gt;0, M3024/F3024, ((G3024*(I3024-E3024))/F3024)), IF(M3024&gt;0, M3024/F3024, ((G3024*(E3024-I3024))/F3024))))</f>
        <v/>
      </c>
    </row>
    <row customHeight="1" ht="17.25" r="3025" spans="1:105">
      <c r="A3025" s="161" t="n"/>
      <c r="B3025" s="141" t="n"/>
      <c r="C3025" s="15" t="n"/>
      <c r="D3025" s="15" t="n"/>
      <c r="E3025" s="142" t="n"/>
      <c r="F3025" s="16" t="n"/>
      <c r="G3025" s="132" t="n"/>
      <c r="H3025" s="142" t="n"/>
      <c r="I3025" s="142" t="n"/>
      <c r="J3025" s="144" t="n"/>
      <c r="K3025" s="124" t="n"/>
      <c r="L3025" s="12" t="n"/>
      <c r="M3025" s="158">
        <f>IF(J3025="", "", K3025)</f>
        <v/>
      </c>
      <c r="N3025" s="17" t="n"/>
      <c r="O3025" s="18" t="n"/>
      <c r="AC3025" s="14" t="n"/>
      <c r="AD3025" s="14">
        <f>IF(M3025="", "", IF(C3025="Long", IF(M3025&gt;0, M3025/F3025, ((G3025*(I3025-E3025))/F3025)), IF(M3025&gt;0, M3025/F3025, ((G3025*(E3025-I3025))/F3025))))</f>
        <v/>
      </c>
    </row>
    <row customHeight="1" ht="17.25" r="3026" spans="1:105">
      <c r="A3026" s="161" t="n"/>
      <c r="B3026" s="141" t="n"/>
      <c r="C3026" s="15" t="n"/>
      <c r="D3026" s="15" t="n"/>
      <c r="E3026" s="142" t="n"/>
      <c r="F3026" s="16" t="n"/>
      <c r="G3026" s="132" t="n"/>
      <c r="H3026" s="142" t="n"/>
      <c r="I3026" s="142" t="n"/>
      <c r="J3026" s="144" t="n"/>
      <c r="K3026" s="124" t="n"/>
      <c r="L3026" s="12" t="n"/>
      <c r="M3026" s="158">
        <f>IF(J3026="", "", K3026)</f>
        <v/>
      </c>
      <c r="N3026" s="17" t="n"/>
      <c r="O3026" s="18" t="n"/>
      <c r="AC3026" s="14" t="n"/>
      <c r="AD3026" s="14">
        <f>IF(M3026="", "", IF(C3026="Long", IF(M3026&gt;0, M3026/F3026, ((G3026*(I3026-E3026))/F3026)), IF(M3026&gt;0, M3026/F3026, ((G3026*(E3026-I3026))/F3026))))</f>
        <v/>
      </c>
    </row>
    <row customHeight="1" ht="17.25" r="3027" spans="1:105">
      <c r="A3027" s="161" t="n"/>
      <c r="B3027" s="141" t="n"/>
      <c r="C3027" s="15" t="n"/>
      <c r="D3027" s="15" t="n"/>
      <c r="E3027" s="142" t="n"/>
      <c r="F3027" s="16" t="n"/>
      <c r="G3027" s="132" t="n"/>
      <c r="H3027" s="142" t="n"/>
      <c r="I3027" s="142" t="n"/>
      <c r="J3027" s="144" t="n"/>
      <c r="K3027" s="124" t="n"/>
      <c r="L3027" s="12" t="n"/>
      <c r="M3027" s="158">
        <f>IF(J3027="", "", K3027)</f>
        <v/>
      </c>
      <c r="N3027" s="17" t="n"/>
      <c r="O3027" s="18" t="n"/>
      <c r="AC3027" s="14" t="n"/>
      <c r="AD3027" s="14">
        <f>IF(M3027="", "", IF(C3027="Long", IF(M3027&gt;0, M3027/F3027, ((G3027*(I3027-E3027))/F3027)), IF(M3027&gt;0, M3027/F3027, ((G3027*(E3027-I3027))/F3027))))</f>
        <v/>
      </c>
    </row>
    <row customHeight="1" ht="17.25" r="3028" spans="1:105">
      <c r="A3028" s="161" t="n"/>
      <c r="B3028" s="141" t="n"/>
      <c r="C3028" s="15" t="n"/>
      <c r="D3028" s="15" t="n"/>
      <c r="E3028" s="142" t="n"/>
      <c r="F3028" s="16" t="n"/>
      <c r="G3028" s="132" t="n"/>
      <c r="H3028" s="142" t="n"/>
      <c r="I3028" s="142" t="n"/>
      <c r="J3028" s="144" t="n"/>
      <c r="K3028" s="124" t="n"/>
      <c r="L3028" s="12" t="n"/>
      <c r="M3028" s="158">
        <f>IF(J3028="", "", K3028)</f>
        <v/>
      </c>
      <c r="N3028" s="17" t="n"/>
      <c r="O3028" s="18" t="n"/>
      <c r="AC3028" s="14" t="n"/>
      <c r="AD3028" s="14">
        <f>IF(M3028="", "", IF(C3028="Long", IF(M3028&gt;0, M3028/F3028, ((G3028*(I3028-E3028))/F3028)), IF(M3028&gt;0, M3028/F3028, ((G3028*(E3028-I3028))/F3028))))</f>
        <v/>
      </c>
    </row>
    <row customHeight="1" ht="17.25" r="3029" spans="1:105">
      <c r="A3029" s="161" t="n"/>
      <c r="B3029" s="141" t="n"/>
      <c r="C3029" s="15" t="n"/>
      <c r="D3029" s="15" t="n"/>
      <c r="E3029" s="142" t="n"/>
      <c r="F3029" s="16" t="n"/>
      <c r="G3029" s="132" t="n"/>
      <c r="H3029" s="142" t="n"/>
      <c r="I3029" s="142" t="n"/>
      <c r="J3029" s="144" t="n"/>
      <c r="K3029" s="124" t="n"/>
      <c r="L3029" s="12" t="n"/>
      <c r="M3029" s="158">
        <f>IF(J3029="", "", K3029)</f>
        <v/>
      </c>
      <c r="N3029" s="17" t="n"/>
      <c r="O3029" s="18" t="n"/>
      <c r="AC3029" s="14" t="n"/>
      <c r="AD3029" s="14">
        <f>IF(M3029="", "", IF(C3029="Long", IF(M3029&gt;0, M3029/F3029, ((G3029*(I3029-E3029))/F3029)), IF(M3029&gt;0, M3029/F3029, ((G3029*(E3029-I3029))/F3029))))</f>
        <v/>
      </c>
    </row>
    <row customHeight="1" ht="17.25" r="3030" spans="1:105">
      <c r="A3030" s="161" t="n"/>
      <c r="B3030" s="141" t="n"/>
      <c r="C3030" s="15" t="n"/>
      <c r="D3030" s="15" t="n"/>
      <c r="E3030" s="142" t="n"/>
      <c r="F3030" s="16" t="n"/>
      <c r="G3030" s="132" t="n"/>
      <c r="H3030" s="142" t="n"/>
      <c r="I3030" s="142" t="n"/>
      <c r="J3030" s="144" t="n"/>
      <c r="K3030" s="124" t="n"/>
      <c r="L3030" s="12" t="n"/>
      <c r="M3030" s="158">
        <f>IF(J3030="", "", K3030)</f>
        <v/>
      </c>
      <c r="N3030" s="17" t="n"/>
      <c r="O3030" s="18" t="n"/>
      <c r="AC3030" s="14" t="n"/>
      <c r="AD3030" s="14">
        <f>IF(M3030="", "", IF(C3030="Long", IF(M3030&gt;0, M3030/F3030, ((G3030*(I3030-E3030))/F3030)), IF(M3030&gt;0, M3030/F3030, ((G3030*(E3030-I3030))/F3030))))</f>
        <v/>
      </c>
    </row>
    <row customHeight="1" ht="17.25" r="3031" spans="1:105">
      <c r="A3031" s="161" t="n"/>
      <c r="B3031" s="141" t="n"/>
      <c r="C3031" s="15" t="n"/>
      <c r="D3031" s="15" t="n"/>
      <c r="E3031" s="142" t="n"/>
      <c r="F3031" s="16" t="n"/>
      <c r="G3031" s="132" t="n"/>
      <c r="H3031" s="142" t="n"/>
      <c r="I3031" s="142" t="n"/>
      <c r="J3031" s="144" t="n"/>
      <c r="K3031" s="124" t="n"/>
      <c r="L3031" s="12" t="n"/>
      <c r="M3031" s="158">
        <f>IF(J3031="", "", K3031)</f>
        <v/>
      </c>
      <c r="N3031" s="17" t="n"/>
      <c r="O3031" s="18" t="n"/>
      <c r="AC3031" s="14" t="n"/>
      <c r="AD3031" s="14">
        <f>IF(M3031="", "", IF(C3031="Long", IF(M3031&gt;0, M3031/F3031, ((G3031*(I3031-E3031))/F3031)), IF(M3031&gt;0, M3031/F3031, ((G3031*(E3031-I3031))/F3031))))</f>
        <v/>
      </c>
    </row>
    <row customHeight="1" ht="17.25" r="3032" spans="1:105">
      <c r="A3032" s="161" t="n"/>
      <c r="B3032" s="141" t="n"/>
      <c r="C3032" s="15" t="n"/>
      <c r="D3032" s="15" t="n"/>
      <c r="E3032" s="142" t="n"/>
      <c r="F3032" s="16" t="n"/>
      <c r="G3032" s="132" t="n"/>
      <c r="H3032" s="142" t="n"/>
      <c r="I3032" s="142" t="n"/>
      <c r="J3032" s="144" t="n"/>
      <c r="K3032" s="124" t="n"/>
      <c r="L3032" s="12" t="n"/>
      <c r="M3032" s="158">
        <f>IF(J3032="", "", K3032)</f>
        <v/>
      </c>
      <c r="N3032" s="17" t="n"/>
      <c r="O3032" s="18" t="n"/>
      <c r="AC3032" s="14" t="n"/>
      <c r="AD3032" s="14">
        <f>IF(M3032="", "", IF(C3032="Long", IF(M3032&gt;0, M3032/F3032, ((G3032*(I3032-E3032))/F3032)), IF(M3032&gt;0, M3032/F3032, ((G3032*(E3032-I3032))/F3032))))</f>
        <v/>
      </c>
    </row>
    <row customHeight="1" ht="17.25" r="3033" spans="1:105">
      <c r="A3033" s="161" t="n"/>
      <c r="B3033" s="141" t="n"/>
      <c r="C3033" s="15" t="n"/>
      <c r="D3033" s="15" t="n"/>
      <c r="E3033" s="142" t="n"/>
      <c r="F3033" s="16" t="n"/>
      <c r="G3033" s="132" t="n"/>
      <c r="H3033" s="142" t="n"/>
      <c r="I3033" s="142" t="n"/>
      <c r="J3033" s="144" t="n"/>
      <c r="K3033" s="124" t="n"/>
      <c r="L3033" s="12" t="n"/>
      <c r="M3033" s="158">
        <f>IF(J3033="", "", K3033)</f>
        <v/>
      </c>
      <c r="N3033" s="17" t="n"/>
      <c r="O3033" s="18" t="n"/>
      <c r="AC3033" s="14" t="n"/>
      <c r="AD3033" s="14">
        <f>IF(M3033="", "", IF(C3033="Long", IF(M3033&gt;0, M3033/F3033, ((G3033*(I3033-E3033))/F3033)), IF(M3033&gt;0, M3033/F3033, ((G3033*(E3033-I3033))/F3033))))</f>
        <v/>
      </c>
    </row>
    <row customHeight="1" ht="17.25" r="3034" spans="1:105">
      <c r="A3034" s="161" t="n"/>
      <c r="B3034" s="141" t="n"/>
      <c r="C3034" s="15" t="n"/>
      <c r="D3034" s="15" t="n"/>
      <c r="E3034" s="142" t="n"/>
      <c r="F3034" s="16" t="n"/>
      <c r="G3034" s="132" t="n"/>
      <c r="H3034" s="142" t="n"/>
      <c r="I3034" s="142" t="n"/>
      <c r="J3034" s="144" t="n"/>
      <c r="K3034" s="124" t="n"/>
      <c r="L3034" s="12" t="n"/>
      <c r="M3034" s="158">
        <f>IF(J3034="", "", K3034)</f>
        <v/>
      </c>
      <c r="N3034" s="17" t="n"/>
      <c r="O3034" s="18" t="n"/>
      <c r="AC3034" s="14" t="n"/>
      <c r="AD3034" s="14">
        <f>IF(M3034="", "", IF(C3034="Long", IF(M3034&gt;0, M3034/F3034, ((G3034*(I3034-E3034))/F3034)), IF(M3034&gt;0, M3034/F3034, ((G3034*(E3034-I3034))/F3034))))</f>
        <v/>
      </c>
    </row>
    <row customHeight="1" ht="17.25" r="3035" spans="1:105">
      <c r="A3035" s="161" t="n"/>
      <c r="B3035" s="141" t="n"/>
      <c r="C3035" s="15" t="n"/>
      <c r="D3035" s="15" t="n"/>
      <c r="E3035" s="142" t="n"/>
      <c r="F3035" s="16" t="n"/>
      <c r="G3035" s="132" t="n"/>
      <c r="H3035" s="142" t="n"/>
      <c r="I3035" s="142" t="n"/>
      <c r="J3035" s="144" t="n"/>
      <c r="K3035" s="124" t="n"/>
      <c r="L3035" s="12" t="n"/>
      <c r="M3035" s="158">
        <f>IF(J3035="", "", K3035)</f>
        <v/>
      </c>
      <c r="N3035" s="17" t="n"/>
      <c r="O3035" s="18" t="n"/>
      <c r="AC3035" s="14" t="n"/>
      <c r="AD3035" s="14">
        <f>IF(M3035="", "", IF(C3035="Long", IF(M3035&gt;0, M3035/F3035, ((G3035*(I3035-E3035))/F3035)), IF(M3035&gt;0, M3035/F3035, ((G3035*(E3035-I3035))/F3035))))</f>
        <v/>
      </c>
    </row>
    <row customHeight="1" ht="17.25" r="3036" spans="1:105">
      <c r="A3036" s="161" t="n"/>
      <c r="B3036" s="141" t="n"/>
      <c r="C3036" s="15" t="n"/>
      <c r="D3036" s="15" t="n"/>
      <c r="E3036" s="142" t="n"/>
      <c r="F3036" s="16" t="n"/>
      <c r="G3036" s="132" t="n"/>
      <c r="H3036" s="142" t="n"/>
      <c r="I3036" s="142" t="n"/>
      <c r="J3036" s="144" t="n"/>
      <c r="K3036" s="124" t="n"/>
      <c r="L3036" s="12" t="n"/>
      <c r="M3036" s="158">
        <f>IF(J3036="", "", K3036)</f>
        <v/>
      </c>
      <c r="N3036" s="17" t="n"/>
      <c r="O3036" s="18" t="n"/>
      <c r="AC3036" s="14" t="n"/>
      <c r="AD3036" s="14">
        <f>IF(M3036="", "", IF(C3036="Long", IF(M3036&gt;0, M3036/F3036, ((G3036*(I3036-E3036))/F3036)), IF(M3036&gt;0, M3036/F3036, ((G3036*(E3036-I3036))/F3036))))</f>
        <v/>
      </c>
    </row>
    <row customHeight="1" ht="17.25" r="3037" spans="1:105">
      <c r="A3037" s="161" t="n"/>
      <c r="B3037" s="141" t="n"/>
      <c r="C3037" s="15" t="n"/>
      <c r="D3037" s="15" t="n"/>
      <c r="E3037" s="142" t="n"/>
      <c r="F3037" s="16" t="n"/>
      <c r="G3037" s="132" t="n"/>
      <c r="H3037" s="142" t="n"/>
      <c r="I3037" s="142" t="n"/>
      <c r="J3037" s="144" t="n"/>
      <c r="K3037" s="124" t="n"/>
      <c r="L3037" s="12" t="n"/>
      <c r="M3037" s="158">
        <f>IF(J3037="", "", K3037)</f>
        <v/>
      </c>
      <c r="N3037" s="17" t="n"/>
      <c r="O3037" s="18" t="n"/>
      <c r="AC3037" s="14" t="n"/>
      <c r="AD3037" s="14">
        <f>IF(M3037="", "", IF(C3037="Long", IF(M3037&gt;0, M3037/F3037, ((G3037*(I3037-E3037))/F3037)), IF(M3037&gt;0, M3037/F3037, ((G3037*(E3037-I3037))/F3037))))</f>
        <v/>
      </c>
    </row>
    <row customHeight="1" ht="17.25" r="3038" spans="1:105">
      <c r="A3038" s="161" t="n"/>
      <c r="B3038" s="141" t="n"/>
      <c r="C3038" s="15" t="n"/>
      <c r="D3038" s="15" t="n"/>
      <c r="E3038" s="142" t="n"/>
      <c r="F3038" s="16" t="n"/>
      <c r="G3038" s="132" t="n"/>
      <c r="H3038" s="142" t="n"/>
      <c r="I3038" s="142" t="n"/>
      <c r="J3038" s="144" t="n"/>
      <c r="K3038" s="124" t="n"/>
      <c r="L3038" s="12" t="n"/>
      <c r="M3038" s="158">
        <f>IF(J3038="", "", K3038)</f>
        <v/>
      </c>
      <c r="N3038" s="17" t="n"/>
      <c r="O3038" s="18" t="n"/>
      <c r="AC3038" s="14" t="n"/>
      <c r="AD3038" s="14">
        <f>IF(M3038="", "", IF(C3038="Long", IF(M3038&gt;0, M3038/F3038, ((G3038*(I3038-E3038))/F3038)), IF(M3038&gt;0, M3038/F3038, ((G3038*(E3038-I3038))/F3038))))</f>
        <v/>
      </c>
    </row>
    <row customHeight="1" ht="17.25" r="3039" spans="1:105">
      <c r="A3039" s="161" t="n"/>
      <c r="B3039" s="141" t="n"/>
      <c r="C3039" s="15" t="n"/>
      <c r="D3039" s="15" t="n"/>
      <c r="E3039" s="142" t="n"/>
      <c r="F3039" s="16" t="n"/>
      <c r="G3039" s="132" t="n"/>
      <c r="H3039" s="142" t="n"/>
      <c r="I3039" s="142" t="n"/>
      <c r="J3039" s="144" t="n"/>
      <c r="K3039" s="124" t="n"/>
      <c r="L3039" s="12" t="n"/>
      <c r="M3039" s="158">
        <f>IF(J3039="", "", K3039)</f>
        <v/>
      </c>
      <c r="N3039" s="17" t="n"/>
      <c r="O3039" s="18" t="n"/>
      <c r="AC3039" s="14" t="n"/>
      <c r="AD3039" s="14">
        <f>IF(M3039="", "", IF(C3039="Long", IF(M3039&gt;0, M3039/F3039, ((G3039*(I3039-E3039))/F3039)), IF(M3039&gt;0, M3039/F3039, ((G3039*(E3039-I3039))/F3039))))</f>
        <v/>
      </c>
    </row>
    <row customHeight="1" ht="17.25" r="3040" spans="1:105">
      <c r="A3040" s="161" t="n"/>
      <c r="B3040" s="141" t="n"/>
      <c r="C3040" s="15" t="n"/>
      <c r="D3040" s="15" t="n"/>
      <c r="E3040" s="142" t="n"/>
      <c r="F3040" s="16" t="n"/>
      <c r="G3040" s="132" t="n"/>
      <c r="H3040" s="142" t="n"/>
      <c r="I3040" s="142" t="n"/>
      <c r="J3040" s="144" t="n"/>
      <c r="K3040" s="124" t="n"/>
      <c r="L3040" s="12" t="n"/>
      <c r="M3040" s="158">
        <f>IF(J3040="", "", K3040)</f>
        <v/>
      </c>
      <c r="N3040" s="17" t="n"/>
      <c r="O3040" s="18" t="n"/>
      <c r="AC3040" s="14" t="n"/>
      <c r="AD3040" s="14">
        <f>IF(M3040="", "", IF(C3040="Long", IF(M3040&gt;0, M3040/F3040, ((G3040*(I3040-E3040))/F3040)), IF(M3040&gt;0, M3040/F3040, ((G3040*(E3040-I3040))/F3040))))</f>
        <v/>
      </c>
    </row>
    <row customHeight="1" ht="17.25" r="3041" spans="1:105">
      <c r="A3041" s="161" t="n"/>
      <c r="B3041" s="141" t="n"/>
      <c r="C3041" s="15" t="n"/>
      <c r="D3041" s="15" t="n"/>
      <c r="E3041" s="142" t="n"/>
      <c r="F3041" s="16" t="n"/>
      <c r="G3041" s="132" t="n"/>
      <c r="H3041" s="142" t="n"/>
      <c r="I3041" s="142" t="n"/>
      <c r="J3041" s="144" t="n"/>
      <c r="K3041" s="124" t="n"/>
      <c r="L3041" s="12" t="n"/>
      <c r="M3041" s="158">
        <f>IF(J3041="", "", K3041)</f>
        <v/>
      </c>
      <c r="N3041" s="17" t="n"/>
      <c r="O3041" s="18" t="n"/>
      <c r="AC3041" s="14" t="n"/>
      <c r="AD3041" s="14">
        <f>IF(M3041="", "", IF(C3041="Long", IF(M3041&gt;0, M3041/F3041, ((G3041*(I3041-E3041))/F3041)), IF(M3041&gt;0, M3041/F3041, ((G3041*(E3041-I3041))/F3041))))</f>
        <v/>
      </c>
    </row>
    <row customHeight="1" ht="17.25" r="3042" spans="1:105">
      <c r="A3042" s="161" t="n"/>
      <c r="B3042" s="141" t="n"/>
      <c r="C3042" s="15" t="n"/>
      <c r="D3042" s="15" t="n"/>
      <c r="E3042" s="142" t="n"/>
      <c r="F3042" s="16" t="n"/>
      <c r="G3042" s="132" t="n"/>
      <c r="H3042" s="142" t="n"/>
      <c r="I3042" s="142" t="n"/>
      <c r="J3042" s="144" t="n"/>
      <c r="K3042" s="124" t="n"/>
      <c r="L3042" s="12" t="n"/>
      <c r="M3042" s="158">
        <f>IF(J3042="", "", K3042)</f>
        <v/>
      </c>
      <c r="N3042" s="17" t="n"/>
      <c r="O3042" s="18" t="n"/>
      <c r="AC3042" s="14" t="n"/>
      <c r="AD3042" s="14">
        <f>IF(M3042="", "", IF(C3042="Long", IF(M3042&gt;0, M3042/F3042, ((G3042*(I3042-E3042))/F3042)), IF(M3042&gt;0, M3042/F3042, ((G3042*(E3042-I3042))/F3042))))</f>
        <v/>
      </c>
    </row>
    <row customHeight="1" ht="17.25" r="3043" spans="1:105">
      <c r="A3043" s="161" t="n"/>
      <c r="B3043" s="141" t="n"/>
      <c r="C3043" s="15" t="n"/>
      <c r="D3043" s="15" t="n"/>
      <c r="E3043" s="142" t="n"/>
      <c r="F3043" s="16" t="n"/>
      <c r="G3043" s="132" t="n"/>
      <c r="H3043" s="142" t="n"/>
      <c r="I3043" s="142" t="n"/>
      <c r="J3043" s="144" t="n"/>
      <c r="K3043" s="124" t="n"/>
      <c r="L3043" s="12" t="n"/>
      <c r="M3043" s="158">
        <f>IF(J3043="", "", K3043)</f>
        <v/>
      </c>
      <c r="N3043" s="17" t="n"/>
      <c r="O3043" s="18" t="n"/>
      <c r="AC3043" s="14" t="n"/>
      <c r="AD3043" s="14">
        <f>IF(M3043="", "", IF(C3043="Long", IF(M3043&gt;0, M3043/F3043, ((G3043*(I3043-E3043))/F3043)), IF(M3043&gt;0, M3043/F3043, ((G3043*(E3043-I3043))/F3043))))</f>
        <v/>
      </c>
    </row>
    <row customHeight="1" ht="17.25" r="3044" spans="1:105">
      <c r="A3044" s="161" t="n"/>
      <c r="B3044" s="141" t="n"/>
      <c r="C3044" s="15" t="n"/>
      <c r="D3044" s="15" t="n"/>
      <c r="E3044" s="142" t="n"/>
      <c r="F3044" s="16" t="n"/>
      <c r="G3044" s="132" t="n"/>
      <c r="H3044" s="142" t="n"/>
      <c r="I3044" s="142" t="n"/>
      <c r="J3044" s="144" t="n"/>
      <c r="K3044" s="124" t="n"/>
      <c r="L3044" s="12" t="n"/>
      <c r="M3044" s="158">
        <f>IF(J3044="", "", K3044)</f>
        <v/>
      </c>
      <c r="N3044" s="17" t="n"/>
      <c r="O3044" s="18" t="n"/>
      <c r="AC3044" s="14" t="n"/>
      <c r="AD3044" s="14">
        <f>IF(M3044="", "", IF(C3044="Long", IF(M3044&gt;0, M3044/F3044, ((G3044*(I3044-E3044))/F3044)), IF(M3044&gt;0, M3044/F3044, ((G3044*(E3044-I3044))/F3044))))</f>
        <v/>
      </c>
    </row>
    <row customHeight="1" ht="17.25" r="3045" spans="1:105">
      <c r="A3045" s="161" t="n"/>
      <c r="B3045" s="141" t="n"/>
      <c r="C3045" s="15" t="n"/>
      <c r="D3045" s="15" t="n"/>
      <c r="E3045" s="142" t="n"/>
      <c r="F3045" s="16" t="n"/>
      <c r="G3045" s="132" t="n"/>
      <c r="H3045" s="142" t="n"/>
      <c r="I3045" s="142" t="n"/>
      <c r="J3045" s="144" t="n"/>
      <c r="K3045" s="124" t="n"/>
      <c r="L3045" s="12" t="n"/>
      <c r="M3045" s="158">
        <f>IF(J3045="", "", K3045)</f>
        <v/>
      </c>
      <c r="N3045" s="17" t="n"/>
      <c r="O3045" s="18" t="n"/>
      <c r="AC3045" s="14" t="n"/>
      <c r="AD3045" s="14">
        <f>IF(M3045="", "", IF(C3045="Long", IF(M3045&gt;0, M3045/F3045, ((G3045*(I3045-E3045))/F3045)), IF(M3045&gt;0, M3045/F3045, ((G3045*(E3045-I3045))/F3045))))</f>
        <v/>
      </c>
    </row>
    <row customHeight="1" ht="17.25" r="3046" spans="1:105">
      <c r="A3046" s="161" t="n"/>
      <c r="B3046" s="141" t="n"/>
      <c r="C3046" s="15" t="n"/>
      <c r="D3046" s="15" t="n"/>
      <c r="E3046" s="142" t="n"/>
      <c r="F3046" s="16" t="n"/>
      <c r="G3046" s="132" t="n"/>
      <c r="H3046" s="142" t="n"/>
      <c r="I3046" s="142" t="n"/>
      <c r="J3046" s="144" t="n"/>
      <c r="K3046" s="124" t="n"/>
      <c r="L3046" s="12" t="n"/>
      <c r="M3046" s="158">
        <f>IF(J3046="", "", K3046)</f>
        <v/>
      </c>
      <c r="N3046" s="17" t="n"/>
      <c r="O3046" s="18" t="n"/>
      <c r="AC3046" s="14" t="n"/>
      <c r="AD3046" s="14">
        <f>IF(M3046="", "", IF(C3046="Long", IF(M3046&gt;0, M3046/F3046, ((G3046*(I3046-E3046))/F3046)), IF(M3046&gt;0, M3046/F3046, ((G3046*(E3046-I3046))/F3046))))</f>
        <v/>
      </c>
    </row>
    <row customHeight="1" ht="17.25" r="3047" spans="1:105">
      <c r="A3047" s="161" t="n"/>
      <c r="B3047" s="141" t="n"/>
      <c r="C3047" s="15" t="n"/>
      <c r="D3047" s="15" t="n"/>
      <c r="E3047" s="142" t="n"/>
      <c r="F3047" s="16" t="n"/>
      <c r="G3047" s="132" t="n"/>
      <c r="H3047" s="142" t="n"/>
      <c r="I3047" s="142" t="n"/>
      <c r="J3047" s="144" t="n"/>
      <c r="K3047" s="124" t="n"/>
      <c r="L3047" s="12" t="n"/>
      <c r="M3047" s="158">
        <f>IF(J3047="", "", K3047)</f>
        <v/>
      </c>
      <c r="N3047" s="17" t="n"/>
      <c r="O3047" s="18" t="n"/>
      <c r="AC3047" s="14" t="n"/>
      <c r="AD3047" s="14">
        <f>IF(M3047="", "", IF(C3047="Long", IF(M3047&gt;0, M3047/F3047, ((G3047*(I3047-E3047))/F3047)), IF(M3047&gt;0, M3047/F3047, ((G3047*(E3047-I3047))/F3047))))</f>
        <v/>
      </c>
    </row>
    <row customHeight="1" ht="17.25" r="3048" spans="1:105">
      <c r="A3048" s="161" t="n"/>
      <c r="B3048" s="141" t="n"/>
      <c r="C3048" s="15" t="n"/>
      <c r="D3048" s="15" t="n"/>
      <c r="E3048" s="142" t="n"/>
      <c r="F3048" s="16" t="n"/>
      <c r="G3048" s="132" t="n"/>
      <c r="H3048" s="142" t="n"/>
      <c r="I3048" s="142" t="n"/>
      <c r="J3048" s="144" t="n"/>
      <c r="K3048" s="124" t="n"/>
      <c r="L3048" s="12" t="n"/>
      <c r="M3048" s="158">
        <f>IF(J3048="", "", K3048)</f>
        <v/>
      </c>
      <c r="N3048" s="17" t="n"/>
      <c r="O3048" s="18" t="n"/>
      <c r="AC3048" s="14" t="n"/>
      <c r="AD3048" s="14">
        <f>IF(M3048="", "", IF(C3048="Long", IF(M3048&gt;0, M3048/F3048, ((G3048*(I3048-E3048))/F3048)), IF(M3048&gt;0, M3048/F3048, ((G3048*(E3048-I3048))/F3048))))</f>
        <v/>
      </c>
    </row>
    <row customHeight="1" ht="17.25" r="3049" spans="1:105">
      <c r="A3049" s="161" t="n"/>
      <c r="B3049" s="141" t="n"/>
      <c r="C3049" s="15" t="n"/>
      <c r="D3049" s="15" t="n"/>
      <c r="E3049" s="142" t="n"/>
      <c r="F3049" s="16" t="n"/>
      <c r="G3049" s="132" t="n"/>
      <c r="H3049" s="142" t="n"/>
      <c r="I3049" s="142" t="n"/>
      <c r="J3049" s="144" t="n"/>
      <c r="K3049" s="124" t="n"/>
      <c r="L3049" s="12" t="n"/>
      <c r="M3049" s="158">
        <f>IF(J3049="", "", K3049)</f>
        <v/>
      </c>
      <c r="N3049" s="17" t="n"/>
      <c r="O3049" s="18" t="n"/>
      <c r="AC3049" s="14" t="n"/>
      <c r="AD3049" s="14">
        <f>IF(M3049="", "", IF(C3049="Long", IF(M3049&gt;0, M3049/F3049, ((G3049*(I3049-E3049))/F3049)), IF(M3049&gt;0, M3049/F3049, ((G3049*(E3049-I3049))/F3049))))</f>
        <v/>
      </c>
    </row>
    <row customHeight="1" ht="17.25" r="3050" spans="1:105">
      <c r="A3050" s="161" t="n"/>
      <c r="B3050" s="141" t="n"/>
      <c r="C3050" s="15" t="n"/>
      <c r="D3050" s="15" t="n"/>
      <c r="E3050" s="142" t="n"/>
      <c r="F3050" s="16" t="n"/>
      <c r="G3050" s="132" t="n"/>
      <c r="H3050" s="142" t="n"/>
      <c r="I3050" s="142" t="n"/>
      <c r="J3050" s="144" t="n"/>
      <c r="K3050" s="124" t="n"/>
      <c r="L3050" s="12" t="n"/>
      <c r="M3050" s="158">
        <f>IF(J3050="", "", K3050)</f>
        <v/>
      </c>
      <c r="N3050" s="17" t="n"/>
      <c r="O3050" s="18" t="n"/>
      <c r="AC3050" s="14" t="n"/>
      <c r="AD3050" s="14">
        <f>IF(M3050="", "", IF(C3050="Long", IF(M3050&gt;0, M3050/F3050, ((G3050*(I3050-E3050))/F3050)), IF(M3050&gt;0, M3050/F3050, ((G3050*(E3050-I3050))/F3050))))</f>
        <v/>
      </c>
    </row>
    <row customHeight="1" ht="17.25" r="3051" spans="1:105">
      <c r="A3051" s="161" t="n"/>
      <c r="B3051" s="141" t="n"/>
      <c r="C3051" s="15" t="n"/>
      <c r="D3051" s="15" t="n"/>
      <c r="E3051" s="142" t="n"/>
      <c r="F3051" s="16" t="n"/>
      <c r="G3051" s="132" t="n"/>
      <c r="H3051" s="142" t="n"/>
      <c r="I3051" s="142" t="n"/>
      <c r="J3051" s="144" t="n"/>
      <c r="K3051" s="124" t="n"/>
      <c r="L3051" s="12" t="n"/>
      <c r="M3051" s="158">
        <f>IF(J3051="", "", K3051)</f>
        <v/>
      </c>
      <c r="N3051" s="17" t="n"/>
      <c r="O3051" s="18" t="n"/>
      <c r="AC3051" s="14" t="n"/>
      <c r="AD3051" s="14">
        <f>IF(M3051="", "", IF(C3051="Long", IF(M3051&gt;0, M3051/F3051, ((G3051*(I3051-E3051))/F3051)), IF(M3051&gt;0, M3051/F3051, ((G3051*(E3051-I3051))/F3051))))</f>
        <v/>
      </c>
    </row>
    <row customHeight="1" ht="17.25" r="3052" spans="1:105">
      <c r="A3052" s="161" t="n"/>
      <c r="B3052" s="141" t="n"/>
      <c r="C3052" s="15" t="n"/>
      <c r="D3052" s="15" t="n"/>
      <c r="E3052" s="142" t="n"/>
      <c r="F3052" s="16" t="n"/>
      <c r="G3052" s="132" t="n"/>
      <c r="H3052" s="142" t="n"/>
      <c r="I3052" s="142" t="n"/>
      <c r="J3052" s="144" t="n"/>
      <c r="K3052" s="124" t="n"/>
      <c r="L3052" s="12" t="n"/>
      <c r="M3052" s="158">
        <f>IF(J3052="", "", K3052)</f>
        <v/>
      </c>
      <c r="N3052" s="17" t="n"/>
      <c r="O3052" s="18" t="n"/>
      <c r="AC3052" s="14" t="n"/>
      <c r="AD3052" s="14">
        <f>IF(M3052="", "", IF(C3052="Long", IF(M3052&gt;0, M3052/F3052, ((G3052*(I3052-E3052))/F3052)), IF(M3052&gt;0, M3052/F3052, ((G3052*(E3052-I3052))/F3052))))</f>
        <v/>
      </c>
    </row>
    <row customHeight="1" ht="17.25" r="3053" spans="1:105">
      <c r="A3053" s="161" t="n"/>
      <c r="B3053" s="141" t="n"/>
      <c r="C3053" s="15" t="n"/>
      <c r="D3053" s="15" t="n"/>
      <c r="E3053" s="142" t="n"/>
      <c r="F3053" s="16" t="n"/>
      <c r="G3053" s="132" t="n"/>
      <c r="H3053" s="142" t="n"/>
      <c r="I3053" s="142" t="n"/>
      <c r="J3053" s="144" t="n"/>
      <c r="K3053" s="124" t="n"/>
      <c r="L3053" s="12" t="n"/>
      <c r="M3053" s="158">
        <f>IF(J3053="", "", K3053)</f>
        <v/>
      </c>
      <c r="N3053" s="17" t="n"/>
      <c r="O3053" s="18" t="n"/>
      <c r="AC3053" s="14" t="n"/>
      <c r="AD3053" s="14">
        <f>IF(M3053="", "", IF(C3053="Long", IF(M3053&gt;0, M3053/F3053, ((G3053*(I3053-E3053))/F3053)), IF(M3053&gt;0, M3053/F3053, ((G3053*(E3053-I3053))/F3053))))</f>
        <v/>
      </c>
    </row>
    <row customHeight="1" ht="17.25" r="3054" spans="1:105">
      <c r="A3054" s="161" t="n"/>
      <c r="B3054" s="141" t="n"/>
      <c r="C3054" s="15" t="n"/>
      <c r="D3054" s="15" t="n"/>
      <c r="E3054" s="142" t="n"/>
      <c r="F3054" s="16" t="n"/>
      <c r="G3054" s="132" t="n"/>
      <c r="H3054" s="142" t="n"/>
      <c r="I3054" s="142" t="n"/>
      <c r="J3054" s="144" t="n"/>
      <c r="K3054" s="124" t="n"/>
      <c r="L3054" s="12" t="n"/>
      <c r="M3054" s="158">
        <f>IF(J3054="", "", K3054)</f>
        <v/>
      </c>
      <c r="N3054" s="17" t="n"/>
      <c r="O3054" s="18" t="n"/>
      <c r="AC3054" s="14" t="n"/>
      <c r="AD3054" s="14">
        <f>IF(M3054="", "", IF(C3054="Long", IF(M3054&gt;0, M3054/F3054, ((G3054*(I3054-E3054))/F3054)), IF(M3054&gt;0, M3054/F3054, ((G3054*(E3054-I3054))/F3054))))</f>
        <v/>
      </c>
    </row>
    <row customHeight="1" ht="17.25" r="3055" spans="1:105">
      <c r="A3055" s="161" t="n"/>
      <c r="B3055" s="141" t="n"/>
      <c r="C3055" s="15" t="n"/>
      <c r="D3055" s="15" t="n"/>
      <c r="E3055" s="142" t="n"/>
      <c r="F3055" s="16" t="n"/>
      <c r="G3055" s="132" t="n"/>
      <c r="H3055" s="142" t="n"/>
      <c r="I3055" s="142" t="n"/>
      <c r="J3055" s="144" t="n"/>
      <c r="K3055" s="124" t="n"/>
      <c r="L3055" s="12" t="n"/>
      <c r="M3055" s="158">
        <f>IF(J3055="", "", K3055)</f>
        <v/>
      </c>
      <c r="N3055" s="17" t="n"/>
      <c r="O3055" s="18" t="n"/>
      <c r="AC3055" s="14" t="n"/>
      <c r="AD3055" s="14">
        <f>IF(M3055="", "", IF(C3055="Long", IF(M3055&gt;0, M3055/F3055, ((G3055*(I3055-E3055))/F3055)), IF(M3055&gt;0, M3055/F3055, ((G3055*(E3055-I3055))/F3055))))</f>
        <v/>
      </c>
    </row>
    <row customHeight="1" ht="17.25" r="3056" spans="1:105">
      <c r="A3056" s="161" t="n"/>
      <c r="B3056" s="141" t="n"/>
      <c r="C3056" s="15" t="n"/>
      <c r="D3056" s="15" t="n"/>
      <c r="E3056" s="142" t="n"/>
      <c r="F3056" s="16" t="n"/>
      <c r="G3056" s="132" t="n"/>
      <c r="H3056" s="142" t="n"/>
      <c r="I3056" s="142" t="n"/>
      <c r="J3056" s="144" t="n"/>
      <c r="K3056" s="124" t="n"/>
      <c r="L3056" s="12" t="n"/>
      <c r="M3056" s="158">
        <f>IF(J3056="", "", K3056)</f>
        <v/>
      </c>
      <c r="N3056" s="17" t="n"/>
      <c r="O3056" s="18" t="n"/>
      <c r="AC3056" s="14" t="n"/>
      <c r="AD3056" s="14">
        <f>IF(M3056="", "", IF(C3056="Long", IF(M3056&gt;0, M3056/F3056, ((G3056*(I3056-E3056))/F3056)), IF(M3056&gt;0, M3056/F3056, ((G3056*(E3056-I3056))/F3056))))</f>
        <v/>
      </c>
    </row>
    <row customHeight="1" ht="17.25" r="3057" spans="1:105">
      <c r="A3057" s="161" t="n"/>
      <c r="B3057" s="141" t="n"/>
      <c r="C3057" s="15" t="n"/>
      <c r="D3057" s="15" t="n"/>
      <c r="E3057" s="142" t="n"/>
      <c r="F3057" s="16" t="n"/>
      <c r="G3057" s="132" t="n"/>
      <c r="H3057" s="142" t="n"/>
      <c r="I3057" s="142" t="n"/>
      <c r="J3057" s="144" t="n"/>
      <c r="K3057" s="124" t="n"/>
      <c r="L3057" s="12" t="n"/>
      <c r="M3057" s="158">
        <f>IF(J3057="", "", K3057)</f>
        <v/>
      </c>
      <c r="N3057" s="17" t="n"/>
      <c r="O3057" s="18" t="n"/>
      <c r="AC3057" s="14" t="n"/>
      <c r="AD3057" s="14">
        <f>IF(M3057="", "", IF(C3057="Long", IF(M3057&gt;0, M3057/F3057, ((G3057*(I3057-E3057))/F3057)), IF(M3057&gt;0, M3057/F3057, ((G3057*(E3057-I3057))/F3057))))</f>
        <v/>
      </c>
    </row>
    <row customHeight="1" ht="17.25" r="3058" spans="1:105">
      <c r="A3058" s="161" t="n"/>
      <c r="B3058" s="141" t="n"/>
      <c r="C3058" s="15" t="n"/>
      <c r="D3058" s="15" t="n"/>
      <c r="E3058" s="142" t="n"/>
      <c r="F3058" s="16" t="n"/>
      <c r="G3058" s="132" t="n"/>
      <c r="H3058" s="142" t="n"/>
      <c r="I3058" s="142" t="n"/>
      <c r="J3058" s="144" t="n"/>
      <c r="K3058" s="124" t="n"/>
      <c r="L3058" s="12" t="n"/>
      <c r="M3058" s="158">
        <f>IF(J3058="", "", K3058)</f>
        <v/>
      </c>
      <c r="N3058" s="17" t="n"/>
      <c r="O3058" s="18" t="n"/>
      <c r="AC3058" s="14" t="n"/>
      <c r="AD3058" s="14">
        <f>IF(M3058="", "", IF(C3058="Long", IF(M3058&gt;0, M3058/F3058, ((G3058*(I3058-E3058))/F3058)), IF(M3058&gt;0, M3058/F3058, ((G3058*(E3058-I3058))/F3058))))</f>
        <v/>
      </c>
    </row>
    <row customHeight="1" ht="17.25" r="3059" spans="1:105">
      <c r="A3059" s="161" t="n"/>
      <c r="B3059" s="141" t="n"/>
      <c r="C3059" s="15" t="n"/>
      <c r="D3059" s="15" t="n"/>
      <c r="E3059" s="142" t="n"/>
      <c r="F3059" s="16" t="n"/>
      <c r="G3059" s="132" t="n"/>
      <c r="H3059" s="142" t="n"/>
      <c r="I3059" s="142" t="n"/>
      <c r="J3059" s="144" t="n"/>
      <c r="K3059" s="124" t="n"/>
      <c r="L3059" s="12" t="n"/>
      <c r="M3059" s="158">
        <f>IF(J3059="", "", K3059)</f>
        <v/>
      </c>
      <c r="N3059" s="17" t="n"/>
      <c r="O3059" s="18" t="n"/>
      <c r="AC3059" s="14" t="n"/>
      <c r="AD3059" s="14">
        <f>IF(M3059="", "", IF(C3059="Long", IF(M3059&gt;0, M3059/F3059, ((G3059*(I3059-E3059))/F3059)), IF(M3059&gt;0, M3059/F3059, ((G3059*(E3059-I3059))/F3059))))</f>
        <v/>
      </c>
    </row>
    <row customHeight="1" ht="17.25" r="3060" spans="1:105">
      <c r="A3060" s="161" t="n"/>
      <c r="B3060" s="141" t="n"/>
      <c r="C3060" s="15" t="n"/>
      <c r="D3060" s="15" t="n"/>
      <c r="E3060" s="142" t="n"/>
      <c r="F3060" s="16" t="n"/>
      <c r="G3060" s="132" t="n"/>
      <c r="H3060" s="142" t="n"/>
      <c r="I3060" s="142" t="n"/>
      <c r="J3060" s="144" t="n"/>
      <c r="K3060" s="124" t="n"/>
      <c r="L3060" s="12" t="n"/>
      <c r="M3060" s="158">
        <f>IF(J3060="", "", K3060)</f>
        <v/>
      </c>
      <c r="N3060" s="17" t="n"/>
      <c r="O3060" s="18" t="n"/>
      <c r="AC3060" s="14" t="n"/>
      <c r="AD3060" s="14">
        <f>IF(M3060="", "", IF(C3060="Long", IF(M3060&gt;0, M3060/F3060, ((G3060*(I3060-E3060))/F3060)), IF(M3060&gt;0, M3060/F3060, ((G3060*(E3060-I3060))/F3060))))</f>
        <v/>
      </c>
    </row>
    <row customHeight="1" ht="17.25" r="3061" spans="1:105">
      <c r="A3061" s="161" t="n"/>
      <c r="B3061" s="141" t="n"/>
      <c r="C3061" s="15" t="n"/>
      <c r="D3061" s="15" t="n"/>
      <c r="E3061" s="142" t="n"/>
      <c r="F3061" s="16" t="n"/>
      <c r="G3061" s="132" t="n"/>
      <c r="H3061" s="142" t="n"/>
      <c r="I3061" s="142" t="n"/>
      <c r="J3061" s="144" t="n"/>
      <c r="K3061" s="124" t="n"/>
      <c r="L3061" s="12" t="n"/>
      <c r="M3061" s="158">
        <f>IF(J3061="", "", K3061)</f>
        <v/>
      </c>
      <c r="N3061" s="17" t="n"/>
      <c r="O3061" s="18" t="n"/>
      <c r="AC3061" s="14" t="n"/>
      <c r="AD3061" s="14">
        <f>IF(M3061="", "", IF(C3061="Long", IF(M3061&gt;0, M3061/F3061, ((G3061*(I3061-E3061))/F3061)), IF(M3061&gt;0, M3061/F3061, ((G3061*(E3061-I3061))/F3061))))</f>
        <v/>
      </c>
    </row>
    <row customHeight="1" ht="17.25" r="3062" spans="1:105">
      <c r="A3062" s="161" t="n"/>
      <c r="B3062" s="141" t="n"/>
      <c r="C3062" s="15" t="n"/>
      <c r="D3062" s="15" t="n"/>
      <c r="E3062" s="142" t="n"/>
      <c r="F3062" s="16" t="n"/>
      <c r="G3062" s="132" t="n"/>
      <c r="H3062" s="142" t="n"/>
      <c r="I3062" s="142" t="n"/>
      <c r="J3062" s="144" t="n"/>
      <c r="K3062" s="124" t="n"/>
      <c r="L3062" s="12" t="n"/>
      <c r="M3062" s="158">
        <f>IF(J3062="", "", K3062)</f>
        <v/>
      </c>
      <c r="N3062" s="17" t="n"/>
      <c r="O3062" s="18" t="n"/>
      <c r="AC3062" s="14" t="n"/>
      <c r="AD3062" s="14">
        <f>IF(M3062="", "", IF(C3062="Long", IF(M3062&gt;0, M3062/F3062, ((G3062*(I3062-E3062))/F3062)), IF(M3062&gt;0, M3062/F3062, ((G3062*(E3062-I3062))/F3062))))</f>
        <v/>
      </c>
    </row>
    <row customHeight="1" ht="17.25" r="3063" spans="1:105">
      <c r="A3063" s="161" t="n"/>
      <c r="B3063" s="141" t="n"/>
      <c r="C3063" s="15" t="n"/>
      <c r="D3063" s="15" t="n"/>
      <c r="E3063" s="142" t="n"/>
      <c r="F3063" s="16" t="n"/>
      <c r="G3063" s="132" t="n"/>
      <c r="H3063" s="142" t="n"/>
      <c r="I3063" s="142" t="n"/>
      <c r="J3063" s="144" t="n"/>
      <c r="K3063" s="124" t="n"/>
      <c r="L3063" s="12" t="n"/>
      <c r="M3063" s="158">
        <f>IF(J3063="", "", K3063)</f>
        <v/>
      </c>
      <c r="N3063" s="17" t="n"/>
      <c r="O3063" s="18" t="n"/>
      <c r="AC3063" s="14" t="n"/>
      <c r="AD3063" s="14">
        <f>IF(M3063="", "", IF(C3063="Long", IF(M3063&gt;0, M3063/F3063, ((G3063*(I3063-E3063))/F3063)), IF(M3063&gt;0, M3063/F3063, ((G3063*(E3063-I3063))/F3063))))</f>
        <v/>
      </c>
    </row>
    <row customHeight="1" ht="17.25" r="3064" spans="1:105">
      <c r="A3064" s="161" t="n"/>
      <c r="B3064" s="141" t="n"/>
      <c r="C3064" s="15" t="n"/>
      <c r="D3064" s="15" t="n"/>
      <c r="E3064" s="142" t="n"/>
      <c r="F3064" s="16" t="n"/>
      <c r="G3064" s="132" t="n"/>
      <c r="H3064" s="142" t="n"/>
      <c r="I3064" s="142" t="n"/>
      <c r="J3064" s="144" t="n"/>
      <c r="K3064" s="124" t="n"/>
      <c r="L3064" s="12" t="n"/>
      <c r="M3064" s="158">
        <f>IF(J3064="", "", K3064)</f>
        <v/>
      </c>
      <c r="N3064" s="17" t="n"/>
      <c r="O3064" s="18" t="n"/>
      <c r="AC3064" s="14" t="n"/>
      <c r="AD3064" s="14">
        <f>IF(M3064="", "", IF(C3064="Long", IF(M3064&gt;0, M3064/F3064, ((G3064*(I3064-E3064))/F3064)), IF(M3064&gt;0, M3064/F3064, ((G3064*(E3064-I3064))/F3064))))</f>
        <v/>
      </c>
    </row>
    <row customHeight="1" ht="17.25" r="3065" spans="1:105">
      <c r="A3065" s="161" t="n"/>
      <c r="B3065" s="141" t="n"/>
      <c r="C3065" s="15" t="n"/>
      <c r="D3065" s="15" t="n"/>
      <c r="E3065" s="142" t="n"/>
      <c r="F3065" s="16" t="n"/>
      <c r="G3065" s="132" t="n"/>
      <c r="H3065" s="142" t="n"/>
      <c r="I3065" s="142" t="n"/>
      <c r="J3065" s="144" t="n"/>
      <c r="K3065" s="124" t="n"/>
      <c r="L3065" s="12" t="n"/>
      <c r="M3065" s="158">
        <f>IF(J3065="", "", K3065)</f>
        <v/>
      </c>
      <c r="N3065" s="17" t="n"/>
      <c r="O3065" s="18" t="n"/>
      <c r="AC3065" s="14" t="n"/>
      <c r="AD3065" s="14">
        <f>IF(M3065="", "", IF(C3065="Long", IF(M3065&gt;0, M3065/F3065, ((G3065*(I3065-E3065))/F3065)), IF(M3065&gt;0, M3065/F3065, ((G3065*(E3065-I3065))/F3065))))</f>
        <v/>
      </c>
    </row>
    <row customHeight="1" ht="17.25" r="3066" spans="1:105">
      <c r="A3066" s="161" t="n"/>
      <c r="B3066" s="141" t="n"/>
      <c r="C3066" s="15" t="n"/>
      <c r="D3066" s="15" t="n"/>
      <c r="E3066" s="142" t="n"/>
      <c r="F3066" s="16" t="n"/>
      <c r="G3066" s="132" t="n"/>
      <c r="H3066" s="142" t="n"/>
      <c r="I3066" s="142" t="n"/>
      <c r="J3066" s="144" t="n"/>
      <c r="K3066" s="124" t="n"/>
      <c r="L3066" s="12" t="n"/>
      <c r="M3066" s="158">
        <f>IF(J3066="", "", K3066)</f>
        <v/>
      </c>
      <c r="N3066" s="17" t="n"/>
      <c r="O3066" s="18" t="n"/>
      <c r="AC3066" s="14" t="n"/>
      <c r="AD3066" s="14">
        <f>IF(M3066="", "", IF(C3066="Long", IF(M3066&gt;0, M3066/F3066, ((G3066*(I3066-E3066))/F3066)), IF(M3066&gt;0, M3066/F3066, ((G3066*(E3066-I3066))/F3066))))</f>
        <v/>
      </c>
    </row>
    <row customHeight="1" ht="17.25" r="3067" spans="1:105">
      <c r="A3067" s="161" t="n"/>
      <c r="B3067" s="141" t="n"/>
      <c r="C3067" s="15" t="n"/>
      <c r="D3067" s="15" t="n"/>
      <c r="E3067" s="142" t="n"/>
      <c r="F3067" s="16" t="n"/>
      <c r="G3067" s="132" t="n"/>
      <c r="H3067" s="142" t="n"/>
      <c r="I3067" s="142" t="n"/>
      <c r="J3067" s="144" t="n"/>
      <c r="K3067" s="124" t="n"/>
      <c r="L3067" s="12" t="n"/>
      <c r="M3067" s="158">
        <f>IF(J3067="", "", K3067)</f>
        <v/>
      </c>
      <c r="N3067" s="17" t="n"/>
      <c r="O3067" s="18" t="n"/>
      <c r="AC3067" s="14" t="n"/>
      <c r="AD3067" s="14">
        <f>IF(M3067="", "", IF(C3067="Long", IF(M3067&gt;0, M3067/F3067, ((G3067*(I3067-E3067))/F3067)), IF(M3067&gt;0, M3067/F3067, ((G3067*(E3067-I3067))/F3067))))</f>
        <v/>
      </c>
    </row>
    <row customHeight="1" ht="17.25" r="3068" spans="1:105">
      <c r="A3068" s="161" t="n"/>
      <c r="B3068" s="141" t="n"/>
      <c r="C3068" s="15" t="n"/>
      <c r="D3068" s="15" t="n"/>
      <c r="E3068" s="142" t="n"/>
      <c r="F3068" s="16" t="n"/>
      <c r="G3068" s="132" t="n"/>
      <c r="H3068" s="142" t="n"/>
      <c r="I3068" s="142" t="n"/>
      <c r="J3068" s="144" t="n"/>
      <c r="K3068" s="124" t="n"/>
      <c r="L3068" s="12" t="n"/>
      <c r="M3068" s="158">
        <f>IF(J3068="", "", K3068)</f>
        <v/>
      </c>
      <c r="N3068" s="17" t="n"/>
      <c r="O3068" s="18" t="n"/>
      <c r="AC3068" s="14" t="n"/>
      <c r="AD3068" s="14">
        <f>IF(M3068="", "", IF(C3068="Long", IF(M3068&gt;0, M3068/F3068, ((G3068*(I3068-E3068))/F3068)), IF(M3068&gt;0, M3068/F3068, ((G3068*(E3068-I3068))/F3068))))</f>
        <v/>
      </c>
    </row>
    <row customHeight="1" ht="17.25" r="3069" spans="1:105">
      <c r="A3069" s="161" t="n"/>
      <c r="B3069" s="141" t="n"/>
      <c r="C3069" s="15" t="n"/>
      <c r="D3069" s="15" t="n"/>
      <c r="E3069" s="142" t="n"/>
      <c r="F3069" s="16" t="n"/>
      <c r="G3069" s="132" t="n"/>
      <c r="H3069" s="142" t="n"/>
      <c r="I3069" s="142" t="n"/>
      <c r="J3069" s="144" t="n"/>
      <c r="K3069" s="124" t="n"/>
      <c r="L3069" s="12" t="n"/>
      <c r="M3069" s="158">
        <f>IF(J3069="", "", K3069)</f>
        <v/>
      </c>
      <c r="N3069" s="17" t="n"/>
      <c r="O3069" s="18" t="n"/>
      <c r="AC3069" s="14" t="n"/>
      <c r="AD3069" s="14">
        <f>IF(M3069="", "", IF(C3069="Long", IF(M3069&gt;0, M3069/F3069, ((G3069*(I3069-E3069))/F3069)), IF(M3069&gt;0, M3069/F3069, ((G3069*(E3069-I3069))/F3069))))</f>
        <v/>
      </c>
    </row>
    <row customHeight="1" ht="17.25" r="3070" spans="1:105">
      <c r="A3070" s="161" t="n"/>
      <c r="B3070" s="141" t="n"/>
      <c r="C3070" s="15" t="n"/>
      <c r="D3070" s="15" t="n"/>
      <c r="E3070" s="142" t="n"/>
      <c r="F3070" s="16" t="n"/>
      <c r="G3070" s="132" t="n"/>
      <c r="H3070" s="142" t="n"/>
      <c r="I3070" s="142" t="n"/>
      <c r="J3070" s="144" t="n"/>
      <c r="K3070" s="124" t="n"/>
      <c r="L3070" s="12" t="n"/>
      <c r="M3070" s="158">
        <f>IF(J3070="", "", K3070)</f>
        <v/>
      </c>
      <c r="N3070" s="17" t="n"/>
      <c r="O3070" s="18" t="n"/>
      <c r="AC3070" s="14" t="n"/>
      <c r="AD3070" s="14">
        <f>IF(M3070="", "", IF(C3070="Long", IF(M3070&gt;0, M3070/F3070, ((G3070*(I3070-E3070))/F3070)), IF(M3070&gt;0, M3070/F3070, ((G3070*(E3070-I3070))/F3070))))</f>
        <v/>
      </c>
    </row>
    <row customHeight="1" ht="17.25" r="3071" spans="1:105">
      <c r="A3071" s="161" t="n"/>
      <c r="B3071" s="141" t="n"/>
      <c r="C3071" s="15" t="n"/>
      <c r="D3071" s="15" t="n"/>
      <c r="E3071" s="142" t="n"/>
      <c r="F3071" s="16" t="n"/>
      <c r="G3071" s="132" t="n"/>
      <c r="H3071" s="142" t="n"/>
      <c r="I3071" s="142" t="n"/>
      <c r="J3071" s="144" t="n"/>
      <c r="K3071" s="124" t="n"/>
      <c r="L3071" s="12" t="n"/>
      <c r="M3071" s="158">
        <f>IF(J3071="", "", K3071)</f>
        <v/>
      </c>
      <c r="N3071" s="17" t="n"/>
      <c r="O3071" s="18" t="n"/>
      <c r="AC3071" s="14" t="n"/>
      <c r="AD3071" s="14">
        <f>IF(M3071="", "", IF(C3071="Long", IF(M3071&gt;0, M3071/F3071, ((G3071*(I3071-E3071))/F3071)), IF(M3071&gt;0, M3071/F3071, ((G3071*(E3071-I3071))/F3071))))</f>
        <v/>
      </c>
    </row>
    <row customHeight="1" ht="17.25" r="3072" spans="1:105">
      <c r="A3072" s="161" t="n"/>
      <c r="B3072" s="141" t="n"/>
      <c r="C3072" s="15" t="n"/>
      <c r="D3072" s="15" t="n"/>
      <c r="E3072" s="142" t="n"/>
      <c r="F3072" s="16" t="n"/>
      <c r="G3072" s="132" t="n"/>
      <c r="H3072" s="142" t="n"/>
      <c r="I3072" s="142" t="n"/>
      <c r="J3072" s="144" t="n"/>
      <c r="K3072" s="124" t="n"/>
      <c r="L3072" s="12" t="n"/>
      <c r="M3072" s="158">
        <f>IF(J3072="", "", K3072)</f>
        <v/>
      </c>
      <c r="N3072" s="17" t="n"/>
      <c r="O3072" s="18" t="n"/>
      <c r="AC3072" s="14" t="n"/>
      <c r="AD3072" s="14">
        <f>IF(M3072="", "", IF(C3072="Long", IF(M3072&gt;0, M3072/F3072, ((G3072*(I3072-E3072))/F3072)), IF(M3072&gt;0, M3072/F3072, ((G3072*(E3072-I3072))/F3072))))</f>
        <v/>
      </c>
    </row>
    <row customHeight="1" ht="17.25" r="3073" spans="1:105">
      <c r="A3073" s="161" t="n"/>
      <c r="B3073" s="141" t="n"/>
      <c r="C3073" s="15" t="n"/>
      <c r="D3073" s="15" t="n"/>
      <c r="E3073" s="142" t="n"/>
      <c r="F3073" s="16" t="n"/>
      <c r="G3073" s="132" t="n"/>
      <c r="H3073" s="142" t="n"/>
      <c r="I3073" s="142" t="n"/>
      <c r="J3073" s="144" t="n"/>
      <c r="K3073" s="124" t="n"/>
      <c r="L3073" s="12" t="n"/>
      <c r="M3073" s="158">
        <f>IF(J3073="", "", K3073)</f>
        <v/>
      </c>
      <c r="N3073" s="17" t="n"/>
      <c r="O3073" s="18" t="n"/>
      <c r="AC3073" s="14" t="n"/>
      <c r="AD3073" s="14">
        <f>IF(M3073="", "", IF(C3073="Long", IF(M3073&gt;0, M3073/F3073, ((G3073*(I3073-E3073))/F3073)), IF(M3073&gt;0, M3073/F3073, ((G3073*(E3073-I3073))/F3073))))</f>
        <v/>
      </c>
    </row>
    <row customHeight="1" ht="17.25" r="3074" spans="1:105">
      <c r="A3074" s="161" t="n"/>
      <c r="B3074" s="141" t="n"/>
      <c r="C3074" s="15" t="n"/>
      <c r="D3074" s="15" t="n"/>
      <c r="E3074" s="142" t="n"/>
      <c r="F3074" s="16" t="n"/>
      <c r="G3074" s="132" t="n"/>
      <c r="H3074" s="142" t="n"/>
      <c r="I3074" s="142" t="n"/>
      <c r="J3074" s="144" t="n"/>
      <c r="K3074" s="124" t="n"/>
      <c r="L3074" s="12" t="n"/>
      <c r="M3074" s="158">
        <f>IF(J3074="", "", K3074)</f>
        <v/>
      </c>
      <c r="N3074" s="17" t="n"/>
      <c r="O3074" s="18" t="n"/>
      <c r="AC3074" s="14" t="n"/>
      <c r="AD3074" s="14">
        <f>IF(M3074="", "", IF(C3074="Long", IF(M3074&gt;0, M3074/F3074, ((G3074*(I3074-E3074))/F3074)), IF(M3074&gt;0, M3074/F3074, ((G3074*(E3074-I3074))/F3074))))</f>
        <v/>
      </c>
    </row>
    <row customHeight="1" ht="17.25" r="3075" spans="1:105">
      <c r="A3075" s="161" t="n"/>
      <c r="B3075" s="141" t="n"/>
      <c r="C3075" s="15" t="n"/>
      <c r="D3075" s="15" t="n"/>
      <c r="E3075" s="142" t="n"/>
      <c r="F3075" s="16" t="n"/>
      <c r="G3075" s="132" t="n"/>
      <c r="H3075" s="142" t="n"/>
      <c r="I3075" s="142" t="n"/>
      <c r="J3075" s="144" t="n"/>
      <c r="K3075" s="124" t="n"/>
      <c r="L3075" s="12" t="n"/>
      <c r="M3075" s="158">
        <f>IF(J3075="", "", K3075)</f>
        <v/>
      </c>
      <c r="N3075" s="17" t="n"/>
      <c r="O3075" s="18" t="n"/>
      <c r="AC3075" s="14" t="n"/>
      <c r="AD3075" s="14">
        <f>IF(M3075="", "", IF(C3075="Long", IF(M3075&gt;0, M3075/F3075, ((G3075*(I3075-E3075))/F3075)), IF(M3075&gt;0, M3075/F3075, ((G3075*(E3075-I3075))/F3075))))</f>
        <v/>
      </c>
    </row>
    <row customHeight="1" ht="17.25" r="3076" spans="1:105">
      <c r="A3076" s="161" t="n"/>
      <c r="B3076" s="141" t="n"/>
      <c r="C3076" s="15" t="n"/>
      <c r="D3076" s="15" t="n"/>
      <c r="E3076" s="142" t="n"/>
      <c r="F3076" s="16" t="n"/>
      <c r="G3076" s="132" t="n"/>
      <c r="H3076" s="142" t="n"/>
      <c r="I3076" s="142" t="n"/>
      <c r="J3076" s="144" t="n"/>
      <c r="K3076" s="124" t="n"/>
      <c r="L3076" s="12" t="n"/>
      <c r="M3076" s="158">
        <f>IF(J3076="", "", K3076)</f>
        <v/>
      </c>
      <c r="N3076" s="17" t="n"/>
      <c r="O3076" s="18" t="n"/>
      <c r="AC3076" s="14" t="n"/>
      <c r="AD3076" s="14">
        <f>IF(M3076="", "", IF(C3076="Long", IF(M3076&gt;0, M3076/F3076, ((G3076*(I3076-E3076))/F3076)), IF(M3076&gt;0, M3076/F3076, ((G3076*(E3076-I3076))/F3076))))</f>
        <v/>
      </c>
    </row>
    <row customHeight="1" ht="17.25" r="3077" spans="1:105">
      <c r="A3077" s="161" t="n"/>
      <c r="B3077" s="141" t="n"/>
      <c r="C3077" s="15" t="n"/>
      <c r="D3077" s="15" t="n"/>
      <c r="E3077" s="142" t="n"/>
      <c r="F3077" s="16" t="n"/>
      <c r="G3077" s="132" t="n"/>
      <c r="H3077" s="142" t="n"/>
      <c r="I3077" s="142" t="n"/>
      <c r="J3077" s="144" t="n"/>
      <c r="K3077" s="124" t="n"/>
      <c r="L3077" s="12" t="n"/>
      <c r="M3077" s="158">
        <f>IF(J3077="", "", K3077)</f>
        <v/>
      </c>
      <c r="N3077" s="17" t="n"/>
      <c r="O3077" s="18" t="n"/>
      <c r="AC3077" s="14" t="n"/>
      <c r="AD3077" s="14">
        <f>IF(M3077="", "", IF(C3077="Long", IF(M3077&gt;0, M3077/F3077, ((G3077*(I3077-E3077))/F3077)), IF(M3077&gt;0, M3077/F3077, ((G3077*(E3077-I3077))/F3077))))</f>
        <v/>
      </c>
    </row>
    <row customHeight="1" ht="17.25" r="3078" spans="1:105">
      <c r="A3078" s="161" t="n"/>
      <c r="B3078" s="141" t="n"/>
      <c r="C3078" s="15" t="n"/>
      <c r="D3078" s="15" t="n"/>
      <c r="E3078" s="142" t="n"/>
      <c r="F3078" s="16" t="n"/>
      <c r="G3078" s="132" t="n"/>
      <c r="H3078" s="142" t="n"/>
      <c r="I3078" s="142" t="n"/>
      <c r="J3078" s="144" t="n"/>
      <c r="K3078" s="124" t="n"/>
      <c r="L3078" s="12" t="n"/>
      <c r="M3078" s="158">
        <f>IF(J3078="", "", K3078)</f>
        <v/>
      </c>
      <c r="N3078" s="17" t="n"/>
      <c r="O3078" s="18" t="n"/>
      <c r="AC3078" s="14" t="n"/>
      <c r="AD3078" s="14">
        <f>IF(M3078="", "", IF(C3078="Long", IF(M3078&gt;0, M3078/F3078, ((G3078*(I3078-E3078))/F3078)), IF(M3078&gt;0, M3078/F3078, ((G3078*(E3078-I3078))/F3078))))</f>
        <v/>
      </c>
    </row>
    <row customHeight="1" ht="17.25" r="3079" spans="1:105">
      <c r="A3079" s="161" t="n"/>
      <c r="B3079" s="141" t="n"/>
      <c r="C3079" s="15" t="n"/>
      <c r="D3079" s="15" t="n"/>
      <c r="E3079" s="142" t="n"/>
      <c r="F3079" s="16" t="n"/>
      <c r="G3079" s="132" t="n"/>
      <c r="H3079" s="142" t="n"/>
      <c r="I3079" s="142" t="n"/>
      <c r="J3079" s="144" t="n"/>
      <c r="K3079" s="124" t="n"/>
      <c r="L3079" s="12" t="n"/>
      <c r="M3079" s="158">
        <f>IF(J3079="", "", K3079)</f>
        <v/>
      </c>
      <c r="N3079" s="17" t="n"/>
      <c r="O3079" s="18" t="n"/>
      <c r="AC3079" s="14" t="n"/>
      <c r="AD3079" s="14">
        <f>IF(M3079="", "", IF(C3079="Long", IF(M3079&gt;0, M3079/F3079, ((G3079*(I3079-E3079))/F3079)), IF(M3079&gt;0, M3079/F3079, ((G3079*(E3079-I3079))/F3079))))</f>
        <v/>
      </c>
    </row>
    <row customHeight="1" ht="17.25" r="3080" spans="1:105">
      <c r="A3080" s="161" t="n"/>
      <c r="B3080" s="141" t="n"/>
      <c r="C3080" s="15" t="n"/>
      <c r="D3080" s="15" t="n"/>
      <c r="E3080" s="142" t="n"/>
      <c r="F3080" s="16" t="n"/>
      <c r="G3080" s="132" t="n"/>
      <c r="H3080" s="142" t="n"/>
      <c r="I3080" s="142" t="n"/>
      <c r="J3080" s="144" t="n"/>
      <c r="K3080" s="124" t="n"/>
      <c r="L3080" s="12" t="n"/>
      <c r="M3080" s="158">
        <f>IF(J3080="", "", K3080)</f>
        <v/>
      </c>
      <c r="N3080" s="17" t="n"/>
      <c r="O3080" s="18" t="n"/>
      <c r="AC3080" s="14" t="n"/>
      <c r="AD3080" s="14">
        <f>IF(M3080="", "", IF(C3080="Long", IF(M3080&gt;0, M3080/F3080, ((G3080*(I3080-E3080))/F3080)), IF(M3080&gt;0, M3080/F3080, ((G3080*(E3080-I3080))/F3080))))</f>
        <v/>
      </c>
    </row>
    <row customHeight="1" ht="17.25" r="3081" spans="1:105">
      <c r="A3081" s="161" t="n"/>
      <c r="B3081" s="141" t="n"/>
      <c r="C3081" s="15" t="n"/>
      <c r="D3081" s="15" t="n"/>
      <c r="E3081" s="142" t="n"/>
      <c r="F3081" s="16" t="n"/>
      <c r="G3081" s="132" t="n"/>
      <c r="H3081" s="142" t="n"/>
      <c r="I3081" s="142" t="n"/>
      <c r="J3081" s="144" t="n"/>
      <c r="K3081" s="124" t="n"/>
      <c r="L3081" s="12" t="n"/>
      <c r="M3081" s="158">
        <f>IF(J3081="", "", K3081)</f>
        <v/>
      </c>
      <c r="N3081" s="17" t="n"/>
      <c r="O3081" s="18" t="n"/>
      <c r="AC3081" s="14" t="n"/>
      <c r="AD3081" s="14">
        <f>IF(M3081="", "", IF(C3081="Long", IF(M3081&gt;0, M3081/F3081, ((G3081*(I3081-E3081))/F3081)), IF(M3081&gt;0, M3081/F3081, ((G3081*(E3081-I3081))/F3081))))</f>
        <v/>
      </c>
    </row>
    <row customHeight="1" ht="17.25" r="3082" spans="1:105">
      <c r="A3082" s="161" t="n"/>
      <c r="B3082" s="141" t="n"/>
      <c r="C3082" s="15" t="n"/>
      <c r="D3082" s="15" t="n"/>
      <c r="E3082" s="142" t="n"/>
      <c r="F3082" s="16" t="n"/>
      <c r="G3082" s="132" t="n"/>
      <c r="H3082" s="142" t="n"/>
      <c r="I3082" s="142" t="n"/>
      <c r="J3082" s="144" t="n"/>
      <c r="K3082" s="124" t="n"/>
      <c r="L3082" s="12" t="n"/>
      <c r="M3082" s="158">
        <f>IF(J3082="", "", K3082)</f>
        <v/>
      </c>
      <c r="N3082" s="17" t="n"/>
      <c r="O3082" s="18" t="n"/>
      <c r="AC3082" s="14" t="n"/>
      <c r="AD3082" s="14">
        <f>IF(M3082="", "", IF(C3082="Long", IF(M3082&gt;0, M3082/F3082, ((G3082*(I3082-E3082))/F3082)), IF(M3082&gt;0, M3082/F3082, ((G3082*(E3082-I3082))/F3082))))</f>
        <v/>
      </c>
    </row>
    <row customHeight="1" ht="17.25" r="3083" spans="1:105">
      <c r="A3083" s="161" t="n"/>
      <c r="B3083" s="141" t="n"/>
      <c r="C3083" s="15" t="n"/>
      <c r="D3083" s="15" t="n"/>
      <c r="E3083" s="142" t="n"/>
      <c r="F3083" s="16" t="n"/>
      <c r="G3083" s="132" t="n"/>
      <c r="H3083" s="142" t="n"/>
      <c r="I3083" s="142" t="n"/>
      <c r="J3083" s="144" t="n"/>
      <c r="K3083" s="124" t="n"/>
      <c r="L3083" s="12" t="n"/>
      <c r="M3083" s="158">
        <f>IF(J3083="", "", K3083)</f>
        <v/>
      </c>
      <c r="N3083" s="17" t="n"/>
      <c r="O3083" s="18" t="n"/>
      <c r="AC3083" s="14" t="n"/>
      <c r="AD3083" s="14">
        <f>IF(M3083="", "", IF(C3083="Long", IF(M3083&gt;0, M3083/F3083, ((G3083*(I3083-E3083))/F3083)), IF(M3083&gt;0, M3083/F3083, ((G3083*(E3083-I3083))/F3083))))</f>
        <v/>
      </c>
    </row>
    <row customHeight="1" ht="17.25" r="3084" spans="1:105">
      <c r="A3084" s="161" t="n"/>
      <c r="B3084" s="141" t="n"/>
      <c r="C3084" s="15" t="n"/>
      <c r="D3084" s="15" t="n"/>
      <c r="E3084" s="142" t="n"/>
      <c r="F3084" s="16" t="n"/>
      <c r="G3084" s="132" t="n"/>
      <c r="H3084" s="142" t="n"/>
      <c r="I3084" s="142" t="n"/>
      <c r="J3084" s="144" t="n"/>
      <c r="K3084" s="124" t="n"/>
      <c r="L3084" s="12" t="n"/>
      <c r="M3084" s="158">
        <f>IF(J3084="", "", K3084)</f>
        <v/>
      </c>
      <c r="N3084" s="17" t="n"/>
      <c r="O3084" s="18" t="n"/>
      <c r="AC3084" s="14" t="n"/>
      <c r="AD3084" s="14">
        <f>IF(M3084="", "", IF(C3084="Long", IF(M3084&gt;0, M3084/F3084, ((G3084*(I3084-E3084))/F3084)), IF(M3084&gt;0, M3084/F3084, ((G3084*(E3084-I3084))/F3084))))</f>
        <v/>
      </c>
    </row>
    <row customHeight="1" ht="17.25" r="3085" spans="1:105">
      <c r="A3085" s="161" t="n"/>
      <c r="B3085" s="141" t="n"/>
      <c r="C3085" s="15" t="n"/>
      <c r="D3085" s="15" t="n"/>
      <c r="E3085" s="142" t="n"/>
      <c r="F3085" s="16" t="n"/>
      <c r="G3085" s="132" t="n"/>
      <c r="H3085" s="142" t="n"/>
      <c r="I3085" s="142" t="n"/>
      <c r="J3085" s="144" t="n"/>
      <c r="K3085" s="124" t="n"/>
      <c r="L3085" s="12" t="n"/>
      <c r="M3085" s="158">
        <f>IF(J3085="", "", K3085)</f>
        <v/>
      </c>
      <c r="N3085" s="17" t="n"/>
      <c r="O3085" s="18" t="n"/>
      <c r="AC3085" s="14" t="n"/>
      <c r="AD3085" s="14">
        <f>IF(M3085="", "", IF(C3085="Long", IF(M3085&gt;0, M3085/F3085, ((G3085*(I3085-E3085))/F3085)), IF(M3085&gt;0, M3085/F3085, ((G3085*(E3085-I3085))/F3085))))</f>
        <v/>
      </c>
    </row>
    <row customHeight="1" ht="17.25" r="3086" spans="1:105">
      <c r="A3086" s="161" t="n"/>
      <c r="B3086" s="141" t="n"/>
      <c r="C3086" s="15" t="n"/>
      <c r="D3086" s="15" t="n"/>
      <c r="E3086" s="142" t="n"/>
      <c r="F3086" s="16" t="n"/>
      <c r="G3086" s="132" t="n"/>
      <c r="H3086" s="142" t="n"/>
      <c r="I3086" s="142" t="n"/>
      <c r="J3086" s="144" t="n"/>
      <c r="K3086" s="124" t="n"/>
      <c r="L3086" s="12" t="n"/>
      <c r="M3086" s="158">
        <f>IF(J3086="", "", K3086)</f>
        <v/>
      </c>
      <c r="N3086" s="17" t="n"/>
      <c r="O3086" s="18" t="n"/>
      <c r="AC3086" s="14" t="n"/>
      <c r="AD3086" s="14">
        <f>IF(M3086="", "", IF(C3086="Long", IF(M3086&gt;0, M3086/F3086, ((G3086*(I3086-E3086))/F3086)), IF(M3086&gt;0, M3086/F3086, ((G3086*(E3086-I3086))/F3086))))</f>
        <v/>
      </c>
    </row>
    <row customHeight="1" ht="17.25" r="3087" spans="1:105">
      <c r="A3087" s="161" t="n"/>
      <c r="B3087" s="141" t="n"/>
      <c r="C3087" s="15" t="n"/>
      <c r="D3087" s="15" t="n"/>
      <c r="E3087" s="142" t="n"/>
      <c r="F3087" s="16" t="n"/>
      <c r="G3087" s="132" t="n"/>
      <c r="H3087" s="142" t="n"/>
      <c r="I3087" s="142" t="n"/>
      <c r="J3087" s="144" t="n"/>
      <c r="K3087" s="124" t="n"/>
      <c r="L3087" s="12" t="n"/>
      <c r="M3087" s="158">
        <f>IF(J3087="", "", K3087)</f>
        <v/>
      </c>
      <c r="N3087" s="17" t="n"/>
      <c r="O3087" s="18" t="n"/>
      <c r="AC3087" s="14" t="n"/>
      <c r="AD3087" s="14">
        <f>IF(M3087="", "", IF(C3087="Long", IF(M3087&gt;0, M3087/F3087, ((G3087*(I3087-E3087))/F3087)), IF(M3087&gt;0, M3087/F3087, ((G3087*(E3087-I3087))/F3087))))</f>
        <v/>
      </c>
    </row>
    <row customHeight="1" ht="17.25" r="3088" spans="1:105">
      <c r="A3088" s="161" t="n"/>
      <c r="B3088" s="141" t="n"/>
      <c r="C3088" s="15" t="n"/>
      <c r="D3088" s="15" t="n"/>
      <c r="E3088" s="142" t="n"/>
      <c r="F3088" s="16" t="n"/>
      <c r="G3088" s="132" t="n"/>
      <c r="H3088" s="142" t="n"/>
      <c r="I3088" s="142" t="n"/>
      <c r="J3088" s="144" t="n"/>
      <c r="K3088" s="124" t="n"/>
      <c r="L3088" s="12" t="n"/>
      <c r="M3088" s="158">
        <f>IF(J3088="", "", K3088)</f>
        <v/>
      </c>
      <c r="N3088" s="17" t="n"/>
      <c r="O3088" s="18" t="n"/>
      <c r="AC3088" s="14" t="n"/>
      <c r="AD3088" s="14">
        <f>IF(M3088="", "", IF(C3088="Long", IF(M3088&gt;0, M3088/F3088, ((G3088*(I3088-E3088))/F3088)), IF(M3088&gt;0, M3088/F3088, ((G3088*(E3088-I3088))/F3088))))</f>
        <v/>
      </c>
    </row>
    <row customHeight="1" ht="17.25" r="3089" spans="1:105">
      <c r="A3089" s="161" t="n"/>
      <c r="B3089" s="141" t="n"/>
      <c r="C3089" s="15" t="n"/>
      <c r="D3089" s="15" t="n"/>
      <c r="E3089" s="142" t="n"/>
      <c r="F3089" s="16" t="n"/>
      <c r="G3089" s="132" t="n"/>
      <c r="H3089" s="142" t="n"/>
      <c r="I3089" s="142" t="n"/>
      <c r="J3089" s="144" t="n"/>
      <c r="K3089" s="124" t="n"/>
      <c r="L3089" s="12" t="n"/>
      <c r="M3089" s="158">
        <f>IF(J3089="", "", K3089)</f>
        <v/>
      </c>
      <c r="N3089" s="17" t="n"/>
      <c r="O3089" s="18" t="n"/>
      <c r="AC3089" s="14" t="n"/>
      <c r="AD3089" s="14">
        <f>IF(M3089="", "", IF(C3089="Long", IF(M3089&gt;0, M3089/F3089, ((G3089*(I3089-E3089))/F3089)), IF(M3089&gt;0, M3089/F3089, ((G3089*(E3089-I3089))/F3089))))</f>
        <v/>
      </c>
    </row>
    <row customHeight="1" ht="17.25" r="3090" spans="1:105">
      <c r="A3090" s="161" t="n"/>
      <c r="B3090" s="141" t="n"/>
      <c r="C3090" s="15" t="n"/>
      <c r="D3090" s="15" t="n"/>
      <c r="E3090" s="142" t="n"/>
      <c r="F3090" s="16" t="n"/>
      <c r="G3090" s="132" t="n"/>
      <c r="H3090" s="142" t="n"/>
      <c r="I3090" s="142" t="n"/>
      <c r="J3090" s="144" t="n"/>
      <c r="K3090" s="124" t="n"/>
      <c r="L3090" s="12" t="n"/>
      <c r="M3090" s="158">
        <f>IF(J3090="", "", K3090)</f>
        <v/>
      </c>
      <c r="N3090" s="17" t="n"/>
      <c r="O3090" s="18" t="n"/>
      <c r="AC3090" s="14" t="n"/>
      <c r="AD3090" s="14">
        <f>IF(M3090="", "", IF(C3090="Long", IF(M3090&gt;0, M3090/F3090, ((G3090*(I3090-E3090))/F3090)), IF(M3090&gt;0, M3090/F3090, ((G3090*(E3090-I3090))/F3090))))</f>
        <v/>
      </c>
    </row>
    <row customHeight="1" ht="17.25" r="3091" spans="1:105">
      <c r="A3091" s="161" t="n"/>
      <c r="B3091" s="141" t="n"/>
      <c r="C3091" s="15" t="n"/>
      <c r="D3091" s="15" t="n"/>
      <c r="E3091" s="142" t="n"/>
      <c r="F3091" s="16" t="n"/>
      <c r="G3091" s="132" t="n"/>
      <c r="H3091" s="142" t="n"/>
      <c r="I3091" s="142" t="n"/>
      <c r="J3091" s="144" t="n"/>
      <c r="K3091" s="124" t="n"/>
      <c r="L3091" s="12" t="n"/>
      <c r="M3091" s="158">
        <f>IF(J3091="", "", K3091)</f>
        <v/>
      </c>
      <c r="N3091" s="17" t="n"/>
      <c r="O3091" s="18" t="n"/>
      <c r="AC3091" s="14" t="n"/>
      <c r="AD3091" s="14">
        <f>IF(M3091="", "", IF(C3091="Long", IF(M3091&gt;0, M3091/F3091, ((G3091*(I3091-E3091))/F3091)), IF(M3091&gt;0, M3091/F3091, ((G3091*(E3091-I3091))/F3091))))</f>
        <v/>
      </c>
    </row>
    <row customHeight="1" ht="17.25" r="3092" spans="1:105">
      <c r="A3092" s="161" t="n"/>
      <c r="B3092" s="141" t="n"/>
      <c r="C3092" s="15" t="n"/>
      <c r="D3092" s="15" t="n"/>
      <c r="E3092" s="142" t="n"/>
      <c r="F3092" s="16" t="n"/>
      <c r="G3092" s="132" t="n"/>
      <c r="H3092" s="142" t="n"/>
      <c r="I3092" s="142" t="n"/>
      <c r="J3092" s="144" t="n"/>
      <c r="K3092" s="124" t="n"/>
      <c r="L3092" s="12" t="n"/>
      <c r="M3092" s="158">
        <f>IF(J3092="", "", K3092)</f>
        <v/>
      </c>
      <c r="N3092" s="17" t="n"/>
      <c r="O3092" s="18" t="n"/>
      <c r="AC3092" s="14" t="n"/>
      <c r="AD3092" s="14">
        <f>IF(M3092="", "", IF(C3092="Long", IF(M3092&gt;0, M3092/F3092, ((G3092*(I3092-E3092))/F3092)), IF(M3092&gt;0, M3092/F3092, ((G3092*(E3092-I3092))/F3092))))</f>
        <v/>
      </c>
    </row>
    <row customHeight="1" ht="17.25" r="3093" spans="1:105">
      <c r="A3093" s="161" t="n"/>
      <c r="B3093" s="141" t="n"/>
      <c r="C3093" s="15" t="n"/>
      <c r="D3093" s="15" t="n"/>
      <c r="E3093" s="142" t="n"/>
      <c r="F3093" s="16" t="n"/>
      <c r="G3093" s="132" t="n"/>
      <c r="H3093" s="142" t="n"/>
      <c r="I3093" s="142" t="n"/>
      <c r="J3093" s="144" t="n"/>
      <c r="K3093" s="124" t="n"/>
      <c r="L3093" s="12" t="n"/>
      <c r="M3093" s="158">
        <f>IF(J3093="", "", K3093)</f>
        <v/>
      </c>
      <c r="N3093" s="17" t="n"/>
      <c r="O3093" s="18" t="n"/>
      <c r="AC3093" s="14" t="n"/>
      <c r="AD3093" s="14">
        <f>IF(M3093="", "", IF(C3093="Long", IF(M3093&gt;0, M3093/F3093, ((G3093*(I3093-E3093))/F3093)), IF(M3093&gt;0, M3093/F3093, ((G3093*(E3093-I3093))/F3093))))</f>
        <v/>
      </c>
    </row>
    <row customHeight="1" ht="17.25" r="3094" spans="1:105">
      <c r="A3094" s="161" t="n"/>
      <c r="B3094" s="141" t="n"/>
      <c r="C3094" s="15" t="n"/>
      <c r="D3094" s="15" t="n"/>
      <c r="E3094" s="142" t="n"/>
      <c r="F3094" s="16" t="n"/>
      <c r="G3094" s="132" t="n"/>
      <c r="H3094" s="142" t="n"/>
      <c r="I3094" s="142" t="n"/>
      <c r="J3094" s="144" t="n"/>
      <c r="K3094" s="124" t="n"/>
      <c r="L3094" s="12" t="n"/>
      <c r="M3094" s="158">
        <f>IF(J3094="", "", K3094)</f>
        <v/>
      </c>
      <c r="N3094" s="17" t="n"/>
      <c r="O3094" s="18" t="n"/>
      <c r="AC3094" s="14" t="n"/>
      <c r="AD3094" s="14">
        <f>IF(M3094="", "", IF(C3094="Long", IF(M3094&gt;0, M3094/F3094, ((G3094*(I3094-E3094))/F3094)), IF(M3094&gt;0, M3094/F3094, ((G3094*(E3094-I3094))/F3094))))</f>
        <v/>
      </c>
    </row>
    <row customHeight="1" ht="17.25" r="3095" spans="1:105">
      <c r="A3095" s="161" t="n"/>
      <c r="B3095" s="141" t="n"/>
      <c r="C3095" s="15" t="n"/>
      <c r="D3095" s="15" t="n"/>
      <c r="E3095" s="142" t="n"/>
      <c r="F3095" s="16" t="n"/>
      <c r="G3095" s="132" t="n"/>
      <c r="H3095" s="142" t="n"/>
      <c r="I3095" s="142" t="n"/>
      <c r="J3095" s="144" t="n"/>
      <c r="K3095" s="124" t="n"/>
      <c r="L3095" s="12" t="n"/>
      <c r="M3095" s="158">
        <f>IF(J3095="", "", K3095)</f>
        <v/>
      </c>
      <c r="N3095" s="17" t="n"/>
      <c r="O3095" s="18" t="n"/>
      <c r="AC3095" s="14" t="n"/>
      <c r="AD3095" s="14">
        <f>IF(M3095="", "", IF(C3095="Long", IF(M3095&gt;0, M3095/F3095, ((G3095*(I3095-E3095))/F3095)), IF(M3095&gt;0, M3095/F3095, ((G3095*(E3095-I3095))/F3095))))</f>
        <v/>
      </c>
    </row>
    <row customHeight="1" ht="17.25" r="3096" spans="1:105">
      <c r="A3096" s="161" t="n"/>
      <c r="B3096" s="141" t="n"/>
      <c r="C3096" s="15" t="n"/>
      <c r="D3096" s="15" t="n"/>
      <c r="E3096" s="142" t="n"/>
      <c r="F3096" s="16" t="n"/>
      <c r="G3096" s="132" t="n"/>
      <c r="H3096" s="142" t="n"/>
      <c r="I3096" s="142" t="n"/>
      <c r="J3096" s="144" t="n"/>
      <c r="K3096" s="124" t="n"/>
      <c r="L3096" s="12" t="n"/>
      <c r="M3096" s="158">
        <f>IF(J3096="", "", K3096)</f>
        <v/>
      </c>
      <c r="N3096" s="17" t="n"/>
      <c r="O3096" s="18" t="n"/>
      <c r="AC3096" s="14" t="n"/>
      <c r="AD3096" s="14">
        <f>IF(M3096="", "", IF(C3096="Long", IF(M3096&gt;0, M3096/F3096, ((G3096*(I3096-E3096))/F3096)), IF(M3096&gt;0, M3096/F3096, ((G3096*(E3096-I3096))/F3096))))</f>
        <v/>
      </c>
    </row>
    <row customHeight="1" ht="17.25" r="3097" spans="1:105">
      <c r="A3097" s="161" t="n"/>
      <c r="B3097" s="141" t="n"/>
      <c r="C3097" s="15" t="n"/>
      <c r="D3097" s="15" t="n"/>
      <c r="E3097" s="142" t="n"/>
      <c r="F3097" s="16" t="n"/>
      <c r="G3097" s="132" t="n"/>
      <c r="H3097" s="142" t="n"/>
      <c r="I3097" s="142" t="n"/>
      <c r="J3097" s="144" t="n"/>
      <c r="K3097" s="124" t="n"/>
      <c r="L3097" s="12" t="n"/>
      <c r="M3097" s="158">
        <f>IF(J3097="", "", K3097)</f>
        <v/>
      </c>
      <c r="N3097" s="17" t="n"/>
      <c r="O3097" s="18" t="n"/>
      <c r="AC3097" s="14" t="n"/>
      <c r="AD3097" s="14">
        <f>IF(M3097="", "", IF(C3097="Long", IF(M3097&gt;0, M3097/F3097, ((G3097*(I3097-E3097))/F3097)), IF(M3097&gt;0, M3097/F3097, ((G3097*(E3097-I3097))/F3097))))</f>
        <v/>
      </c>
    </row>
    <row customHeight="1" ht="17.25" r="3098" spans="1:105">
      <c r="A3098" s="161" t="n"/>
      <c r="B3098" s="141" t="n"/>
      <c r="C3098" s="15" t="n"/>
      <c r="D3098" s="15" t="n"/>
      <c r="E3098" s="142" t="n"/>
      <c r="F3098" s="16" t="n"/>
      <c r="G3098" s="132" t="n"/>
      <c r="H3098" s="142" t="n"/>
      <c r="I3098" s="142" t="n"/>
      <c r="J3098" s="144" t="n"/>
      <c r="K3098" s="124" t="n"/>
      <c r="L3098" s="12" t="n"/>
      <c r="M3098" s="158">
        <f>IF(J3098="", "", K3098)</f>
        <v/>
      </c>
      <c r="N3098" s="17" t="n"/>
      <c r="O3098" s="18" t="n"/>
      <c r="AC3098" s="14" t="n"/>
      <c r="AD3098" s="14">
        <f>IF(M3098="", "", IF(C3098="Long", IF(M3098&gt;0, M3098/F3098, ((G3098*(I3098-E3098))/F3098)), IF(M3098&gt;0, M3098/F3098, ((G3098*(E3098-I3098))/F3098))))</f>
        <v/>
      </c>
    </row>
    <row customHeight="1" ht="17.25" r="3099" spans="1:105">
      <c r="A3099" s="161" t="n"/>
      <c r="B3099" s="141" t="n"/>
      <c r="C3099" s="15" t="n"/>
      <c r="D3099" s="15" t="n"/>
      <c r="E3099" s="142" t="n"/>
      <c r="F3099" s="16" t="n"/>
      <c r="G3099" s="132" t="n"/>
      <c r="H3099" s="142" t="n"/>
      <c r="I3099" s="142" t="n"/>
      <c r="J3099" s="144" t="n"/>
      <c r="K3099" s="124" t="n"/>
      <c r="L3099" s="12" t="n"/>
      <c r="M3099" s="158">
        <f>IF(J3099="", "", K3099)</f>
        <v/>
      </c>
      <c r="N3099" s="17" t="n"/>
      <c r="O3099" s="18" t="n"/>
      <c r="AC3099" s="14" t="n"/>
      <c r="AD3099" s="14">
        <f>IF(M3099="", "", IF(C3099="Long", IF(M3099&gt;0, M3099/F3099, ((G3099*(I3099-E3099))/F3099)), IF(M3099&gt;0, M3099/F3099, ((G3099*(E3099-I3099))/F3099))))</f>
        <v/>
      </c>
    </row>
    <row customHeight="1" ht="17.25" r="3100" spans="1:105">
      <c r="A3100" s="161" t="n"/>
      <c r="B3100" s="141" t="n"/>
      <c r="C3100" s="15" t="n"/>
      <c r="D3100" s="15" t="n"/>
      <c r="E3100" s="142" t="n"/>
      <c r="F3100" s="16" t="n"/>
      <c r="G3100" s="132" t="n"/>
      <c r="H3100" s="142" t="n"/>
      <c r="I3100" s="142" t="n"/>
      <c r="J3100" s="144" t="n"/>
      <c r="K3100" s="124" t="n"/>
      <c r="L3100" s="12" t="n"/>
      <c r="M3100" s="158">
        <f>IF(J3100="", "", K3100)</f>
        <v/>
      </c>
      <c r="N3100" s="17" t="n"/>
      <c r="O3100" s="18" t="n"/>
      <c r="AC3100" s="14" t="n"/>
      <c r="AD3100" s="14">
        <f>IF(M3100="", "", IF(C3100="Long", IF(M3100&gt;0, M3100/F3100, ((G3100*(I3100-E3100))/F3100)), IF(M3100&gt;0, M3100/F3100, ((G3100*(E3100-I3100))/F3100))))</f>
        <v/>
      </c>
    </row>
    <row customHeight="1" ht="17.25" r="3101" spans="1:105">
      <c r="A3101" s="161" t="n"/>
      <c r="B3101" s="141" t="n"/>
      <c r="C3101" s="15" t="n"/>
      <c r="D3101" s="15" t="n"/>
      <c r="E3101" s="142" t="n"/>
      <c r="F3101" s="16" t="n"/>
      <c r="G3101" s="132" t="n"/>
      <c r="H3101" s="142" t="n"/>
      <c r="I3101" s="142" t="n"/>
      <c r="J3101" s="144" t="n"/>
      <c r="K3101" s="124" t="n"/>
      <c r="L3101" s="12" t="n"/>
      <c r="M3101" s="158">
        <f>IF(J3101="", "", K3101)</f>
        <v/>
      </c>
      <c r="N3101" s="17" t="n"/>
      <c r="O3101" s="18" t="n"/>
      <c r="AC3101" s="14" t="n"/>
      <c r="AD3101" s="14">
        <f>IF(M3101="", "", IF(C3101="Long", IF(M3101&gt;0, M3101/F3101, ((G3101*(I3101-E3101))/F3101)), IF(M3101&gt;0, M3101/F3101, ((G3101*(E3101-I3101))/F3101))))</f>
        <v/>
      </c>
    </row>
    <row customHeight="1" ht="17.25" r="3102" spans="1:105">
      <c r="A3102" s="161" t="n"/>
      <c r="B3102" s="141" t="n"/>
      <c r="C3102" s="15" t="n"/>
      <c r="D3102" s="15" t="n"/>
      <c r="E3102" s="142" t="n"/>
      <c r="F3102" s="16" t="n"/>
      <c r="G3102" s="132" t="n"/>
      <c r="H3102" s="142" t="n"/>
      <c r="I3102" s="142" t="n"/>
      <c r="J3102" s="144" t="n"/>
      <c r="K3102" s="124" t="n"/>
      <c r="L3102" s="12" t="n"/>
      <c r="M3102" s="158">
        <f>IF(J3102="", "", K3102)</f>
        <v/>
      </c>
      <c r="N3102" s="17" t="n"/>
      <c r="O3102" s="18" t="n"/>
      <c r="AC3102" s="14" t="n"/>
      <c r="AD3102" s="14">
        <f>IF(M3102="", "", IF(C3102="Long", IF(M3102&gt;0, M3102/F3102, ((G3102*(I3102-E3102))/F3102)), IF(M3102&gt;0, M3102/F3102, ((G3102*(E3102-I3102))/F3102))))</f>
        <v/>
      </c>
    </row>
    <row customHeight="1" ht="17.25" r="3103" spans="1:105">
      <c r="A3103" s="161" t="n"/>
      <c r="B3103" s="141" t="n"/>
      <c r="C3103" s="15" t="n"/>
      <c r="D3103" s="15" t="n"/>
      <c r="E3103" s="142" t="n"/>
      <c r="F3103" s="16" t="n"/>
      <c r="G3103" s="132" t="n"/>
      <c r="H3103" s="142" t="n"/>
      <c r="I3103" s="142" t="n"/>
      <c r="J3103" s="144" t="n"/>
      <c r="K3103" s="124" t="n"/>
      <c r="L3103" s="12" t="n"/>
      <c r="M3103" s="158">
        <f>IF(J3103="", "", K3103)</f>
        <v/>
      </c>
      <c r="N3103" s="17" t="n"/>
      <c r="O3103" s="18" t="n"/>
      <c r="AC3103" s="14" t="n"/>
      <c r="AD3103" s="14">
        <f>IF(M3103="", "", IF(C3103="Long", IF(M3103&gt;0, M3103/F3103, ((G3103*(I3103-E3103))/F3103)), IF(M3103&gt;0, M3103/F3103, ((G3103*(E3103-I3103))/F3103))))</f>
        <v/>
      </c>
    </row>
    <row customHeight="1" ht="17.25" r="3104" spans="1:105">
      <c r="A3104" s="161" t="n"/>
      <c r="B3104" s="141" t="n"/>
      <c r="C3104" s="15" t="n"/>
      <c r="D3104" s="15" t="n"/>
      <c r="E3104" s="142" t="n"/>
      <c r="F3104" s="16" t="n"/>
      <c r="G3104" s="132" t="n"/>
      <c r="H3104" s="142" t="n"/>
      <c r="I3104" s="142" t="n"/>
      <c r="J3104" s="144" t="n"/>
      <c r="K3104" s="124" t="n"/>
      <c r="L3104" s="12" t="n"/>
      <c r="M3104" s="158">
        <f>IF(J3104="", "", K3104)</f>
        <v/>
      </c>
      <c r="N3104" s="17" t="n"/>
      <c r="O3104" s="18" t="n"/>
      <c r="AC3104" s="14" t="n"/>
      <c r="AD3104" s="14">
        <f>IF(M3104="", "", IF(C3104="Long", IF(M3104&gt;0, M3104/F3104, ((G3104*(I3104-E3104))/F3104)), IF(M3104&gt;0, M3104/F3104, ((G3104*(E3104-I3104))/F3104))))</f>
        <v/>
      </c>
    </row>
    <row customHeight="1" ht="17.25" r="3105" spans="1:105">
      <c r="A3105" s="161" t="n"/>
      <c r="B3105" s="141" t="n"/>
      <c r="C3105" s="15" t="n"/>
      <c r="D3105" s="15" t="n"/>
      <c r="E3105" s="142" t="n"/>
      <c r="F3105" s="16" t="n"/>
      <c r="G3105" s="132" t="n"/>
      <c r="H3105" s="142" t="n"/>
      <c r="I3105" s="142" t="n"/>
      <c r="J3105" s="144" t="n"/>
      <c r="K3105" s="124" t="n"/>
      <c r="L3105" s="12" t="n"/>
      <c r="M3105" s="158">
        <f>IF(J3105="", "", K3105)</f>
        <v/>
      </c>
      <c r="N3105" s="17" t="n"/>
      <c r="O3105" s="18" t="n"/>
      <c r="AC3105" s="14" t="n"/>
      <c r="AD3105" s="14">
        <f>IF(M3105="", "", IF(C3105="Long", IF(M3105&gt;0, M3105/F3105, ((G3105*(I3105-E3105))/F3105)), IF(M3105&gt;0, M3105/F3105, ((G3105*(E3105-I3105))/F3105))))</f>
        <v/>
      </c>
    </row>
    <row customHeight="1" ht="17.25" r="3106" spans="1:105">
      <c r="A3106" s="161" t="n"/>
      <c r="B3106" s="141" t="n"/>
      <c r="C3106" s="15" t="n"/>
      <c r="D3106" s="15" t="n"/>
      <c r="E3106" s="142" t="n"/>
      <c r="F3106" s="16" t="n"/>
      <c r="G3106" s="132" t="n"/>
      <c r="H3106" s="142" t="n"/>
      <c r="I3106" s="142" t="n"/>
      <c r="J3106" s="144" t="n"/>
      <c r="K3106" s="124" t="n"/>
      <c r="L3106" s="12" t="n"/>
      <c r="M3106" s="158">
        <f>IF(J3106="", "", K3106)</f>
        <v/>
      </c>
      <c r="N3106" s="17" t="n"/>
      <c r="O3106" s="18" t="n"/>
      <c r="AC3106" s="14" t="n"/>
      <c r="AD3106" s="14">
        <f>IF(M3106="", "", IF(C3106="Long", IF(M3106&gt;0, M3106/F3106, ((G3106*(I3106-E3106))/F3106)), IF(M3106&gt;0, M3106/F3106, ((G3106*(E3106-I3106))/F3106))))</f>
        <v/>
      </c>
    </row>
    <row customHeight="1" ht="17.25" r="3107" spans="1:105">
      <c r="A3107" s="161" t="n"/>
      <c r="B3107" s="141" t="n"/>
      <c r="C3107" s="15" t="n"/>
      <c r="D3107" s="15" t="n"/>
      <c r="E3107" s="142" t="n"/>
      <c r="F3107" s="16" t="n"/>
      <c r="G3107" s="132" t="n"/>
      <c r="H3107" s="142" t="n"/>
      <c r="I3107" s="142" t="n"/>
      <c r="J3107" s="144" t="n"/>
      <c r="K3107" s="124" t="n"/>
      <c r="L3107" s="12" t="n"/>
      <c r="M3107" s="158">
        <f>IF(J3107="", "", K3107)</f>
        <v/>
      </c>
      <c r="N3107" s="17" t="n"/>
      <c r="O3107" s="18" t="n"/>
      <c r="AC3107" s="14" t="n"/>
      <c r="AD3107" s="14">
        <f>IF(M3107="", "", IF(C3107="Long", IF(M3107&gt;0, M3107/F3107, ((G3107*(I3107-E3107))/F3107)), IF(M3107&gt;0, M3107/F3107, ((G3107*(E3107-I3107))/F3107))))</f>
        <v/>
      </c>
    </row>
    <row customHeight="1" ht="17.25" r="3108" spans="1:105">
      <c r="A3108" s="161" t="n"/>
      <c r="B3108" s="141" t="n"/>
      <c r="C3108" s="15" t="n"/>
      <c r="D3108" s="15" t="n"/>
      <c r="E3108" s="142" t="n"/>
      <c r="F3108" s="16" t="n"/>
      <c r="G3108" s="132" t="n"/>
      <c r="H3108" s="142" t="n"/>
      <c r="I3108" s="142" t="n"/>
      <c r="J3108" s="144" t="n"/>
      <c r="K3108" s="124" t="n"/>
      <c r="L3108" s="12" t="n"/>
      <c r="M3108" s="158">
        <f>IF(J3108="", "", K3108)</f>
        <v/>
      </c>
      <c r="N3108" s="17" t="n"/>
      <c r="O3108" s="18" t="n"/>
      <c r="AC3108" s="14" t="n"/>
      <c r="AD3108" s="14">
        <f>IF(M3108="", "", IF(C3108="Long", IF(M3108&gt;0, M3108/F3108, ((G3108*(I3108-E3108))/F3108)), IF(M3108&gt;0, M3108/F3108, ((G3108*(E3108-I3108))/F3108))))</f>
        <v/>
      </c>
    </row>
    <row customHeight="1" ht="17.25" r="3109" spans="1:105">
      <c r="A3109" s="161" t="n"/>
      <c r="B3109" s="141" t="n"/>
      <c r="C3109" s="15" t="n"/>
      <c r="D3109" s="15" t="n"/>
      <c r="E3109" s="142" t="n"/>
      <c r="F3109" s="16" t="n"/>
      <c r="G3109" s="132" t="n"/>
      <c r="H3109" s="142" t="n"/>
      <c r="I3109" s="142" t="n"/>
      <c r="J3109" s="144" t="n"/>
      <c r="K3109" s="124" t="n"/>
      <c r="L3109" s="12" t="n"/>
      <c r="M3109" s="158">
        <f>IF(J3109="", "", K3109)</f>
        <v/>
      </c>
      <c r="N3109" s="17" t="n"/>
      <c r="O3109" s="18" t="n"/>
      <c r="AC3109" s="14" t="n"/>
      <c r="AD3109" s="14">
        <f>IF(M3109="", "", IF(C3109="Long", IF(M3109&gt;0, M3109/F3109, ((G3109*(I3109-E3109))/F3109)), IF(M3109&gt;0, M3109/F3109, ((G3109*(E3109-I3109))/F3109))))</f>
        <v/>
      </c>
    </row>
    <row customHeight="1" ht="17.25" r="3110" spans="1:105">
      <c r="A3110" s="161" t="n"/>
      <c r="B3110" s="141" t="n"/>
      <c r="C3110" s="15" t="n"/>
      <c r="D3110" s="15" t="n"/>
      <c r="E3110" s="142" t="n"/>
      <c r="F3110" s="16" t="n"/>
      <c r="G3110" s="132" t="n"/>
      <c r="H3110" s="142" t="n"/>
      <c r="I3110" s="142" t="n"/>
      <c r="J3110" s="144" t="n"/>
      <c r="K3110" s="124" t="n"/>
      <c r="L3110" s="12" t="n"/>
      <c r="M3110" s="158">
        <f>IF(J3110="", "", K3110)</f>
        <v/>
      </c>
      <c r="N3110" s="17" t="n"/>
      <c r="O3110" s="18" t="n"/>
      <c r="AC3110" s="14" t="n"/>
      <c r="AD3110" s="14">
        <f>IF(M3110="", "", IF(C3110="Long", IF(M3110&gt;0, M3110/F3110, ((G3110*(I3110-E3110))/F3110)), IF(M3110&gt;0, M3110/F3110, ((G3110*(E3110-I3110))/F3110))))</f>
        <v/>
      </c>
    </row>
    <row customHeight="1" ht="17.25" r="3111" spans="1:105">
      <c r="A3111" s="161" t="n"/>
      <c r="B3111" s="141" t="n"/>
      <c r="C3111" s="15" t="n"/>
      <c r="D3111" s="15" t="n"/>
      <c r="E3111" s="142" t="n"/>
      <c r="F3111" s="16" t="n"/>
      <c r="G3111" s="132" t="n"/>
      <c r="H3111" s="142" t="n"/>
      <c r="I3111" s="142" t="n"/>
      <c r="J3111" s="144" t="n"/>
      <c r="K3111" s="124" t="n"/>
      <c r="L3111" s="12" t="n"/>
      <c r="M3111" s="158">
        <f>IF(J3111="", "", K3111)</f>
        <v/>
      </c>
      <c r="N3111" s="17" t="n"/>
      <c r="O3111" s="18" t="n"/>
      <c r="AC3111" s="14" t="n"/>
      <c r="AD3111" s="14">
        <f>IF(M3111="", "", IF(C3111="Long", IF(M3111&gt;0, M3111/F3111, ((G3111*(I3111-E3111))/F3111)), IF(M3111&gt;0, M3111/F3111, ((G3111*(E3111-I3111))/F3111))))</f>
        <v/>
      </c>
    </row>
    <row customHeight="1" ht="17.25" r="3112" spans="1:105">
      <c r="A3112" s="161" t="n"/>
      <c r="B3112" s="141" t="n"/>
      <c r="C3112" s="15" t="n"/>
      <c r="D3112" s="15" t="n"/>
      <c r="E3112" s="142" t="n"/>
      <c r="F3112" s="16" t="n"/>
      <c r="G3112" s="132" t="n"/>
      <c r="H3112" s="142" t="n"/>
      <c r="I3112" s="142" t="n"/>
      <c r="J3112" s="144" t="n"/>
      <c r="K3112" s="124" t="n"/>
      <c r="L3112" s="12" t="n"/>
      <c r="M3112" s="158">
        <f>IF(J3112="", "", K3112)</f>
        <v/>
      </c>
      <c r="N3112" s="17" t="n"/>
      <c r="O3112" s="18" t="n"/>
      <c r="AC3112" s="14" t="n"/>
      <c r="AD3112" s="14">
        <f>IF(M3112="", "", IF(C3112="Long", IF(M3112&gt;0, M3112/F3112, ((G3112*(I3112-E3112))/F3112)), IF(M3112&gt;0, M3112/F3112, ((G3112*(E3112-I3112))/F3112))))</f>
        <v/>
      </c>
    </row>
    <row customHeight="1" ht="17.25" r="3113" spans="1:105">
      <c r="A3113" s="161" t="n"/>
      <c r="B3113" s="141" t="n"/>
      <c r="C3113" s="15" t="n"/>
      <c r="D3113" s="15" t="n"/>
      <c r="E3113" s="142" t="n"/>
      <c r="F3113" s="16" t="n"/>
      <c r="G3113" s="132" t="n"/>
      <c r="H3113" s="142" t="n"/>
      <c r="I3113" s="142" t="n"/>
      <c r="J3113" s="144" t="n"/>
      <c r="K3113" s="124" t="n"/>
      <c r="L3113" s="12" t="n"/>
      <c r="M3113" s="158">
        <f>IF(J3113="", "", K3113)</f>
        <v/>
      </c>
      <c r="N3113" s="17" t="n"/>
      <c r="O3113" s="18" t="n"/>
      <c r="AC3113" s="14" t="n"/>
      <c r="AD3113" s="14">
        <f>IF(M3113="", "", IF(C3113="Long", IF(M3113&gt;0, M3113/F3113, ((G3113*(I3113-E3113))/F3113)), IF(M3113&gt;0, M3113/F3113, ((G3113*(E3113-I3113))/F3113))))</f>
        <v/>
      </c>
    </row>
    <row customHeight="1" ht="17.25" r="3114" spans="1:105">
      <c r="A3114" s="161" t="n"/>
      <c r="B3114" s="141" t="n"/>
      <c r="C3114" s="15" t="n"/>
      <c r="D3114" s="15" t="n"/>
      <c r="E3114" s="142" t="n"/>
      <c r="F3114" s="16" t="n"/>
      <c r="G3114" s="132" t="n"/>
      <c r="H3114" s="142" t="n"/>
      <c r="I3114" s="142" t="n"/>
      <c r="J3114" s="144" t="n"/>
      <c r="K3114" s="124" t="n"/>
      <c r="L3114" s="12" t="n"/>
      <c r="M3114" s="158">
        <f>IF(J3114="", "", K3114)</f>
        <v/>
      </c>
      <c r="N3114" s="17" t="n"/>
      <c r="O3114" s="18" t="n"/>
      <c r="AC3114" s="14" t="n"/>
      <c r="AD3114" s="14">
        <f>IF(M3114="", "", IF(C3114="Long", IF(M3114&gt;0, M3114/F3114, ((G3114*(I3114-E3114))/F3114)), IF(M3114&gt;0, M3114/F3114, ((G3114*(E3114-I3114))/F3114))))</f>
        <v/>
      </c>
    </row>
    <row customHeight="1" ht="17.25" r="3115" spans="1:105">
      <c r="A3115" s="161" t="n"/>
      <c r="B3115" s="141" t="n"/>
      <c r="C3115" s="15" t="n"/>
      <c r="D3115" s="15" t="n"/>
      <c r="E3115" s="142" t="n"/>
      <c r="F3115" s="16" t="n"/>
      <c r="G3115" s="132" t="n"/>
      <c r="H3115" s="142" t="n"/>
      <c r="I3115" s="142" t="n"/>
      <c r="J3115" s="144" t="n"/>
      <c r="K3115" s="124" t="n"/>
      <c r="L3115" s="12" t="n"/>
      <c r="M3115" s="158">
        <f>IF(J3115="", "", K3115)</f>
        <v/>
      </c>
      <c r="N3115" s="17" t="n"/>
      <c r="O3115" s="18" t="n"/>
      <c r="AC3115" s="14" t="n"/>
      <c r="AD3115" s="14">
        <f>IF(M3115="", "", IF(C3115="Long", IF(M3115&gt;0, M3115/F3115, ((G3115*(I3115-E3115))/F3115)), IF(M3115&gt;0, M3115/F3115, ((G3115*(E3115-I3115))/F3115))))</f>
        <v/>
      </c>
    </row>
    <row customHeight="1" ht="17.25" r="3116" spans="1:105">
      <c r="A3116" s="161" t="n"/>
      <c r="B3116" s="141" t="n"/>
      <c r="C3116" s="15" t="n"/>
      <c r="D3116" s="15" t="n"/>
      <c r="E3116" s="142" t="n"/>
      <c r="F3116" s="16" t="n"/>
      <c r="G3116" s="132" t="n"/>
      <c r="H3116" s="142" t="n"/>
      <c r="I3116" s="142" t="n"/>
      <c r="J3116" s="144" t="n"/>
      <c r="K3116" s="124" t="n"/>
      <c r="L3116" s="12" t="n"/>
      <c r="M3116" s="158">
        <f>IF(J3116="", "", K3116)</f>
        <v/>
      </c>
      <c r="N3116" s="17" t="n"/>
      <c r="O3116" s="18" t="n"/>
      <c r="AC3116" s="14" t="n"/>
      <c r="AD3116" s="14">
        <f>IF(M3116="", "", IF(C3116="Long", IF(M3116&gt;0, M3116/F3116, ((G3116*(I3116-E3116))/F3116)), IF(M3116&gt;0, M3116/F3116, ((G3116*(E3116-I3116))/F3116))))</f>
        <v/>
      </c>
    </row>
    <row customHeight="1" ht="17.25" r="3117" spans="1:105">
      <c r="A3117" s="161" t="n"/>
      <c r="B3117" s="141" t="n"/>
      <c r="C3117" s="15" t="n"/>
      <c r="D3117" s="15" t="n"/>
      <c r="E3117" s="142" t="n"/>
      <c r="F3117" s="16" t="n"/>
      <c r="G3117" s="132" t="n"/>
      <c r="H3117" s="142" t="n"/>
      <c r="I3117" s="142" t="n"/>
      <c r="J3117" s="144" t="n"/>
      <c r="K3117" s="124" t="n"/>
      <c r="L3117" s="12" t="n"/>
      <c r="M3117" s="158">
        <f>IF(J3117="", "", K3117)</f>
        <v/>
      </c>
      <c r="N3117" s="17" t="n"/>
      <c r="O3117" s="18" t="n"/>
      <c r="AC3117" s="14" t="n"/>
      <c r="AD3117" s="14">
        <f>IF(M3117="", "", IF(C3117="Long", IF(M3117&gt;0, M3117/F3117, ((G3117*(I3117-E3117))/F3117)), IF(M3117&gt;0, M3117/F3117, ((G3117*(E3117-I3117))/F3117))))</f>
        <v/>
      </c>
    </row>
    <row customHeight="1" ht="17.25" r="3118" spans="1:105">
      <c r="A3118" s="161" t="n"/>
      <c r="B3118" s="141" t="n"/>
      <c r="C3118" s="15" t="n"/>
      <c r="D3118" s="15" t="n"/>
      <c r="E3118" s="142" t="n"/>
      <c r="F3118" s="16" t="n"/>
      <c r="G3118" s="132" t="n"/>
      <c r="H3118" s="142" t="n"/>
      <c r="I3118" s="142" t="n"/>
      <c r="J3118" s="144" t="n"/>
      <c r="K3118" s="124" t="n"/>
      <c r="L3118" s="12" t="n"/>
      <c r="M3118" s="158">
        <f>IF(J3118="", "", K3118)</f>
        <v/>
      </c>
      <c r="N3118" s="17" t="n"/>
      <c r="O3118" s="18" t="n"/>
      <c r="AC3118" s="14" t="n"/>
      <c r="AD3118" s="14">
        <f>IF(M3118="", "", IF(C3118="Long", IF(M3118&gt;0, M3118/F3118, ((G3118*(I3118-E3118))/F3118)), IF(M3118&gt;0, M3118/F3118, ((G3118*(E3118-I3118))/F3118))))</f>
        <v/>
      </c>
    </row>
    <row customHeight="1" ht="17.25" r="3119" spans="1:105">
      <c r="A3119" s="161" t="n"/>
      <c r="B3119" s="141" t="n"/>
      <c r="C3119" s="15" t="n"/>
      <c r="D3119" s="15" t="n"/>
      <c r="E3119" s="142" t="n"/>
      <c r="F3119" s="16" t="n"/>
      <c r="G3119" s="132" t="n"/>
      <c r="H3119" s="142" t="n"/>
      <c r="I3119" s="142" t="n"/>
      <c r="J3119" s="144" t="n"/>
      <c r="K3119" s="124" t="n"/>
      <c r="L3119" s="12" t="n"/>
      <c r="M3119" s="158">
        <f>IF(J3119="", "", K3119)</f>
        <v/>
      </c>
      <c r="N3119" s="17" t="n"/>
      <c r="O3119" s="18" t="n"/>
      <c r="AC3119" s="14" t="n"/>
      <c r="AD3119" s="14">
        <f>IF(M3119="", "", IF(C3119="Long", IF(M3119&gt;0, M3119/F3119, ((G3119*(I3119-E3119))/F3119)), IF(M3119&gt;0, M3119/F3119, ((G3119*(E3119-I3119))/F3119))))</f>
        <v/>
      </c>
    </row>
    <row customHeight="1" ht="17.25" r="3120" spans="1:105">
      <c r="A3120" s="161" t="n"/>
      <c r="B3120" s="141" t="n"/>
      <c r="C3120" s="15" t="n"/>
      <c r="D3120" s="15" t="n"/>
      <c r="E3120" s="142" t="n"/>
      <c r="F3120" s="16" t="n"/>
      <c r="G3120" s="132" t="n"/>
      <c r="H3120" s="142" t="n"/>
      <c r="I3120" s="142" t="n"/>
      <c r="J3120" s="144" t="n"/>
      <c r="K3120" s="124" t="n"/>
      <c r="L3120" s="12" t="n"/>
      <c r="M3120" s="158">
        <f>IF(J3120="", "", K3120)</f>
        <v/>
      </c>
      <c r="N3120" s="17" t="n"/>
      <c r="O3120" s="18" t="n"/>
      <c r="AC3120" s="14" t="n"/>
      <c r="AD3120" s="14">
        <f>IF(M3120="", "", IF(C3120="Long", IF(M3120&gt;0, M3120/F3120, ((G3120*(I3120-E3120))/F3120)), IF(M3120&gt;0, M3120/F3120, ((G3120*(E3120-I3120))/F3120))))</f>
        <v/>
      </c>
    </row>
    <row customHeight="1" ht="17.25" r="3121" spans="1:105">
      <c r="A3121" s="161" t="n"/>
      <c r="B3121" s="141" t="n"/>
      <c r="C3121" s="15" t="n"/>
      <c r="D3121" s="15" t="n"/>
      <c r="E3121" s="142" t="n"/>
      <c r="F3121" s="16" t="n"/>
      <c r="G3121" s="132" t="n"/>
      <c r="H3121" s="142" t="n"/>
      <c r="I3121" s="142" t="n"/>
      <c r="J3121" s="144" t="n"/>
      <c r="K3121" s="124" t="n"/>
      <c r="L3121" s="12" t="n"/>
      <c r="M3121" s="158">
        <f>IF(J3121="", "", K3121)</f>
        <v/>
      </c>
      <c r="N3121" s="17" t="n"/>
      <c r="O3121" s="18" t="n"/>
      <c r="AC3121" s="14" t="n"/>
      <c r="AD3121" s="14">
        <f>IF(M3121="", "", IF(C3121="Long", IF(M3121&gt;0, M3121/F3121, ((G3121*(I3121-E3121))/F3121)), IF(M3121&gt;0, M3121/F3121, ((G3121*(E3121-I3121))/F3121))))</f>
        <v/>
      </c>
    </row>
    <row customHeight="1" ht="17.25" r="3122" spans="1:105">
      <c r="A3122" s="161" t="n"/>
      <c r="B3122" s="141" t="n"/>
      <c r="C3122" s="15" t="n"/>
      <c r="D3122" s="15" t="n"/>
      <c r="E3122" s="142" t="n"/>
      <c r="F3122" s="16" t="n"/>
      <c r="G3122" s="132" t="n"/>
      <c r="H3122" s="142" t="n"/>
      <c r="I3122" s="142" t="n"/>
      <c r="J3122" s="144" t="n"/>
      <c r="K3122" s="124" t="n"/>
      <c r="L3122" s="12" t="n"/>
      <c r="M3122" s="158">
        <f>IF(J3122="", "", K3122)</f>
        <v/>
      </c>
      <c r="N3122" s="17" t="n"/>
      <c r="O3122" s="18" t="n"/>
      <c r="AC3122" s="14" t="n"/>
      <c r="AD3122" s="14">
        <f>IF(M3122="", "", IF(C3122="Long", IF(M3122&gt;0, M3122/F3122, ((G3122*(I3122-E3122))/F3122)), IF(M3122&gt;0, M3122/F3122, ((G3122*(E3122-I3122))/F3122))))</f>
        <v/>
      </c>
    </row>
    <row customHeight="1" ht="17.25" r="3123" spans="1:105">
      <c r="A3123" s="161" t="n"/>
      <c r="B3123" s="141" t="n"/>
      <c r="C3123" s="15" t="n"/>
      <c r="D3123" s="15" t="n"/>
      <c r="E3123" s="142" t="n"/>
      <c r="F3123" s="16" t="n"/>
      <c r="G3123" s="132" t="n"/>
      <c r="H3123" s="142" t="n"/>
      <c r="I3123" s="142" t="n"/>
      <c r="J3123" s="144" t="n"/>
      <c r="K3123" s="124" t="n"/>
      <c r="L3123" s="12" t="n"/>
      <c r="M3123" s="158">
        <f>IF(J3123="", "", K3123)</f>
        <v/>
      </c>
      <c r="N3123" s="17" t="n"/>
      <c r="O3123" s="18" t="n"/>
      <c r="AC3123" s="14" t="n"/>
      <c r="AD3123" s="14">
        <f>IF(M3123="", "", IF(C3123="Long", IF(M3123&gt;0, M3123/F3123, ((G3123*(I3123-E3123))/F3123)), IF(M3123&gt;0, M3123/F3123, ((G3123*(E3123-I3123))/F3123))))</f>
        <v/>
      </c>
    </row>
    <row customHeight="1" ht="17.25" r="3124" spans="1:105">
      <c r="A3124" s="161" t="n"/>
      <c r="B3124" s="141" t="n"/>
      <c r="C3124" s="15" t="n"/>
      <c r="D3124" s="15" t="n"/>
      <c r="E3124" s="142" t="n"/>
      <c r="F3124" s="16" t="n"/>
      <c r="G3124" s="132" t="n"/>
      <c r="H3124" s="142" t="n"/>
      <c r="I3124" s="142" t="n"/>
      <c r="J3124" s="144" t="n"/>
      <c r="K3124" s="124" t="n"/>
      <c r="L3124" s="12" t="n"/>
      <c r="M3124" s="158">
        <f>IF(J3124="", "", K3124)</f>
        <v/>
      </c>
      <c r="N3124" s="17" t="n"/>
      <c r="O3124" s="18" t="n"/>
      <c r="AC3124" s="14" t="n"/>
      <c r="AD3124" s="14">
        <f>IF(M3124="", "", IF(C3124="Long", IF(M3124&gt;0, M3124/F3124, ((G3124*(I3124-E3124))/F3124)), IF(M3124&gt;0, M3124/F3124, ((G3124*(E3124-I3124))/F3124))))</f>
        <v/>
      </c>
    </row>
    <row customHeight="1" ht="17.25" r="3125" spans="1:105">
      <c r="A3125" s="161" t="n"/>
      <c r="B3125" s="141" t="n"/>
      <c r="C3125" s="15" t="n"/>
      <c r="D3125" s="15" t="n"/>
      <c r="E3125" s="142" t="n"/>
      <c r="F3125" s="16" t="n"/>
      <c r="G3125" s="132" t="n"/>
      <c r="H3125" s="142" t="n"/>
      <c r="I3125" s="142" t="n"/>
      <c r="J3125" s="144" t="n"/>
      <c r="K3125" s="124" t="n"/>
      <c r="L3125" s="12" t="n"/>
      <c r="M3125" s="158">
        <f>IF(J3125="", "", K3125)</f>
        <v/>
      </c>
      <c r="N3125" s="17" t="n"/>
      <c r="O3125" s="18" t="n"/>
      <c r="AC3125" s="14" t="n"/>
      <c r="AD3125" s="14">
        <f>IF(M3125="", "", IF(C3125="Long", IF(M3125&gt;0, M3125/F3125, ((G3125*(I3125-E3125))/F3125)), IF(M3125&gt;0, M3125/F3125, ((G3125*(E3125-I3125))/F3125))))</f>
        <v/>
      </c>
    </row>
    <row customHeight="1" ht="17.25" r="3126" spans="1:105">
      <c r="A3126" s="161" t="n"/>
      <c r="B3126" s="141" t="n"/>
      <c r="C3126" s="15" t="n"/>
      <c r="D3126" s="15" t="n"/>
      <c r="E3126" s="142" t="n"/>
      <c r="F3126" s="16" t="n"/>
      <c r="G3126" s="132" t="n"/>
      <c r="H3126" s="142" t="n"/>
      <c r="I3126" s="142" t="n"/>
      <c r="J3126" s="144" t="n"/>
      <c r="K3126" s="124" t="n"/>
      <c r="L3126" s="12" t="n"/>
      <c r="M3126" s="158">
        <f>IF(J3126="", "", K3126)</f>
        <v/>
      </c>
      <c r="N3126" s="17" t="n"/>
      <c r="O3126" s="18" t="n"/>
      <c r="AC3126" s="14" t="n"/>
      <c r="AD3126" s="14">
        <f>IF(M3126="", "", IF(C3126="Long", IF(M3126&gt;0, M3126/F3126, ((G3126*(I3126-E3126))/F3126)), IF(M3126&gt;0, M3126/F3126, ((G3126*(E3126-I3126))/F3126))))</f>
        <v/>
      </c>
    </row>
    <row customHeight="1" ht="17.25" r="3127" spans="1:105">
      <c r="A3127" s="161" t="n"/>
      <c r="B3127" s="141" t="n"/>
      <c r="C3127" s="15" t="n"/>
      <c r="D3127" s="15" t="n"/>
      <c r="E3127" s="142" t="n"/>
      <c r="F3127" s="16" t="n"/>
      <c r="G3127" s="132" t="n"/>
      <c r="H3127" s="142" t="n"/>
      <c r="I3127" s="142" t="n"/>
      <c r="J3127" s="144" t="n"/>
      <c r="K3127" s="124" t="n"/>
      <c r="L3127" s="12" t="n"/>
      <c r="M3127" s="158">
        <f>IF(J3127="", "", K3127)</f>
        <v/>
      </c>
      <c r="N3127" s="17" t="n"/>
      <c r="O3127" s="18" t="n"/>
      <c r="AC3127" s="14" t="n"/>
      <c r="AD3127" s="14">
        <f>IF(M3127="", "", IF(C3127="Long", IF(M3127&gt;0, M3127/F3127, ((G3127*(I3127-E3127))/F3127)), IF(M3127&gt;0, M3127/F3127, ((G3127*(E3127-I3127))/F3127))))</f>
        <v/>
      </c>
    </row>
    <row customHeight="1" ht="17.25" r="3128" spans="1:105">
      <c r="A3128" s="161" t="n"/>
      <c r="B3128" s="141" t="n"/>
      <c r="C3128" s="15" t="n"/>
      <c r="D3128" s="15" t="n"/>
      <c r="E3128" s="142" t="n"/>
      <c r="F3128" s="16" t="n"/>
      <c r="G3128" s="132" t="n"/>
      <c r="H3128" s="142" t="n"/>
      <c r="I3128" s="142" t="n"/>
      <c r="J3128" s="144" t="n"/>
      <c r="K3128" s="124" t="n"/>
      <c r="L3128" s="12" t="n"/>
      <c r="M3128" s="158">
        <f>IF(J3128="", "", K3128)</f>
        <v/>
      </c>
      <c r="N3128" s="17" t="n"/>
      <c r="O3128" s="18" t="n"/>
      <c r="AC3128" s="14" t="n"/>
      <c r="AD3128" s="14">
        <f>IF(M3128="", "", IF(C3128="Long", IF(M3128&gt;0, M3128/F3128, ((G3128*(I3128-E3128))/F3128)), IF(M3128&gt;0, M3128/F3128, ((G3128*(E3128-I3128))/F3128))))</f>
        <v/>
      </c>
    </row>
    <row customHeight="1" ht="17.25" r="3129" spans="1:105">
      <c r="A3129" s="161" t="n"/>
      <c r="B3129" s="141" t="n"/>
      <c r="C3129" s="15" t="n"/>
      <c r="D3129" s="15" t="n"/>
      <c r="E3129" s="142" t="n"/>
      <c r="F3129" s="16" t="n"/>
      <c r="G3129" s="132" t="n"/>
      <c r="H3129" s="142" t="n"/>
      <c r="I3129" s="142" t="n"/>
      <c r="J3129" s="144" t="n"/>
      <c r="K3129" s="124" t="n"/>
      <c r="L3129" s="12" t="n"/>
      <c r="M3129" s="158">
        <f>IF(J3129="", "", K3129)</f>
        <v/>
      </c>
      <c r="N3129" s="17" t="n"/>
      <c r="O3129" s="18" t="n"/>
      <c r="AC3129" s="14" t="n"/>
      <c r="AD3129" s="14">
        <f>IF(M3129="", "", IF(C3129="Long", IF(M3129&gt;0, M3129/F3129, ((G3129*(I3129-E3129))/F3129)), IF(M3129&gt;0, M3129/F3129, ((G3129*(E3129-I3129))/F3129))))</f>
        <v/>
      </c>
    </row>
    <row customHeight="1" ht="17.25" r="3130" spans="1:105">
      <c r="A3130" s="161" t="n"/>
      <c r="B3130" s="141" t="n"/>
      <c r="C3130" s="15" t="n"/>
      <c r="D3130" s="15" t="n"/>
      <c r="E3130" s="142" t="n"/>
      <c r="F3130" s="16" t="n"/>
      <c r="G3130" s="132" t="n"/>
      <c r="H3130" s="142" t="n"/>
      <c r="I3130" s="142" t="n"/>
      <c r="J3130" s="144" t="n"/>
      <c r="K3130" s="124" t="n"/>
      <c r="L3130" s="12" t="n"/>
      <c r="M3130" s="158">
        <f>IF(J3130="", "", K3130)</f>
        <v/>
      </c>
      <c r="N3130" s="17" t="n"/>
      <c r="O3130" s="18" t="n"/>
      <c r="AC3130" s="14" t="n"/>
      <c r="AD3130" s="14">
        <f>IF(M3130="", "", IF(C3130="Long", IF(M3130&gt;0, M3130/F3130, ((G3130*(I3130-E3130))/F3130)), IF(M3130&gt;0, M3130/F3130, ((G3130*(E3130-I3130))/F3130))))</f>
        <v/>
      </c>
    </row>
    <row customHeight="1" ht="17.25" r="3131" spans="1:105">
      <c r="A3131" s="161" t="n"/>
      <c r="B3131" s="141" t="n"/>
      <c r="C3131" s="15" t="n"/>
      <c r="D3131" s="15" t="n"/>
      <c r="E3131" s="142" t="n"/>
      <c r="F3131" s="16" t="n"/>
      <c r="G3131" s="132" t="n"/>
      <c r="H3131" s="142" t="n"/>
      <c r="I3131" s="142" t="n"/>
      <c r="J3131" s="144" t="n"/>
      <c r="K3131" s="124" t="n"/>
      <c r="L3131" s="12" t="n"/>
      <c r="M3131" s="158">
        <f>IF(J3131="", "", K3131)</f>
        <v/>
      </c>
      <c r="N3131" s="17" t="n"/>
      <c r="O3131" s="18" t="n"/>
      <c r="AC3131" s="14" t="n"/>
      <c r="AD3131" s="14">
        <f>IF(M3131="", "", IF(C3131="Long", IF(M3131&gt;0, M3131/F3131, ((G3131*(I3131-E3131))/F3131)), IF(M3131&gt;0, M3131/F3131, ((G3131*(E3131-I3131))/F3131))))</f>
        <v/>
      </c>
    </row>
    <row customHeight="1" ht="17.25" r="3132" spans="1:105">
      <c r="A3132" s="161" t="n"/>
      <c r="B3132" s="141" t="n"/>
      <c r="C3132" s="15" t="n"/>
      <c r="D3132" s="15" t="n"/>
      <c r="E3132" s="142" t="n"/>
      <c r="F3132" s="16" t="n"/>
      <c r="G3132" s="132" t="n"/>
      <c r="H3132" s="142" t="n"/>
      <c r="I3132" s="142" t="n"/>
      <c r="J3132" s="144" t="n"/>
      <c r="K3132" s="124" t="n"/>
      <c r="L3132" s="12" t="n"/>
      <c r="M3132" s="158">
        <f>IF(J3132="", "", K3132)</f>
        <v/>
      </c>
      <c r="N3132" s="17" t="n"/>
      <c r="O3132" s="18" t="n"/>
      <c r="AC3132" s="14" t="n"/>
      <c r="AD3132" s="14">
        <f>IF(M3132="", "", IF(C3132="Long", IF(M3132&gt;0, M3132/F3132, ((G3132*(I3132-E3132))/F3132)), IF(M3132&gt;0, M3132/F3132, ((G3132*(E3132-I3132))/F3132))))</f>
        <v/>
      </c>
    </row>
    <row customHeight="1" ht="17.25" r="3133" spans="1:105">
      <c r="A3133" s="161" t="n"/>
      <c r="B3133" s="141" t="n"/>
      <c r="C3133" s="15" t="n"/>
      <c r="D3133" s="15" t="n"/>
      <c r="E3133" s="142" t="n"/>
      <c r="F3133" s="16" t="n"/>
      <c r="G3133" s="132" t="n"/>
      <c r="H3133" s="142" t="n"/>
      <c r="I3133" s="142" t="n"/>
      <c r="J3133" s="144" t="n"/>
      <c r="K3133" s="124" t="n"/>
      <c r="L3133" s="12" t="n"/>
      <c r="M3133" s="158">
        <f>IF(J3133="", "", K3133)</f>
        <v/>
      </c>
      <c r="N3133" s="17" t="n"/>
      <c r="O3133" s="18" t="n"/>
      <c r="AC3133" s="14" t="n"/>
      <c r="AD3133" s="14">
        <f>IF(M3133="", "", IF(C3133="Long", IF(M3133&gt;0, M3133/F3133, ((G3133*(I3133-E3133))/F3133)), IF(M3133&gt;0, M3133/F3133, ((G3133*(E3133-I3133))/F3133))))</f>
        <v/>
      </c>
    </row>
    <row customHeight="1" ht="17.25" r="3134" spans="1:105">
      <c r="A3134" s="161" t="n"/>
      <c r="B3134" s="141" t="n"/>
      <c r="C3134" s="15" t="n"/>
      <c r="D3134" s="15" t="n"/>
      <c r="E3134" s="142" t="n"/>
      <c r="F3134" s="16" t="n"/>
      <c r="G3134" s="132" t="n"/>
      <c r="H3134" s="142" t="n"/>
      <c r="I3134" s="142" t="n"/>
      <c r="J3134" s="144" t="n"/>
      <c r="K3134" s="124" t="n"/>
      <c r="L3134" s="12" t="n"/>
      <c r="M3134" s="158">
        <f>IF(J3134="", "", K3134)</f>
        <v/>
      </c>
      <c r="N3134" s="17" t="n"/>
      <c r="O3134" s="18" t="n"/>
      <c r="AC3134" s="14" t="n"/>
      <c r="AD3134" s="14">
        <f>IF(M3134="", "", IF(C3134="Long", IF(M3134&gt;0, M3134/F3134, ((G3134*(I3134-E3134))/F3134)), IF(M3134&gt;0, M3134/F3134, ((G3134*(E3134-I3134))/F3134))))</f>
        <v/>
      </c>
    </row>
    <row customHeight="1" ht="17.25" r="3135" spans="1:105">
      <c r="A3135" s="161" t="n"/>
      <c r="B3135" s="141" t="n"/>
      <c r="C3135" s="15" t="n"/>
      <c r="D3135" s="15" t="n"/>
      <c r="E3135" s="142" t="n"/>
      <c r="F3135" s="16" t="n"/>
      <c r="G3135" s="132" t="n"/>
      <c r="H3135" s="142" t="n"/>
      <c r="I3135" s="142" t="n"/>
      <c r="J3135" s="144" t="n"/>
      <c r="K3135" s="124" t="n"/>
      <c r="L3135" s="12" t="n"/>
      <c r="M3135" s="158">
        <f>IF(J3135="", "", K3135)</f>
        <v/>
      </c>
      <c r="N3135" s="17" t="n"/>
      <c r="O3135" s="18" t="n"/>
      <c r="AC3135" s="14" t="n"/>
      <c r="AD3135" s="14">
        <f>IF(M3135="", "", IF(C3135="Long", IF(M3135&gt;0, M3135/F3135, ((G3135*(I3135-E3135))/F3135)), IF(M3135&gt;0, M3135/F3135, ((G3135*(E3135-I3135))/F3135))))</f>
        <v/>
      </c>
    </row>
    <row customHeight="1" ht="17.25" r="3136" spans="1:105">
      <c r="A3136" s="161" t="n"/>
      <c r="B3136" s="141" t="n"/>
      <c r="C3136" s="15" t="n"/>
      <c r="D3136" s="15" t="n"/>
      <c r="E3136" s="142" t="n"/>
      <c r="F3136" s="16" t="n"/>
      <c r="G3136" s="132" t="n"/>
      <c r="H3136" s="142" t="n"/>
      <c r="I3136" s="142" t="n"/>
      <c r="J3136" s="144" t="n"/>
      <c r="K3136" s="124" t="n"/>
      <c r="L3136" s="12" t="n"/>
      <c r="M3136" s="158">
        <f>IF(J3136="", "", K3136)</f>
        <v/>
      </c>
      <c r="N3136" s="17" t="n"/>
      <c r="O3136" s="18" t="n"/>
      <c r="AC3136" s="14" t="n"/>
      <c r="AD3136" s="14">
        <f>IF(M3136="", "", IF(C3136="Long", IF(M3136&gt;0, M3136/F3136, ((G3136*(I3136-E3136))/F3136)), IF(M3136&gt;0, M3136/F3136, ((G3136*(E3136-I3136))/F3136))))</f>
        <v/>
      </c>
    </row>
    <row customHeight="1" ht="17.25" r="3137" spans="1:105">
      <c r="A3137" s="161" t="n"/>
      <c r="B3137" s="141" t="n"/>
      <c r="C3137" s="15" t="n"/>
      <c r="D3137" s="15" t="n"/>
      <c r="E3137" s="142" t="n"/>
      <c r="F3137" s="16" t="n"/>
      <c r="G3137" s="132" t="n"/>
      <c r="H3137" s="142" t="n"/>
      <c r="I3137" s="142" t="n"/>
      <c r="J3137" s="144" t="n"/>
      <c r="K3137" s="124" t="n"/>
      <c r="L3137" s="12" t="n"/>
      <c r="M3137" s="158">
        <f>IF(J3137="", "", K3137)</f>
        <v/>
      </c>
      <c r="N3137" s="17" t="n"/>
      <c r="O3137" s="18" t="n"/>
      <c r="AC3137" s="14" t="n"/>
      <c r="AD3137" s="14">
        <f>IF(M3137="", "", IF(C3137="Long", IF(M3137&gt;0, M3137/F3137, ((G3137*(I3137-E3137))/F3137)), IF(M3137&gt;0, M3137/F3137, ((G3137*(E3137-I3137))/F3137))))</f>
        <v/>
      </c>
    </row>
    <row customHeight="1" ht="17.25" r="3138" spans="1:105">
      <c r="A3138" s="161" t="n"/>
      <c r="B3138" s="141" t="n"/>
      <c r="C3138" s="15" t="n"/>
      <c r="D3138" s="15" t="n"/>
      <c r="E3138" s="142" t="n"/>
      <c r="F3138" s="16" t="n"/>
      <c r="G3138" s="132" t="n"/>
      <c r="H3138" s="142" t="n"/>
      <c r="I3138" s="142" t="n"/>
      <c r="J3138" s="144" t="n"/>
      <c r="K3138" s="124" t="n"/>
      <c r="L3138" s="12" t="n"/>
      <c r="M3138" s="158">
        <f>IF(J3138="", "", K3138)</f>
        <v/>
      </c>
      <c r="N3138" s="17" t="n"/>
      <c r="O3138" s="18" t="n"/>
      <c r="AC3138" s="14" t="n"/>
      <c r="AD3138" s="14">
        <f>IF(M3138="", "", IF(C3138="Long", IF(M3138&gt;0, M3138/F3138, ((G3138*(I3138-E3138))/F3138)), IF(M3138&gt;0, M3138/F3138, ((G3138*(E3138-I3138))/F3138))))</f>
        <v/>
      </c>
    </row>
    <row customHeight="1" ht="17.25" r="3139" spans="1:105">
      <c r="A3139" s="161" t="n"/>
      <c r="B3139" s="141" t="n"/>
      <c r="C3139" s="15" t="n"/>
      <c r="D3139" s="15" t="n"/>
      <c r="E3139" s="142" t="n"/>
      <c r="F3139" s="16" t="n"/>
      <c r="G3139" s="132" t="n"/>
      <c r="H3139" s="142" t="n"/>
      <c r="I3139" s="142" t="n"/>
      <c r="J3139" s="144" t="n"/>
      <c r="K3139" s="124" t="n"/>
      <c r="L3139" s="12" t="n"/>
      <c r="M3139" s="158">
        <f>IF(J3139="", "", K3139)</f>
        <v/>
      </c>
      <c r="N3139" s="17" t="n"/>
      <c r="O3139" s="18" t="n"/>
      <c r="AC3139" s="14" t="n"/>
      <c r="AD3139" s="14">
        <f>IF(M3139="", "", IF(C3139="Long", IF(M3139&gt;0, M3139/F3139, ((G3139*(I3139-E3139))/F3139)), IF(M3139&gt;0, M3139/F3139, ((G3139*(E3139-I3139))/F3139))))</f>
        <v/>
      </c>
    </row>
    <row customHeight="1" ht="17.25" r="3140" spans="1:105">
      <c r="A3140" s="161" t="n"/>
      <c r="B3140" s="141" t="n"/>
      <c r="C3140" s="15" t="n"/>
      <c r="D3140" s="15" t="n"/>
      <c r="E3140" s="142" t="n"/>
      <c r="F3140" s="16" t="n"/>
      <c r="G3140" s="132" t="n"/>
      <c r="H3140" s="142" t="n"/>
      <c r="I3140" s="142" t="n"/>
      <c r="J3140" s="144" t="n"/>
      <c r="K3140" s="124" t="n"/>
      <c r="L3140" s="12" t="n"/>
      <c r="M3140" s="158">
        <f>IF(J3140="", "", K3140)</f>
        <v/>
      </c>
      <c r="N3140" s="17" t="n"/>
      <c r="O3140" s="18" t="n"/>
      <c r="AC3140" s="14" t="n"/>
      <c r="AD3140" s="14">
        <f>IF(M3140="", "", IF(C3140="Long", IF(M3140&gt;0, M3140/F3140, ((G3140*(I3140-E3140))/F3140)), IF(M3140&gt;0, M3140/F3140, ((G3140*(E3140-I3140))/F3140))))</f>
        <v/>
      </c>
    </row>
    <row customHeight="1" ht="17.25" r="3141" spans="1:105">
      <c r="A3141" s="161" t="n"/>
      <c r="B3141" s="141" t="n"/>
      <c r="C3141" s="15" t="n"/>
      <c r="D3141" s="15" t="n"/>
      <c r="E3141" s="142" t="n"/>
      <c r="F3141" s="16" t="n"/>
      <c r="G3141" s="132" t="n"/>
      <c r="H3141" s="142" t="n"/>
      <c r="I3141" s="142" t="n"/>
      <c r="J3141" s="144" t="n"/>
      <c r="K3141" s="124" t="n"/>
      <c r="L3141" s="12" t="n"/>
      <c r="M3141" s="158">
        <f>IF(J3141="", "", K3141)</f>
        <v/>
      </c>
      <c r="N3141" s="17" t="n"/>
      <c r="O3141" s="18" t="n"/>
      <c r="AC3141" s="14" t="n"/>
      <c r="AD3141" s="14">
        <f>IF(M3141="", "", IF(C3141="Long", IF(M3141&gt;0, M3141/F3141, ((G3141*(I3141-E3141))/F3141)), IF(M3141&gt;0, M3141/F3141, ((G3141*(E3141-I3141))/F3141))))</f>
        <v/>
      </c>
    </row>
    <row customHeight="1" ht="17.25" r="3142" spans="1:105">
      <c r="A3142" s="161" t="n"/>
      <c r="B3142" s="141" t="n"/>
      <c r="C3142" s="15" t="n"/>
      <c r="D3142" s="15" t="n"/>
      <c r="E3142" s="142" t="n"/>
      <c r="F3142" s="16" t="n"/>
      <c r="G3142" s="132" t="n"/>
      <c r="H3142" s="142" t="n"/>
      <c r="I3142" s="142" t="n"/>
      <c r="J3142" s="144" t="n"/>
      <c r="K3142" s="124" t="n"/>
      <c r="L3142" s="12" t="n"/>
      <c r="M3142" s="158">
        <f>IF(J3142="", "", K3142)</f>
        <v/>
      </c>
      <c r="N3142" s="17" t="n"/>
      <c r="O3142" s="18" t="n"/>
      <c r="AC3142" s="14" t="n"/>
      <c r="AD3142" s="14">
        <f>IF(M3142="", "", IF(C3142="Long", IF(M3142&gt;0, M3142/F3142, ((G3142*(I3142-E3142))/F3142)), IF(M3142&gt;0, M3142/F3142, ((G3142*(E3142-I3142))/F3142))))</f>
        <v/>
      </c>
    </row>
    <row customHeight="1" ht="17.25" r="3143" spans="1:105">
      <c r="A3143" s="161" t="n"/>
      <c r="B3143" s="141" t="n"/>
      <c r="C3143" s="15" t="n"/>
      <c r="D3143" s="15" t="n"/>
      <c r="E3143" s="142" t="n"/>
      <c r="F3143" s="16" t="n"/>
      <c r="G3143" s="132" t="n"/>
      <c r="H3143" s="142" t="n"/>
      <c r="I3143" s="142" t="n"/>
      <c r="J3143" s="144" t="n"/>
      <c r="K3143" s="124" t="n"/>
      <c r="L3143" s="12" t="n"/>
      <c r="M3143" s="158">
        <f>IF(J3143="", "", K3143)</f>
        <v/>
      </c>
      <c r="N3143" s="17" t="n"/>
      <c r="O3143" s="18" t="n"/>
      <c r="AC3143" s="14" t="n"/>
      <c r="AD3143" s="14">
        <f>IF(M3143="", "", IF(C3143="Long", IF(M3143&gt;0, M3143/F3143, ((G3143*(I3143-E3143))/F3143)), IF(M3143&gt;0, M3143/F3143, ((G3143*(E3143-I3143))/F3143))))</f>
        <v/>
      </c>
    </row>
    <row customHeight="1" ht="17.25" r="3144" spans="1:105">
      <c r="A3144" s="161" t="n"/>
      <c r="B3144" s="141" t="n"/>
      <c r="C3144" s="15" t="n"/>
      <c r="D3144" s="15" t="n"/>
      <c r="E3144" s="142" t="n"/>
      <c r="F3144" s="16" t="n"/>
      <c r="G3144" s="132" t="n"/>
      <c r="H3144" s="142" t="n"/>
      <c r="I3144" s="142" t="n"/>
      <c r="J3144" s="144" t="n"/>
      <c r="K3144" s="124" t="n"/>
      <c r="L3144" s="12" t="n"/>
      <c r="M3144" s="158">
        <f>IF(J3144="", "", K3144)</f>
        <v/>
      </c>
      <c r="N3144" s="17" t="n"/>
      <c r="O3144" s="18" t="n"/>
      <c r="AC3144" s="14" t="n"/>
      <c r="AD3144" s="14">
        <f>IF(M3144="", "", IF(C3144="Long", IF(M3144&gt;0, M3144/F3144, ((G3144*(I3144-E3144))/F3144)), IF(M3144&gt;0, M3144/F3144, ((G3144*(E3144-I3144))/F3144))))</f>
        <v/>
      </c>
    </row>
    <row customHeight="1" ht="17.25" r="3145" spans="1:105">
      <c r="A3145" s="161" t="n"/>
      <c r="B3145" s="141" t="n"/>
      <c r="C3145" s="15" t="n"/>
      <c r="D3145" s="15" t="n"/>
      <c r="E3145" s="142" t="n"/>
      <c r="F3145" s="16" t="n"/>
      <c r="G3145" s="132" t="n"/>
      <c r="H3145" s="142" t="n"/>
      <c r="I3145" s="142" t="n"/>
      <c r="J3145" s="144" t="n"/>
      <c r="K3145" s="124" t="n"/>
      <c r="L3145" s="12" t="n"/>
      <c r="M3145" s="158">
        <f>IF(J3145="", "", K3145)</f>
        <v/>
      </c>
      <c r="N3145" s="17" t="n"/>
      <c r="O3145" s="18" t="n"/>
      <c r="AC3145" s="14" t="n"/>
      <c r="AD3145" s="14">
        <f>IF(M3145="", "", IF(C3145="Long", IF(M3145&gt;0, M3145/F3145, ((G3145*(I3145-E3145))/F3145)), IF(M3145&gt;0, M3145/F3145, ((G3145*(E3145-I3145))/F3145))))</f>
        <v/>
      </c>
    </row>
    <row customHeight="1" ht="17.25" r="3146" spans="1:105">
      <c r="A3146" s="161" t="n"/>
      <c r="B3146" s="141" t="n"/>
      <c r="C3146" s="15" t="n"/>
      <c r="D3146" s="15" t="n"/>
      <c r="E3146" s="142" t="n"/>
      <c r="F3146" s="16" t="n"/>
      <c r="G3146" s="132" t="n"/>
      <c r="H3146" s="142" t="n"/>
      <c r="I3146" s="142" t="n"/>
      <c r="J3146" s="144" t="n"/>
      <c r="K3146" s="124" t="n"/>
      <c r="L3146" s="12" t="n"/>
      <c r="M3146" s="158">
        <f>IF(J3146="", "", K3146)</f>
        <v/>
      </c>
      <c r="N3146" s="17" t="n"/>
      <c r="O3146" s="18" t="n"/>
      <c r="AC3146" s="14" t="n"/>
      <c r="AD3146" s="14">
        <f>IF(M3146="", "", IF(C3146="Long", IF(M3146&gt;0, M3146/F3146, ((G3146*(I3146-E3146))/F3146)), IF(M3146&gt;0, M3146/F3146, ((G3146*(E3146-I3146))/F3146))))</f>
        <v/>
      </c>
    </row>
    <row customHeight="1" ht="17.25" r="3147" spans="1:105">
      <c r="A3147" s="161" t="n"/>
      <c r="B3147" s="141" t="n"/>
      <c r="C3147" s="15" t="n"/>
      <c r="D3147" s="15" t="n"/>
      <c r="E3147" s="142" t="n"/>
      <c r="F3147" s="16" t="n"/>
      <c r="G3147" s="132" t="n"/>
      <c r="H3147" s="142" t="n"/>
      <c r="I3147" s="142" t="n"/>
      <c r="J3147" s="144" t="n"/>
      <c r="K3147" s="124" t="n"/>
      <c r="L3147" s="12" t="n"/>
      <c r="M3147" s="158">
        <f>IF(J3147="", "", K3147)</f>
        <v/>
      </c>
      <c r="N3147" s="17" t="n"/>
      <c r="O3147" s="18" t="n"/>
      <c r="AC3147" s="14" t="n"/>
      <c r="AD3147" s="14">
        <f>IF(M3147="", "", IF(C3147="Long", IF(M3147&gt;0, M3147/F3147, ((G3147*(I3147-E3147))/F3147)), IF(M3147&gt;0, M3147/F3147, ((G3147*(E3147-I3147))/F3147))))</f>
        <v/>
      </c>
    </row>
    <row customHeight="1" ht="17.25" r="3148" spans="1:105">
      <c r="A3148" s="161" t="n"/>
      <c r="B3148" s="141" t="n"/>
      <c r="C3148" s="15" t="n"/>
      <c r="D3148" s="15" t="n"/>
      <c r="E3148" s="142" t="n"/>
      <c r="F3148" s="16" t="n"/>
      <c r="G3148" s="132" t="n"/>
      <c r="H3148" s="142" t="n"/>
      <c r="I3148" s="142" t="n"/>
      <c r="J3148" s="144" t="n"/>
      <c r="K3148" s="124" t="n"/>
      <c r="L3148" s="12" t="n"/>
      <c r="M3148" s="158">
        <f>IF(J3148="", "", K3148)</f>
        <v/>
      </c>
      <c r="N3148" s="17" t="n"/>
      <c r="O3148" s="18" t="n"/>
      <c r="AC3148" s="14" t="n"/>
      <c r="AD3148" s="14">
        <f>IF(M3148="", "", IF(C3148="Long", IF(M3148&gt;0, M3148/F3148, ((G3148*(I3148-E3148))/F3148)), IF(M3148&gt;0, M3148/F3148, ((G3148*(E3148-I3148))/F3148))))</f>
        <v/>
      </c>
    </row>
    <row customHeight="1" ht="17.25" r="3149" spans="1:105">
      <c r="A3149" s="161" t="n"/>
      <c r="B3149" s="141" t="n"/>
      <c r="C3149" s="15" t="n"/>
      <c r="D3149" s="15" t="n"/>
      <c r="E3149" s="142" t="n"/>
      <c r="F3149" s="16" t="n"/>
      <c r="G3149" s="132" t="n"/>
      <c r="H3149" s="142" t="n"/>
      <c r="I3149" s="142" t="n"/>
      <c r="J3149" s="144" t="n"/>
      <c r="K3149" s="124" t="n"/>
      <c r="L3149" s="12" t="n"/>
      <c r="M3149" s="158">
        <f>IF(J3149="", "", K3149)</f>
        <v/>
      </c>
      <c r="N3149" s="17" t="n"/>
      <c r="O3149" s="18" t="n"/>
      <c r="AC3149" s="14" t="n"/>
      <c r="AD3149" s="14">
        <f>IF(M3149="", "", IF(C3149="Long", IF(M3149&gt;0, M3149/F3149, ((G3149*(I3149-E3149))/F3149)), IF(M3149&gt;0, M3149/F3149, ((G3149*(E3149-I3149))/F3149))))</f>
        <v/>
      </c>
    </row>
    <row customHeight="1" ht="17.25" r="3150" spans="1:105">
      <c r="A3150" s="161" t="n"/>
      <c r="B3150" s="141" t="n"/>
      <c r="C3150" s="15" t="n"/>
      <c r="D3150" s="15" t="n"/>
      <c r="E3150" s="142" t="n"/>
      <c r="F3150" s="16" t="n"/>
      <c r="G3150" s="132" t="n"/>
      <c r="H3150" s="142" t="n"/>
      <c r="I3150" s="142" t="n"/>
      <c r="J3150" s="144" t="n"/>
      <c r="K3150" s="124" t="n"/>
      <c r="L3150" s="12" t="n"/>
      <c r="M3150" s="158">
        <f>IF(J3150="", "", K3150)</f>
        <v/>
      </c>
      <c r="N3150" s="17" t="n"/>
      <c r="O3150" s="18" t="n"/>
      <c r="AC3150" s="14" t="n"/>
      <c r="AD3150" s="14">
        <f>IF(M3150="", "", IF(C3150="Long", IF(M3150&gt;0, M3150/F3150, ((G3150*(I3150-E3150))/F3150)), IF(M3150&gt;0, M3150/F3150, ((G3150*(E3150-I3150))/F3150))))</f>
        <v/>
      </c>
    </row>
    <row customHeight="1" ht="17.25" r="3151" spans="1:105">
      <c r="A3151" s="161" t="n"/>
      <c r="B3151" s="141" t="n"/>
      <c r="C3151" s="15" t="n"/>
      <c r="D3151" s="15" t="n"/>
      <c r="E3151" s="142" t="n"/>
      <c r="F3151" s="16" t="n"/>
      <c r="G3151" s="132" t="n"/>
      <c r="H3151" s="142" t="n"/>
      <c r="I3151" s="142" t="n"/>
      <c r="J3151" s="144" t="n"/>
      <c r="K3151" s="124" t="n"/>
      <c r="L3151" s="12" t="n"/>
      <c r="M3151" s="158">
        <f>IF(J3151="", "", K3151)</f>
        <v/>
      </c>
      <c r="N3151" s="17" t="n"/>
      <c r="O3151" s="18" t="n"/>
      <c r="AC3151" s="14" t="n"/>
      <c r="AD3151" s="14">
        <f>IF(M3151="", "", IF(C3151="Long", IF(M3151&gt;0, M3151/F3151, ((G3151*(I3151-E3151))/F3151)), IF(M3151&gt;0, M3151/F3151, ((G3151*(E3151-I3151))/F3151))))</f>
        <v/>
      </c>
    </row>
    <row customHeight="1" ht="17.25" r="3152" spans="1:105">
      <c r="A3152" s="161" t="n"/>
      <c r="B3152" s="141" t="n"/>
      <c r="C3152" s="15" t="n"/>
      <c r="D3152" s="15" t="n"/>
      <c r="E3152" s="142" t="n"/>
      <c r="F3152" s="16" t="n"/>
      <c r="G3152" s="132" t="n"/>
      <c r="H3152" s="142" t="n"/>
      <c r="I3152" s="142" t="n"/>
      <c r="J3152" s="144" t="n"/>
      <c r="K3152" s="124" t="n"/>
      <c r="L3152" s="12" t="n"/>
      <c r="M3152" s="158">
        <f>IF(J3152="", "", K3152)</f>
        <v/>
      </c>
      <c r="N3152" s="17" t="n"/>
      <c r="O3152" s="18" t="n"/>
      <c r="AC3152" s="14" t="n"/>
      <c r="AD3152" s="14">
        <f>IF(M3152="", "", IF(C3152="Long", IF(M3152&gt;0, M3152/F3152, ((G3152*(I3152-E3152))/F3152)), IF(M3152&gt;0, M3152/F3152, ((G3152*(E3152-I3152))/F3152))))</f>
        <v/>
      </c>
    </row>
    <row customHeight="1" ht="17.25" r="3153" spans="1:105">
      <c r="A3153" s="161" t="n"/>
      <c r="B3153" s="141" t="n"/>
      <c r="C3153" s="15" t="n"/>
      <c r="D3153" s="15" t="n"/>
      <c r="E3153" s="142" t="n"/>
      <c r="F3153" s="16" t="n"/>
      <c r="G3153" s="132" t="n"/>
      <c r="H3153" s="142" t="n"/>
      <c r="I3153" s="142" t="n"/>
      <c r="J3153" s="144" t="n"/>
      <c r="K3153" s="124" t="n"/>
      <c r="L3153" s="12" t="n"/>
      <c r="M3153" s="158">
        <f>IF(J3153="", "", K3153)</f>
        <v/>
      </c>
      <c r="N3153" s="17" t="n"/>
      <c r="O3153" s="18" t="n"/>
      <c r="AC3153" s="14" t="n"/>
      <c r="AD3153" s="14">
        <f>IF(M3153="", "", IF(C3153="Long", IF(M3153&gt;0, M3153/F3153, ((G3153*(I3153-E3153))/F3153)), IF(M3153&gt;0, M3153/F3153, ((G3153*(E3153-I3153))/F3153))))</f>
        <v/>
      </c>
    </row>
    <row customHeight="1" ht="17.25" r="3154" spans="1:105">
      <c r="A3154" s="161" t="n"/>
      <c r="B3154" s="141" t="n"/>
      <c r="C3154" s="15" t="n"/>
      <c r="D3154" s="15" t="n"/>
      <c r="E3154" s="142" t="n"/>
      <c r="F3154" s="16" t="n"/>
      <c r="G3154" s="132" t="n"/>
      <c r="H3154" s="142" t="n"/>
      <c r="I3154" s="142" t="n"/>
      <c r="J3154" s="144" t="n"/>
      <c r="K3154" s="124" t="n"/>
      <c r="L3154" s="12" t="n"/>
      <c r="M3154" s="158">
        <f>IF(J3154="", "", K3154)</f>
        <v/>
      </c>
      <c r="N3154" s="17" t="n"/>
      <c r="O3154" s="18" t="n"/>
      <c r="AC3154" s="14" t="n"/>
      <c r="AD3154" s="14">
        <f>IF(M3154="", "", IF(C3154="Long", IF(M3154&gt;0, M3154/F3154, ((G3154*(I3154-E3154))/F3154)), IF(M3154&gt;0, M3154/F3154, ((G3154*(E3154-I3154))/F3154))))</f>
        <v/>
      </c>
    </row>
    <row customHeight="1" ht="17.25" r="3155" spans="1:105">
      <c r="A3155" s="161" t="n"/>
      <c r="B3155" s="141" t="n"/>
      <c r="C3155" s="15" t="n"/>
      <c r="D3155" s="15" t="n"/>
      <c r="E3155" s="142" t="n"/>
      <c r="F3155" s="16" t="n"/>
      <c r="G3155" s="132" t="n"/>
      <c r="H3155" s="142" t="n"/>
      <c r="I3155" s="142" t="n"/>
      <c r="J3155" s="144" t="n"/>
      <c r="K3155" s="124" t="n"/>
      <c r="L3155" s="12" t="n"/>
      <c r="M3155" s="158">
        <f>IF(J3155="", "", K3155)</f>
        <v/>
      </c>
      <c r="N3155" s="17" t="n"/>
      <c r="O3155" s="18" t="n"/>
      <c r="AC3155" s="14" t="n"/>
      <c r="AD3155" s="14">
        <f>IF(M3155="", "", IF(C3155="Long", IF(M3155&gt;0, M3155/F3155, ((G3155*(I3155-E3155))/F3155)), IF(M3155&gt;0, M3155/F3155, ((G3155*(E3155-I3155))/F3155))))</f>
        <v/>
      </c>
    </row>
    <row customHeight="1" ht="17.25" r="3156" spans="1:105">
      <c r="A3156" s="161" t="n"/>
      <c r="B3156" s="141" t="n"/>
      <c r="C3156" s="15" t="n"/>
      <c r="D3156" s="15" t="n"/>
      <c r="E3156" s="142" t="n"/>
      <c r="F3156" s="16" t="n"/>
      <c r="G3156" s="132" t="n"/>
      <c r="H3156" s="142" t="n"/>
      <c r="I3156" s="142" t="n"/>
      <c r="J3156" s="144" t="n"/>
      <c r="K3156" s="124" t="n"/>
      <c r="L3156" s="12" t="n"/>
      <c r="M3156" s="158">
        <f>IF(J3156="", "", K3156)</f>
        <v/>
      </c>
      <c r="N3156" s="17" t="n"/>
      <c r="O3156" s="18" t="n"/>
      <c r="AC3156" s="14" t="n"/>
      <c r="AD3156" s="14">
        <f>IF(M3156="", "", IF(C3156="Long", IF(M3156&gt;0, M3156/F3156, ((G3156*(I3156-E3156))/F3156)), IF(M3156&gt;0, M3156/F3156, ((G3156*(E3156-I3156))/F3156))))</f>
        <v/>
      </c>
    </row>
    <row customHeight="1" ht="17.25" r="3157" spans="1:105">
      <c r="A3157" s="161" t="n"/>
      <c r="B3157" s="141" t="n"/>
      <c r="C3157" s="15" t="n"/>
      <c r="D3157" s="15" t="n"/>
      <c r="E3157" s="142" t="n"/>
      <c r="F3157" s="16" t="n"/>
      <c r="G3157" s="132" t="n"/>
      <c r="H3157" s="142" t="n"/>
      <c r="I3157" s="142" t="n"/>
      <c r="J3157" s="144" t="n"/>
      <c r="K3157" s="124" t="n"/>
      <c r="L3157" s="12" t="n"/>
      <c r="M3157" s="158">
        <f>IF(J3157="", "", K3157)</f>
        <v/>
      </c>
      <c r="N3157" s="17" t="n"/>
      <c r="O3157" s="18" t="n"/>
      <c r="AC3157" s="14" t="n"/>
      <c r="AD3157" s="14">
        <f>IF(M3157="", "", IF(C3157="Long", IF(M3157&gt;0, M3157/F3157, ((G3157*(I3157-E3157))/F3157)), IF(M3157&gt;0, M3157/F3157, ((G3157*(E3157-I3157))/F3157))))</f>
        <v/>
      </c>
    </row>
    <row customHeight="1" ht="17.25" r="3158" spans="1:105">
      <c r="A3158" s="161" t="n"/>
      <c r="B3158" s="141" t="n"/>
      <c r="C3158" s="15" t="n"/>
      <c r="D3158" s="15" t="n"/>
      <c r="E3158" s="142" t="n"/>
      <c r="F3158" s="16" t="n"/>
      <c r="G3158" s="132" t="n"/>
      <c r="H3158" s="142" t="n"/>
      <c r="I3158" s="142" t="n"/>
      <c r="J3158" s="144" t="n"/>
      <c r="K3158" s="124" t="n"/>
      <c r="L3158" s="12" t="n"/>
      <c r="M3158" s="158">
        <f>IF(J3158="", "", K3158)</f>
        <v/>
      </c>
      <c r="N3158" s="17" t="n"/>
      <c r="O3158" s="18" t="n"/>
      <c r="AC3158" s="14" t="n"/>
      <c r="AD3158" s="14">
        <f>IF(M3158="", "", IF(C3158="Long", IF(M3158&gt;0, M3158/F3158, ((G3158*(I3158-E3158))/F3158)), IF(M3158&gt;0, M3158/F3158, ((G3158*(E3158-I3158))/F3158))))</f>
        <v/>
      </c>
    </row>
    <row customHeight="1" ht="17.25" r="3159" spans="1:105">
      <c r="A3159" s="161" t="n"/>
      <c r="B3159" s="141" t="n"/>
      <c r="C3159" s="15" t="n"/>
      <c r="D3159" s="15" t="n"/>
      <c r="E3159" s="142" t="n"/>
      <c r="F3159" s="16" t="n"/>
      <c r="G3159" s="132" t="n"/>
      <c r="H3159" s="142" t="n"/>
      <c r="I3159" s="142" t="n"/>
      <c r="J3159" s="144" t="n"/>
      <c r="K3159" s="124" t="n"/>
      <c r="L3159" s="12" t="n"/>
      <c r="M3159" s="158">
        <f>IF(J3159="", "", K3159)</f>
        <v/>
      </c>
      <c r="N3159" s="17" t="n"/>
      <c r="O3159" s="18" t="n"/>
      <c r="AC3159" s="14" t="n"/>
      <c r="AD3159" s="14">
        <f>IF(M3159="", "", IF(C3159="Long", IF(M3159&gt;0, M3159/F3159, ((G3159*(I3159-E3159))/F3159)), IF(M3159&gt;0, M3159/F3159, ((G3159*(E3159-I3159))/F3159))))</f>
        <v/>
      </c>
    </row>
    <row customHeight="1" ht="17.25" r="3160" spans="1:105">
      <c r="A3160" s="161" t="n"/>
      <c r="B3160" s="141" t="n"/>
      <c r="C3160" s="15" t="n"/>
      <c r="D3160" s="15" t="n"/>
      <c r="E3160" s="142" t="n"/>
      <c r="F3160" s="16" t="n"/>
      <c r="G3160" s="132" t="n"/>
      <c r="H3160" s="142" t="n"/>
      <c r="I3160" s="142" t="n"/>
      <c r="J3160" s="144" t="n"/>
      <c r="K3160" s="124" t="n"/>
      <c r="L3160" s="12" t="n"/>
      <c r="M3160" s="158">
        <f>IF(J3160="", "", K3160)</f>
        <v/>
      </c>
      <c r="N3160" s="17" t="n"/>
      <c r="O3160" s="18" t="n"/>
      <c r="AC3160" s="14" t="n"/>
      <c r="AD3160" s="14">
        <f>IF(M3160="", "", IF(C3160="Long", IF(M3160&gt;0, M3160/F3160, ((G3160*(I3160-E3160))/F3160)), IF(M3160&gt;0, M3160/F3160, ((G3160*(E3160-I3160))/F3160))))</f>
        <v/>
      </c>
    </row>
    <row customHeight="1" ht="17.25" r="3161" spans="1:105">
      <c r="A3161" s="161" t="n"/>
      <c r="B3161" s="141" t="n"/>
      <c r="C3161" s="15" t="n"/>
      <c r="D3161" s="15" t="n"/>
      <c r="E3161" s="142" t="n"/>
      <c r="F3161" s="16" t="n"/>
      <c r="G3161" s="132" t="n"/>
      <c r="H3161" s="142" t="n"/>
      <c r="I3161" s="142" t="n"/>
      <c r="J3161" s="144" t="n"/>
      <c r="K3161" s="124" t="n"/>
      <c r="L3161" s="12" t="n"/>
      <c r="M3161" s="158">
        <f>IF(J3161="", "", K3161)</f>
        <v/>
      </c>
      <c r="N3161" s="17" t="n"/>
      <c r="O3161" s="18" t="n"/>
      <c r="AC3161" s="14" t="n"/>
      <c r="AD3161" s="14">
        <f>IF(M3161="", "", IF(C3161="Long", IF(M3161&gt;0, M3161/F3161, ((G3161*(I3161-E3161))/F3161)), IF(M3161&gt;0, M3161/F3161, ((G3161*(E3161-I3161))/F3161))))</f>
        <v/>
      </c>
    </row>
    <row customHeight="1" ht="17.25" r="3162" spans="1:105">
      <c r="A3162" s="161" t="n"/>
      <c r="B3162" s="141" t="n"/>
      <c r="C3162" s="15" t="n"/>
      <c r="D3162" s="15" t="n"/>
      <c r="E3162" s="142" t="n"/>
      <c r="F3162" s="16" t="n"/>
      <c r="G3162" s="132" t="n"/>
      <c r="H3162" s="142" t="n"/>
      <c r="I3162" s="142" t="n"/>
      <c r="J3162" s="144" t="n"/>
      <c r="K3162" s="124" t="n"/>
      <c r="L3162" s="12" t="n"/>
      <c r="M3162" s="158">
        <f>IF(J3162="", "", K3162)</f>
        <v/>
      </c>
      <c r="N3162" s="17" t="n"/>
      <c r="O3162" s="18" t="n"/>
      <c r="AC3162" s="14" t="n"/>
      <c r="AD3162" s="14">
        <f>IF(M3162="", "", IF(C3162="Long", IF(M3162&gt;0, M3162/F3162, ((G3162*(I3162-E3162))/F3162)), IF(M3162&gt;0, M3162/F3162, ((G3162*(E3162-I3162))/F3162))))</f>
        <v/>
      </c>
    </row>
    <row customHeight="1" ht="17.25" r="3163" spans="1:105">
      <c r="A3163" s="161" t="n"/>
      <c r="B3163" s="141" t="n"/>
      <c r="C3163" s="15" t="n"/>
      <c r="D3163" s="15" t="n"/>
      <c r="E3163" s="142" t="n"/>
      <c r="F3163" s="16" t="n"/>
      <c r="G3163" s="132" t="n"/>
      <c r="H3163" s="142" t="n"/>
      <c r="I3163" s="142" t="n"/>
      <c r="J3163" s="144" t="n"/>
      <c r="K3163" s="124" t="n"/>
      <c r="L3163" s="12" t="n"/>
      <c r="M3163" s="158">
        <f>IF(J3163="", "", K3163)</f>
        <v/>
      </c>
      <c r="N3163" s="17" t="n"/>
      <c r="O3163" s="18" t="n"/>
      <c r="AC3163" s="14" t="n"/>
      <c r="AD3163" s="14">
        <f>IF(M3163="", "", IF(C3163="Long", IF(M3163&gt;0, M3163/F3163, ((G3163*(I3163-E3163))/F3163)), IF(M3163&gt;0, M3163/F3163, ((G3163*(E3163-I3163))/F3163))))</f>
        <v/>
      </c>
    </row>
    <row customHeight="1" ht="17.25" r="3164" spans="1:105">
      <c r="A3164" s="161" t="n"/>
      <c r="B3164" s="141" t="n"/>
      <c r="C3164" s="15" t="n"/>
      <c r="D3164" s="15" t="n"/>
      <c r="E3164" s="142" t="n"/>
      <c r="F3164" s="16" t="n"/>
      <c r="G3164" s="132" t="n"/>
      <c r="H3164" s="142" t="n"/>
      <c r="I3164" s="142" t="n"/>
      <c r="J3164" s="144" t="n"/>
      <c r="K3164" s="124" t="n"/>
      <c r="L3164" s="12" t="n"/>
      <c r="M3164" s="158">
        <f>IF(J3164="", "", K3164)</f>
        <v/>
      </c>
      <c r="N3164" s="17" t="n"/>
      <c r="O3164" s="18" t="n"/>
      <c r="AC3164" s="14" t="n"/>
      <c r="AD3164" s="14">
        <f>IF(M3164="", "", IF(C3164="Long", IF(M3164&gt;0, M3164/F3164, ((G3164*(I3164-E3164))/F3164)), IF(M3164&gt;0, M3164/F3164, ((G3164*(E3164-I3164))/F3164))))</f>
        <v/>
      </c>
    </row>
    <row customHeight="1" ht="17.25" r="3165" spans="1:105">
      <c r="A3165" s="161" t="n"/>
      <c r="B3165" s="141" t="n"/>
      <c r="C3165" s="15" t="n"/>
      <c r="D3165" s="15" t="n"/>
      <c r="E3165" s="142" t="n"/>
      <c r="F3165" s="16" t="n"/>
      <c r="G3165" s="132" t="n"/>
      <c r="H3165" s="142" t="n"/>
      <c r="I3165" s="142" t="n"/>
      <c r="J3165" s="144" t="n"/>
      <c r="K3165" s="124" t="n"/>
      <c r="L3165" s="12" t="n"/>
      <c r="M3165" s="158">
        <f>IF(J3165="", "", K3165)</f>
        <v/>
      </c>
      <c r="N3165" s="17" t="n"/>
      <c r="O3165" s="18" t="n"/>
      <c r="AC3165" s="14" t="n"/>
      <c r="AD3165" s="14">
        <f>IF(M3165="", "", IF(C3165="Long", IF(M3165&gt;0, M3165/F3165, ((G3165*(I3165-E3165))/F3165)), IF(M3165&gt;0, M3165/F3165, ((G3165*(E3165-I3165))/F3165))))</f>
        <v/>
      </c>
    </row>
    <row customHeight="1" ht="17.25" r="3166" spans="1:105">
      <c r="A3166" s="161" t="n"/>
      <c r="B3166" s="141" t="n"/>
      <c r="C3166" s="15" t="n"/>
      <c r="D3166" s="15" t="n"/>
      <c r="E3166" s="142" t="n"/>
      <c r="F3166" s="16" t="n"/>
      <c r="G3166" s="132" t="n"/>
      <c r="H3166" s="142" t="n"/>
      <c r="I3166" s="142" t="n"/>
      <c r="J3166" s="144" t="n"/>
      <c r="K3166" s="124" t="n"/>
      <c r="L3166" s="12" t="n"/>
      <c r="M3166" s="158">
        <f>IF(J3166="", "", K3166)</f>
        <v/>
      </c>
      <c r="N3166" s="17" t="n"/>
      <c r="O3166" s="18" t="n"/>
      <c r="AC3166" s="14" t="n"/>
      <c r="AD3166" s="14">
        <f>IF(M3166="", "", IF(C3166="Long", IF(M3166&gt;0, M3166/F3166, ((G3166*(I3166-E3166))/F3166)), IF(M3166&gt;0, M3166/F3166, ((G3166*(E3166-I3166))/F3166))))</f>
        <v/>
      </c>
    </row>
    <row customHeight="1" ht="17.25" r="3167" spans="1:105">
      <c r="A3167" s="161" t="n"/>
      <c r="B3167" s="141" t="n"/>
      <c r="C3167" s="15" t="n"/>
      <c r="D3167" s="15" t="n"/>
      <c r="E3167" s="142" t="n"/>
      <c r="F3167" s="16" t="n"/>
      <c r="G3167" s="132" t="n"/>
      <c r="H3167" s="142" t="n"/>
      <c r="I3167" s="142" t="n"/>
      <c r="J3167" s="144" t="n"/>
      <c r="K3167" s="124" t="n"/>
      <c r="L3167" s="12" t="n"/>
      <c r="M3167" s="158">
        <f>IF(J3167="", "", K3167)</f>
        <v/>
      </c>
      <c r="N3167" s="17" t="n"/>
      <c r="O3167" s="18" t="n"/>
      <c r="AC3167" s="14" t="n"/>
      <c r="AD3167" s="14">
        <f>IF(M3167="", "", IF(C3167="Long", IF(M3167&gt;0, M3167/F3167, ((G3167*(I3167-E3167))/F3167)), IF(M3167&gt;0, M3167/F3167, ((G3167*(E3167-I3167))/F3167))))</f>
        <v/>
      </c>
    </row>
    <row customHeight="1" ht="17.25" r="3168" spans="1:105">
      <c r="A3168" s="161" t="n"/>
      <c r="B3168" s="141" t="n"/>
      <c r="C3168" s="15" t="n"/>
      <c r="D3168" s="15" t="n"/>
      <c r="E3168" s="142" t="n"/>
      <c r="F3168" s="16" t="n"/>
      <c r="G3168" s="132" t="n"/>
      <c r="H3168" s="142" t="n"/>
      <c r="I3168" s="142" t="n"/>
      <c r="J3168" s="144" t="n"/>
      <c r="K3168" s="124" t="n"/>
      <c r="L3168" s="12" t="n"/>
      <c r="M3168" s="158">
        <f>IF(J3168="", "", K3168)</f>
        <v/>
      </c>
      <c r="N3168" s="17" t="n"/>
      <c r="O3168" s="18" t="n"/>
      <c r="AC3168" s="14" t="n"/>
      <c r="AD3168" s="14">
        <f>IF(M3168="", "", IF(C3168="Long", IF(M3168&gt;0, M3168/F3168, ((G3168*(I3168-E3168))/F3168)), IF(M3168&gt;0, M3168/F3168, ((G3168*(E3168-I3168))/F3168))))</f>
        <v/>
      </c>
    </row>
    <row customHeight="1" ht="17.25" r="3169" spans="1:105">
      <c r="A3169" s="161" t="n"/>
      <c r="B3169" s="141" t="n"/>
      <c r="C3169" s="15" t="n"/>
      <c r="D3169" s="15" t="n"/>
      <c r="E3169" s="142" t="n"/>
      <c r="F3169" s="16" t="n"/>
      <c r="G3169" s="132" t="n"/>
      <c r="H3169" s="142" t="n"/>
      <c r="I3169" s="142" t="n"/>
      <c r="J3169" s="144" t="n"/>
      <c r="K3169" s="124" t="n"/>
      <c r="L3169" s="12" t="n"/>
      <c r="M3169" s="158">
        <f>IF(J3169="", "", K3169)</f>
        <v/>
      </c>
      <c r="N3169" s="17" t="n"/>
      <c r="O3169" s="18" t="n"/>
      <c r="AC3169" s="14" t="n"/>
      <c r="AD3169" s="14">
        <f>IF(M3169="", "", IF(C3169="Long", IF(M3169&gt;0, M3169/F3169, ((G3169*(I3169-E3169))/F3169)), IF(M3169&gt;0, M3169/F3169, ((G3169*(E3169-I3169))/F3169))))</f>
        <v/>
      </c>
    </row>
    <row customHeight="1" ht="17.25" r="3170" spans="1:105">
      <c r="A3170" s="161" t="n"/>
      <c r="B3170" s="141" t="n"/>
      <c r="C3170" s="15" t="n"/>
      <c r="D3170" s="15" t="n"/>
      <c r="E3170" s="142" t="n"/>
      <c r="F3170" s="16" t="n"/>
      <c r="G3170" s="132" t="n"/>
      <c r="H3170" s="142" t="n"/>
      <c r="I3170" s="142" t="n"/>
      <c r="J3170" s="144" t="n"/>
      <c r="K3170" s="124" t="n"/>
      <c r="L3170" s="12" t="n"/>
      <c r="M3170" s="158">
        <f>IF(J3170="", "", K3170)</f>
        <v/>
      </c>
      <c r="N3170" s="17" t="n"/>
      <c r="O3170" s="18" t="n"/>
      <c r="AC3170" s="14" t="n"/>
      <c r="AD3170" s="14">
        <f>IF(M3170="", "", IF(C3170="Long", IF(M3170&gt;0, M3170/F3170, ((G3170*(I3170-E3170))/F3170)), IF(M3170&gt;0, M3170/F3170, ((G3170*(E3170-I3170))/F3170))))</f>
        <v/>
      </c>
    </row>
    <row customHeight="1" ht="17.25" r="3171" spans="1:105">
      <c r="A3171" s="161" t="n"/>
      <c r="B3171" s="141" t="n"/>
      <c r="C3171" s="15" t="n"/>
      <c r="D3171" s="15" t="n"/>
      <c r="E3171" s="142" t="n"/>
      <c r="F3171" s="16" t="n"/>
      <c r="G3171" s="132" t="n"/>
      <c r="H3171" s="142" t="n"/>
      <c r="I3171" s="142" t="n"/>
      <c r="J3171" s="144" t="n"/>
      <c r="K3171" s="124" t="n"/>
      <c r="L3171" s="12" t="n"/>
      <c r="M3171" s="158">
        <f>IF(J3171="", "", K3171)</f>
        <v/>
      </c>
      <c r="N3171" s="17" t="n"/>
      <c r="O3171" s="18" t="n"/>
      <c r="AC3171" s="14" t="n"/>
      <c r="AD3171" s="14">
        <f>IF(M3171="", "", IF(C3171="Long", IF(M3171&gt;0, M3171/F3171, ((G3171*(I3171-E3171))/F3171)), IF(M3171&gt;0, M3171/F3171, ((G3171*(E3171-I3171))/F3171))))</f>
        <v/>
      </c>
    </row>
    <row customHeight="1" ht="17.25" r="3172" spans="1:105">
      <c r="A3172" s="161" t="n"/>
      <c r="B3172" s="141" t="n"/>
      <c r="C3172" s="15" t="n"/>
      <c r="D3172" s="15" t="n"/>
      <c r="E3172" s="142" t="n"/>
      <c r="F3172" s="16" t="n"/>
      <c r="G3172" s="132" t="n"/>
      <c r="H3172" s="142" t="n"/>
      <c r="I3172" s="142" t="n"/>
      <c r="J3172" s="144" t="n"/>
      <c r="K3172" s="124" t="n"/>
      <c r="L3172" s="12" t="n"/>
      <c r="M3172" s="158">
        <f>IF(J3172="", "", K3172)</f>
        <v/>
      </c>
      <c r="N3172" s="17" t="n"/>
      <c r="O3172" s="18" t="n"/>
      <c r="AC3172" s="14" t="n"/>
      <c r="AD3172" s="14">
        <f>IF(M3172="", "", IF(C3172="Long", IF(M3172&gt;0, M3172/F3172, ((G3172*(I3172-E3172))/F3172)), IF(M3172&gt;0, M3172/F3172, ((G3172*(E3172-I3172))/F3172))))</f>
        <v/>
      </c>
    </row>
    <row customHeight="1" ht="17.25" r="3173" spans="1:105">
      <c r="A3173" s="161" t="n"/>
      <c r="B3173" s="141" t="n"/>
      <c r="C3173" s="15" t="n"/>
      <c r="D3173" s="15" t="n"/>
      <c r="E3173" s="142" t="n"/>
      <c r="F3173" s="16" t="n"/>
      <c r="G3173" s="132" t="n"/>
      <c r="H3173" s="142" t="n"/>
      <c r="I3173" s="142" t="n"/>
      <c r="J3173" s="144" t="n"/>
      <c r="K3173" s="124" t="n"/>
      <c r="L3173" s="12" t="n"/>
      <c r="M3173" s="158">
        <f>IF(J3173="", "", K3173)</f>
        <v/>
      </c>
      <c r="N3173" s="17" t="n"/>
      <c r="O3173" s="18" t="n"/>
      <c r="AC3173" s="14" t="n"/>
      <c r="AD3173" s="14">
        <f>IF(M3173="", "", IF(C3173="Long", IF(M3173&gt;0, M3173/F3173, ((G3173*(I3173-E3173))/F3173)), IF(M3173&gt;0, M3173/F3173, ((G3173*(E3173-I3173))/F3173))))</f>
        <v/>
      </c>
    </row>
    <row customHeight="1" ht="17.25" r="3174" spans="1:105">
      <c r="A3174" s="161" t="n"/>
      <c r="B3174" s="141" t="n"/>
      <c r="C3174" s="15" t="n"/>
      <c r="D3174" s="15" t="n"/>
      <c r="E3174" s="142" t="n"/>
      <c r="F3174" s="16" t="n"/>
      <c r="G3174" s="132" t="n"/>
      <c r="H3174" s="142" t="n"/>
      <c r="I3174" s="142" t="n"/>
      <c r="J3174" s="144" t="n"/>
      <c r="K3174" s="124" t="n"/>
      <c r="L3174" s="12" t="n"/>
      <c r="M3174" s="158">
        <f>IF(J3174="", "", K3174)</f>
        <v/>
      </c>
      <c r="N3174" s="17" t="n"/>
      <c r="O3174" s="18" t="n"/>
      <c r="AC3174" s="14" t="n"/>
      <c r="AD3174" s="14">
        <f>IF(M3174="", "", IF(C3174="Long", IF(M3174&gt;0, M3174/F3174, ((G3174*(I3174-E3174))/F3174)), IF(M3174&gt;0, M3174/F3174, ((G3174*(E3174-I3174))/F3174))))</f>
        <v/>
      </c>
    </row>
    <row customHeight="1" ht="17.25" r="3175" spans="1:105">
      <c r="A3175" s="161" t="n"/>
      <c r="B3175" s="141" t="n"/>
      <c r="C3175" s="15" t="n"/>
      <c r="D3175" s="15" t="n"/>
      <c r="E3175" s="142" t="n"/>
      <c r="F3175" s="16" t="n"/>
      <c r="G3175" s="132" t="n"/>
      <c r="H3175" s="142" t="n"/>
      <c r="I3175" s="142" t="n"/>
      <c r="J3175" s="144" t="n"/>
      <c r="K3175" s="124" t="n"/>
      <c r="L3175" s="12" t="n"/>
      <c r="M3175" s="158">
        <f>IF(J3175="", "", K3175)</f>
        <v/>
      </c>
      <c r="N3175" s="17" t="n"/>
      <c r="O3175" s="18" t="n"/>
      <c r="AC3175" s="14" t="n"/>
      <c r="AD3175" s="14">
        <f>IF(M3175="", "", IF(C3175="Long", IF(M3175&gt;0, M3175/F3175, ((G3175*(I3175-E3175))/F3175)), IF(M3175&gt;0, M3175/F3175, ((G3175*(E3175-I3175))/F3175))))</f>
        <v/>
      </c>
    </row>
    <row customHeight="1" ht="17.25" r="3176" spans="1:105">
      <c r="A3176" s="161" t="n"/>
      <c r="B3176" s="141" t="n"/>
      <c r="C3176" s="15" t="n"/>
      <c r="D3176" s="15" t="n"/>
      <c r="E3176" s="142" t="n"/>
      <c r="F3176" s="16" t="n"/>
      <c r="G3176" s="132" t="n"/>
      <c r="H3176" s="142" t="n"/>
      <c r="I3176" s="142" t="n"/>
      <c r="J3176" s="144" t="n"/>
      <c r="K3176" s="124" t="n"/>
      <c r="L3176" s="12" t="n"/>
      <c r="M3176" s="158">
        <f>IF(J3176="", "", K3176)</f>
        <v/>
      </c>
      <c r="N3176" s="17" t="n"/>
      <c r="O3176" s="18" t="n"/>
      <c r="AC3176" s="14" t="n"/>
      <c r="AD3176" s="14">
        <f>IF(M3176="", "", IF(C3176="Long", IF(M3176&gt;0, M3176/F3176, ((G3176*(I3176-E3176))/F3176)), IF(M3176&gt;0, M3176/F3176, ((G3176*(E3176-I3176))/F3176))))</f>
        <v/>
      </c>
    </row>
    <row customHeight="1" ht="17.25" r="3177" spans="1:105">
      <c r="A3177" s="161" t="n"/>
      <c r="B3177" s="141" t="n"/>
      <c r="C3177" s="15" t="n"/>
      <c r="D3177" s="15" t="n"/>
      <c r="E3177" s="142" t="n"/>
      <c r="F3177" s="16" t="n"/>
      <c r="G3177" s="132" t="n"/>
      <c r="H3177" s="142" t="n"/>
      <c r="I3177" s="142" t="n"/>
      <c r="J3177" s="144" t="n"/>
      <c r="K3177" s="124" t="n"/>
      <c r="L3177" s="12" t="n"/>
      <c r="M3177" s="158">
        <f>IF(J3177="", "", K3177)</f>
        <v/>
      </c>
      <c r="N3177" s="17" t="n"/>
      <c r="O3177" s="18" t="n"/>
      <c r="AC3177" s="14" t="n"/>
      <c r="AD3177" s="14">
        <f>IF(M3177="", "", IF(C3177="Long", IF(M3177&gt;0, M3177/F3177, ((G3177*(I3177-E3177))/F3177)), IF(M3177&gt;0, M3177/F3177, ((G3177*(E3177-I3177))/F3177))))</f>
        <v/>
      </c>
    </row>
    <row customHeight="1" ht="17.25" r="3178" spans="1:105">
      <c r="A3178" s="161" t="n"/>
      <c r="B3178" s="141" t="n"/>
      <c r="C3178" s="15" t="n"/>
      <c r="D3178" s="15" t="n"/>
      <c r="E3178" s="142" t="n"/>
      <c r="F3178" s="16" t="n"/>
      <c r="G3178" s="132" t="n"/>
      <c r="H3178" s="142" t="n"/>
      <c r="I3178" s="142" t="n"/>
      <c r="J3178" s="144" t="n"/>
      <c r="K3178" s="124" t="n"/>
      <c r="L3178" s="12" t="n"/>
      <c r="M3178" s="158">
        <f>IF(J3178="", "", K3178)</f>
        <v/>
      </c>
      <c r="N3178" s="17" t="n"/>
      <c r="O3178" s="18" t="n"/>
      <c r="AC3178" s="14" t="n"/>
      <c r="AD3178" s="14">
        <f>IF(M3178="", "", IF(C3178="Long", IF(M3178&gt;0, M3178/F3178, ((G3178*(I3178-E3178))/F3178)), IF(M3178&gt;0, M3178/F3178, ((G3178*(E3178-I3178))/F3178))))</f>
        <v/>
      </c>
    </row>
    <row customHeight="1" ht="17.25" r="3179" spans="1:105">
      <c r="A3179" s="161" t="n"/>
      <c r="B3179" s="141" t="n"/>
      <c r="C3179" s="15" t="n"/>
      <c r="D3179" s="15" t="n"/>
      <c r="E3179" s="142" t="n"/>
      <c r="F3179" s="16" t="n"/>
      <c r="G3179" s="132" t="n"/>
      <c r="H3179" s="142" t="n"/>
      <c r="I3179" s="142" t="n"/>
      <c r="J3179" s="144" t="n"/>
      <c r="K3179" s="124" t="n"/>
      <c r="L3179" s="12" t="n"/>
      <c r="M3179" s="158">
        <f>IF(J3179="", "", K3179)</f>
        <v/>
      </c>
      <c r="N3179" s="17" t="n"/>
      <c r="O3179" s="18" t="n"/>
      <c r="AC3179" s="14" t="n"/>
      <c r="AD3179" s="14">
        <f>IF(M3179="", "", IF(C3179="Long", IF(M3179&gt;0, M3179/F3179, ((G3179*(I3179-E3179))/F3179)), IF(M3179&gt;0, M3179/F3179, ((G3179*(E3179-I3179))/F3179))))</f>
        <v/>
      </c>
    </row>
    <row customHeight="1" ht="17.25" r="3180" spans="1:105">
      <c r="A3180" s="161" t="n"/>
      <c r="B3180" s="141" t="n"/>
      <c r="C3180" s="15" t="n"/>
      <c r="D3180" s="15" t="n"/>
      <c r="E3180" s="142" t="n"/>
      <c r="F3180" s="16" t="n"/>
      <c r="G3180" s="132" t="n"/>
      <c r="H3180" s="142" t="n"/>
      <c r="I3180" s="142" t="n"/>
      <c r="J3180" s="144" t="n"/>
      <c r="K3180" s="124" t="n"/>
      <c r="L3180" s="12" t="n"/>
      <c r="M3180" s="158">
        <f>IF(J3180="", "", K3180)</f>
        <v/>
      </c>
      <c r="N3180" s="17" t="n"/>
      <c r="O3180" s="18" t="n"/>
      <c r="AC3180" s="14" t="n"/>
      <c r="AD3180" s="14">
        <f>IF(M3180="", "", IF(C3180="Long", IF(M3180&gt;0, M3180/F3180, ((G3180*(I3180-E3180))/F3180)), IF(M3180&gt;0, M3180/F3180, ((G3180*(E3180-I3180))/F3180))))</f>
        <v/>
      </c>
    </row>
    <row customHeight="1" ht="17.25" r="3181" spans="1:105">
      <c r="A3181" s="161" t="n"/>
      <c r="B3181" s="141" t="n"/>
      <c r="C3181" s="15" t="n"/>
      <c r="D3181" s="15" t="n"/>
      <c r="E3181" s="142" t="n"/>
      <c r="F3181" s="16" t="n"/>
      <c r="G3181" s="132" t="n"/>
      <c r="H3181" s="142" t="n"/>
      <c r="I3181" s="142" t="n"/>
      <c r="J3181" s="144" t="n"/>
      <c r="K3181" s="124" t="n"/>
      <c r="L3181" s="12" t="n"/>
      <c r="M3181" s="158">
        <f>IF(J3181="", "", K3181)</f>
        <v/>
      </c>
      <c r="N3181" s="17" t="n"/>
      <c r="O3181" s="18" t="n"/>
      <c r="AC3181" s="14" t="n"/>
      <c r="AD3181" s="14">
        <f>IF(M3181="", "", IF(C3181="Long", IF(M3181&gt;0, M3181/F3181, ((G3181*(I3181-E3181))/F3181)), IF(M3181&gt;0, M3181/F3181, ((G3181*(E3181-I3181))/F3181))))</f>
        <v/>
      </c>
    </row>
    <row customHeight="1" ht="17.25" r="3182" spans="1:105">
      <c r="A3182" s="161" t="n"/>
      <c r="B3182" s="141" t="n"/>
      <c r="C3182" s="15" t="n"/>
      <c r="D3182" s="15" t="n"/>
      <c r="E3182" s="142" t="n"/>
      <c r="F3182" s="16" t="n"/>
      <c r="G3182" s="132" t="n"/>
      <c r="H3182" s="142" t="n"/>
      <c r="I3182" s="142" t="n"/>
      <c r="J3182" s="144" t="n"/>
      <c r="K3182" s="124" t="n"/>
      <c r="L3182" s="12" t="n"/>
      <c r="M3182" s="158">
        <f>IF(J3182="", "", K3182)</f>
        <v/>
      </c>
      <c r="N3182" s="17" t="n"/>
      <c r="O3182" s="18" t="n"/>
      <c r="AC3182" s="14" t="n"/>
      <c r="AD3182" s="14">
        <f>IF(M3182="", "", IF(C3182="Long", IF(M3182&gt;0, M3182/F3182, ((G3182*(I3182-E3182))/F3182)), IF(M3182&gt;0, M3182/F3182, ((G3182*(E3182-I3182))/F3182))))</f>
        <v/>
      </c>
    </row>
    <row customHeight="1" ht="17.25" r="3183" spans="1:105">
      <c r="A3183" s="161" t="n"/>
      <c r="B3183" s="141" t="n"/>
      <c r="C3183" s="15" t="n"/>
      <c r="D3183" s="15" t="n"/>
      <c r="E3183" s="142" t="n"/>
      <c r="F3183" s="16" t="n"/>
      <c r="G3183" s="132" t="n"/>
      <c r="H3183" s="142" t="n"/>
      <c r="I3183" s="142" t="n"/>
      <c r="J3183" s="144" t="n"/>
      <c r="K3183" s="124" t="n"/>
      <c r="L3183" s="12" t="n"/>
      <c r="M3183" s="158">
        <f>IF(J3183="", "", K3183)</f>
        <v/>
      </c>
      <c r="N3183" s="17" t="n"/>
      <c r="O3183" s="18" t="n"/>
      <c r="AC3183" s="14" t="n"/>
      <c r="AD3183" s="14">
        <f>IF(M3183="", "", IF(C3183="Long", IF(M3183&gt;0, M3183/F3183, ((G3183*(I3183-E3183))/F3183)), IF(M3183&gt;0, M3183/F3183, ((G3183*(E3183-I3183))/F3183))))</f>
        <v/>
      </c>
    </row>
    <row customHeight="1" ht="17.25" r="3184" spans="1:105">
      <c r="A3184" s="161" t="n"/>
      <c r="B3184" s="141" t="n"/>
      <c r="C3184" s="15" t="n"/>
      <c r="D3184" s="15" t="n"/>
      <c r="E3184" s="142" t="n"/>
      <c r="F3184" s="16" t="n"/>
      <c r="G3184" s="132" t="n"/>
      <c r="H3184" s="142" t="n"/>
      <c r="I3184" s="142" t="n"/>
      <c r="J3184" s="144" t="n"/>
      <c r="K3184" s="124" t="n"/>
      <c r="L3184" s="12" t="n"/>
      <c r="M3184" s="158">
        <f>IF(J3184="", "", K3184)</f>
        <v/>
      </c>
      <c r="N3184" s="17" t="n"/>
      <c r="O3184" s="18" t="n"/>
      <c r="AC3184" s="14" t="n"/>
      <c r="AD3184" s="14">
        <f>IF(M3184="", "", IF(C3184="Long", IF(M3184&gt;0, M3184/F3184, ((G3184*(I3184-E3184))/F3184)), IF(M3184&gt;0, M3184/F3184, ((G3184*(E3184-I3184))/F3184))))</f>
        <v/>
      </c>
    </row>
    <row customHeight="1" ht="17.25" r="3185" spans="1:105">
      <c r="A3185" s="161" t="n"/>
      <c r="B3185" s="141" t="n"/>
      <c r="C3185" s="15" t="n"/>
      <c r="D3185" s="15" t="n"/>
      <c r="E3185" s="142" t="n"/>
      <c r="F3185" s="16" t="n"/>
      <c r="G3185" s="132" t="n"/>
      <c r="H3185" s="142" t="n"/>
      <c r="I3185" s="142" t="n"/>
      <c r="J3185" s="144" t="n"/>
      <c r="K3185" s="124" t="n"/>
      <c r="L3185" s="12" t="n"/>
      <c r="M3185" s="158">
        <f>IF(J3185="", "", K3185)</f>
        <v/>
      </c>
      <c r="N3185" s="17" t="n"/>
      <c r="O3185" s="18" t="n"/>
      <c r="AC3185" s="14" t="n"/>
      <c r="AD3185" s="14">
        <f>IF(M3185="", "", IF(C3185="Long", IF(M3185&gt;0, M3185/F3185, ((G3185*(I3185-E3185))/F3185)), IF(M3185&gt;0, M3185/F3185, ((G3185*(E3185-I3185))/F3185))))</f>
        <v/>
      </c>
    </row>
    <row customHeight="1" ht="17.25" r="3186" spans="1:105">
      <c r="A3186" s="161" t="n"/>
      <c r="B3186" s="141" t="n"/>
      <c r="C3186" s="15" t="n"/>
      <c r="D3186" s="15" t="n"/>
      <c r="E3186" s="142" t="n"/>
      <c r="F3186" s="16" t="n"/>
      <c r="G3186" s="132" t="n"/>
      <c r="H3186" s="142" t="n"/>
      <c r="I3186" s="142" t="n"/>
      <c r="J3186" s="144" t="n"/>
      <c r="K3186" s="124" t="n"/>
      <c r="L3186" s="12" t="n"/>
      <c r="M3186" s="158">
        <f>IF(J3186="", "", K3186)</f>
        <v/>
      </c>
      <c r="N3186" s="17" t="n"/>
      <c r="O3186" s="18" t="n"/>
      <c r="AC3186" s="14" t="n"/>
      <c r="AD3186" s="14">
        <f>IF(M3186="", "", IF(C3186="Long", IF(M3186&gt;0, M3186/F3186, ((G3186*(I3186-E3186))/F3186)), IF(M3186&gt;0, M3186/F3186, ((G3186*(E3186-I3186))/F3186))))</f>
        <v/>
      </c>
    </row>
    <row customHeight="1" ht="17.25" r="3187" spans="1:105">
      <c r="A3187" s="161" t="n"/>
      <c r="B3187" s="141" t="n"/>
      <c r="C3187" s="15" t="n"/>
      <c r="D3187" s="15" t="n"/>
      <c r="E3187" s="142" t="n"/>
      <c r="F3187" s="16" t="n"/>
      <c r="G3187" s="132" t="n"/>
      <c r="H3187" s="142" t="n"/>
      <c r="I3187" s="142" t="n"/>
      <c r="J3187" s="144" t="n"/>
      <c r="K3187" s="124" t="n"/>
      <c r="L3187" s="12" t="n"/>
      <c r="M3187" s="158">
        <f>IF(J3187="", "", K3187)</f>
        <v/>
      </c>
      <c r="N3187" s="17" t="n"/>
      <c r="O3187" s="18" t="n"/>
      <c r="AC3187" s="14" t="n"/>
      <c r="AD3187" s="14">
        <f>IF(M3187="", "", IF(C3187="Long", IF(M3187&gt;0, M3187/F3187, ((G3187*(I3187-E3187))/F3187)), IF(M3187&gt;0, M3187/F3187, ((G3187*(E3187-I3187))/F3187))))</f>
        <v/>
      </c>
    </row>
    <row customHeight="1" ht="17.25" r="3188" spans="1:105">
      <c r="A3188" s="161" t="n"/>
      <c r="B3188" s="141" t="n"/>
      <c r="C3188" s="15" t="n"/>
      <c r="D3188" s="15" t="n"/>
      <c r="E3188" s="142" t="n"/>
      <c r="F3188" s="16" t="n"/>
      <c r="G3188" s="132" t="n"/>
      <c r="H3188" s="142" t="n"/>
      <c r="I3188" s="142" t="n"/>
      <c r="J3188" s="144" t="n"/>
      <c r="K3188" s="124" t="n"/>
      <c r="L3188" s="12" t="n"/>
      <c r="M3188" s="158">
        <f>IF(J3188="", "", K3188)</f>
        <v/>
      </c>
      <c r="N3188" s="17" t="n"/>
      <c r="O3188" s="18" t="n"/>
      <c r="AC3188" s="14" t="n"/>
      <c r="AD3188" s="14">
        <f>IF(M3188="", "", IF(C3188="Long", IF(M3188&gt;0, M3188/F3188, ((G3188*(I3188-E3188))/F3188)), IF(M3188&gt;0, M3188/F3188, ((G3188*(E3188-I3188))/F3188))))</f>
        <v/>
      </c>
    </row>
    <row customHeight="1" ht="17.25" r="3189" spans="1:105">
      <c r="A3189" s="161" t="n"/>
      <c r="B3189" s="141" t="n"/>
      <c r="C3189" s="15" t="n"/>
      <c r="D3189" s="15" t="n"/>
      <c r="E3189" s="142" t="n"/>
      <c r="F3189" s="16" t="n"/>
      <c r="G3189" s="132" t="n"/>
      <c r="H3189" s="142" t="n"/>
      <c r="I3189" s="142" t="n"/>
      <c r="J3189" s="144" t="n"/>
      <c r="K3189" s="124" t="n"/>
      <c r="L3189" s="12" t="n"/>
      <c r="M3189" s="158">
        <f>IF(J3189="", "", K3189)</f>
        <v/>
      </c>
      <c r="N3189" s="17" t="n"/>
      <c r="O3189" s="18" t="n"/>
      <c r="AC3189" s="14" t="n"/>
      <c r="AD3189" s="14">
        <f>IF(M3189="", "", IF(C3189="Long", IF(M3189&gt;0, M3189/F3189, ((G3189*(I3189-E3189))/F3189)), IF(M3189&gt;0, M3189/F3189, ((G3189*(E3189-I3189))/F3189))))</f>
        <v/>
      </c>
    </row>
    <row customHeight="1" ht="17.25" r="3190" spans="1:105">
      <c r="A3190" s="161" t="n"/>
      <c r="B3190" s="141" t="n"/>
      <c r="C3190" s="15" t="n"/>
      <c r="D3190" s="15" t="n"/>
      <c r="E3190" s="142" t="n"/>
      <c r="F3190" s="16" t="n"/>
      <c r="G3190" s="132" t="n"/>
      <c r="H3190" s="142" t="n"/>
      <c r="I3190" s="142" t="n"/>
      <c r="J3190" s="144" t="n"/>
      <c r="K3190" s="124" t="n"/>
      <c r="L3190" s="12" t="n"/>
      <c r="M3190" s="158">
        <f>IF(J3190="", "", K3190)</f>
        <v/>
      </c>
      <c r="N3190" s="17" t="n"/>
      <c r="O3190" s="18" t="n"/>
      <c r="AC3190" s="14" t="n"/>
      <c r="AD3190" s="14">
        <f>IF(M3190="", "", IF(C3190="Long", IF(M3190&gt;0, M3190/F3190, ((G3190*(I3190-E3190))/F3190)), IF(M3190&gt;0, M3190/F3190, ((G3190*(E3190-I3190))/F3190))))</f>
        <v/>
      </c>
    </row>
    <row customHeight="1" ht="17.25" r="3191" spans="1:105">
      <c r="A3191" s="161" t="n"/>
      <c r="B3191" s="141" t="n"/>
      <c r="C3191" s="15" t="n"/>
      <c r="D3191" s="15" t="n"/>
      <c r="E3191" s="142" t="n"/>
      <c r="F3191" s="16" t="n"/>
      <c r="G3191" s="132" t="n"/>
      <c r="H3191" s="142" t="n"/>
      <c r="I3191" s="142" t="n"/>
      <c r="J3191" s="144" t="n"/>
      <c r="K3191" s="124" t="n"/>
      <c r="L3191" s="12" t="n"/>
      <c r="M3191" s="158">
        <f>IF(J3191="", "", K3191)</f>
        <v/>
      </c>
      <c r="N3191" s="17" t="n"/>
      <c r="O3191" s="18" t="n"/>
      <c r="AC3191" s="14" t="n"/>
      <c r="AD3191" s="14">
        <f>IF(M3191="", "", IF(C3191="Long", IF(M3191&gt;0, M3191/F3191, ((G3191*(I3191-E3191))/F3191)), IF(M3191&gt;0, M3191/F3191, ((G3191*(E3191-I3191))/F3191))))</f>
        <v/>
      </c>
    </row>
    <row customHeight="1" ht="17.25" r="3192" spans="1:105">
      <c r="A3192" s="161" t="n"/>
      <c r="B3192" s="141" t="n"/>
      <c r="C3192" s="15" t="n"/>
      <c r="D3192" s="15" t="n"/>
      <c r="E3192" s="142" t="n"/>
      <c r="F3192" s="16" t="n"/>
      <c r="G3192" s="132" t="n"/>
      <c r="H3192" s="142" t="n"/>
      <c r="I3192" s="142" t="n"/>
      <c r="J3192" s="144" t="n"/>
      <c r="K3192" s="124" t="n"/>
      <c r="L3192" s="12" t="n"/>
      <c r="M3192" s="158">
        <f>IF(J3192="", "", K3192)</f>
        <v/>
      </c>
      <c r="N3192" s="17" t="n"/>
      <c r="O3192" s="18" t="n"/>
      <c r="AC3192" s="14" t="n"/>
      <c r="AD3192" s="14">
        <f>IF(M3192="", "", IF(C3192="Long", IF(M3192&gt;0, M3192/F3192, ((G3192*(I3192-E3192))/F3192)), IF(M3192&gt;0, M3192/F3192, ((G3192*(E3192-I3192))/F3192))))</f>
        <v/>
      </c>
    </row>
    <row customHeight="1" ht="17.25" r="3193" spans="1:105">
      <c r="A3193" s="161" t="n"/>
      <c r="B3193" s="141" t="n"/>
      <c r="C3193" s="15" t="n"/>
      <c r="D3193" s="15" t="n"/>
      <c r="E3193" s="142" t="n"/>
      <c r="F3193" s="16" t="n"/>
      <c r="G3193" s="132" t="n"/>
      <c r="H3193" s="142" t="n"/>
      <c r="I3193" s="142" t="n"/>
      <c r="J3193" s="144" t="n"/>
      <c r="K3193" s="124" t="n"/>
      <c r="L3193" s="12" t="n"/>
      <c r="M3193" s="158">
        <f>IF(J3193="", "", K3193)</f>
        <v/>
      </c>
      <c r="N3193" s="17" t="n"/>
      <c r="O3193" s="18" t="n"/>
      <c r="AC3193" s="14" t="n"/>
      <c r="AD3193" s="14">
        <f>IF(M3193="", "", IF(C3193="Long", IF(M3193&gt;0, M3193/F3193, ((G3193*(I3193-E3193))/F3193)), IF(M3193&gt;0, M3193/F3193, ((G3193*(E3193-I3193))/F3193))))</f>
        <v/>
      </c>
    </row>
    <row customHeight="1" ht="17.25" r="3194" spans="1:105">
      <c r="A3194" s="161" t="n"/>
      <c r="B3194" s="141" t="n"/>
      <c r="C3194" s="15" t="n"/>
      <c r="D3194" s="15" t="n"/>
      <c r="E3194" s="142" t="n"/>
      <c r="F3194" s="16" t="n"/>
      <c r="G3194" s="132" t="n"/>
      <c r="H3194" s="142" t="n"/>
      <c r="I3194" s="142" t="n"/>
      <c r="J3194" s="144" t="n"/>
      <c r="K3194" s="124" t="n"/>
      <c r="L3194" s="12" t="n"/>
      <c r="M3194" s="158">
        <f>IF(J3194="", "", K3194)</f>
        <v/>
      </c>
      <c r="N3194" s="17" t="n"/>
      <c r="O3194" s="18" t="n"/>
      <c r="AC3194" s="14" t="n"/>
      <c r="AD3194" s="14">
        <f>IF(M3194="", "", IF(C3194="Long", IF(M3194&gt;0, M3194/F3194, ((G3194*(I3194-E3194))/F3194)), IF(M3194&gt;0, M3194/F3194, ((G3194*(E3194-I3194))/F3194))))</f>
        <v/>
      </c>
    </row>
    <row customHeight="1" ht="17.25" r="3195" spans="1:105">
      <c r="A3195" s="161" t="n"/>
      <c r="B3195" s="141" t="n"/>
      <c r="C3195" s="15" t="n"/>
      <c r="D3195" s="15" t="n"/>
      <c r="E3195" s="142" t="n"/>
      <c r="F3195" s="16" t="n"/>
      <c r="G3195" s="132" t="n"/>
      <c r="H3195" s="142" t="n"/>
      <c r="I3195" s="142" t="n"/>
      <c r="J3195" s="144" t="n"/>
      <c r="K3195" s="124" t="n"/>
      <c r="L3195" s="12" t="n"/>
      <c r="M3195" s="158">
        <f>IF(J3195="", "", K3195)</f>
        <v/>
      </c>
      <c r="N3195" s="17" t="n"/>
      <c r="O3195" s="18" t="n"/>
      <c r="AC3195" s="14" t="n"/>
      <c r="AD3195" s="14">
        <f>IF(M3195="", "", IF(C3195="Long", IF(M3195&gt;0, M3195/F3195, ((G3195*(I3195-E3195))/F3195)), IF(M3195&gt;0, M3195/F3195, ((G3195*(E3195-I3195))/F3195))))</f>
        <v/>
      </c>
    </row>
    <row customHeight="1" ht="17.25" r="3196" spans="1:105">
      <c r="A3196" s="161" t="n"/>
      <c r="B3196" s="141" t="n"/>
      <c r="C3196" s="15" t="n"/>
      <c r="D3196" s="15" t="n"/>
      <c r="E3196" s="142" t="n"/>
      <c r="F3196" s="16" t="n"/>
      <c r="G3196" s="132" t="n"/>
      <c r="H3196" s="142" t="n"/>
      <c r="I3196" s="142" t="n"/>
      <c r="J3196" s="144" t="n"/>
      <c r="K3196" s="124" t="n"/>
      <c r="L3196" s="12" t="n"/>
      <c r="M3196" s="158">
        <f>IF(J3196="", "", K3196)</f>
        <v/>
      </c>
      <c r="N3196" s="17" t="n"/>
      <c r="O3196" s="18" t="n"/>
      <c r="AC3196" s="14" t="n"/>
      <c r="AD3196" s="14">
        <f>IF(M3196="", "", IF(C3196="Long", IF(M3196&gt;0, M3196/F3196, ((G3196*(I3196-E3196))/F3196)), IF(M3196&gt;0, M3196/F3196, ((G3196*(E3196-I3196))/F3196))))</f>
        <v/>
      </c>
    </row>
    <row customHeight="1" ht="17.25" r="3197" spans="1:105">
      <c r="A3197" s="161" t="n"/>
      <c r="B3197" s="141" t="n"/>
      <c r="C3197" s="15" t="n"/>
      <c r="D3197" s="15" t="n"/>
      <c r="E3197" s="142" t="n"/>
      <c r="F3197" s="16" t="n"/>
      <c r="G3197" s="132" t="n"/>
      <c r="H3197" s="142" t="n"/>
      <c r="I3197" s="142" t="n"/>
      <c r="J3197" s="144" t="n"/>
      <c r="K3197" s="124" t="n"/>
      <c r="L3197" s="12" t="n"/>
      <c r="M3197" s="158">
        <f>IF(J3197="", "", K3197)</f>
        <v/>
      </c>
      <c r="N3197" s="17" t="n"/>
      <c r="O3197" s="18" t="n"/>
      <c r="AC3197" s="14" t="n"/>
      <c r="AD3197" s="14">
        <f>IF(M3197="", "", IF(C3197="Long", IF(M3197&gt;0, M3197/F3197, ((G3197*(I3197-E3197))/F3197)), IF(M3197&gt;0, M3197/F3197, ((G3197*(E3197-I3197))/F3197))))</f>
        <v/>
      </c>
    </row>
    <row customHeight="1" ht="17.25" r="3198" spans="1:105">
      <c r="A3198" s="161" t="n"/>
      <c r="B3198" s="141" t="n"/>
      <c r="C3198" s="15" t="n"/>
      <c r="D3198" s="15" t="n"/>
      <c r="E3198" s="142" t="n"/>
      <c r="F3198" s="16" t="n"/>
      <c r="G3198" s="132" t="n"/>
      <c r="H3198" s="142" t="n"/>
      <c r="I3198" s="142" t="n"/>
      <c r="J3198" s="144" t="n"/>
      <c r="K3198" s="124" t="n"/>
      <c r="L3198" s="12" t="n"/>
      <c r="M3198" s="158">
        <f>IF(J3198="", "", K3198)</f>
        <v/>
      </c>
      <c r="N3198" s="17" t="n"/>
      <c r="O3198" s="18" t="n"/>
      <c r="AC3198" s="14" t="n"/>
      <c r="AD3198" s="14">
        <f>IF(M3198="", "", IF(C3198="Long", IF(M3198&gt;0, M3198/F3198, ((G3198*(I3198-E3198))/F3198)), IF(M3198&gt;0, M3198/F3198, ((G3198*(E3198-I3198))/F3198))))</f>
        <v/>
      </c>
    </row>
    <row customHeight="1" ht="17.25" r="3199" spans="1:105">
      <c r="A3199" s="161" t="n"/>
      <c r="B3199" s="141" t="n"/>
      <c r="C3199" s="15" t="n"/>
      <c r="D3199" s="15" t="n"/>
      <c r="E3199" s="142" t="n"/>
      <c r="F3199" s="16" t="n"/>
      <c r="G3199" s="132" t="n"/>
      <c r="H3199" s="142" t="n"/>
      <c r="I3199" s="142" t="n"/>
      <c r="J3199" s="144" t="n"/>
      <c r="K3199" s="124" t="n"/>
      <c r="L3199" s="12" t="n"/>
      <c r="M3199" s="158">
        <f>IF(J3199="", "", K3199)</f>
        <v/>
      </c>
      <c r="N3199" s="17" t="n"/>
      <c r="O3199" s="18" t="n"/>
      <c r="AC3199" s="14" t="n"/>
      <c r="AD3199" s="14">
        <f>IF(M3199="", "", IF(C3199="Long", IF(M3199&gt;0, M3199/F3199, ((G3199*(I3199-E3199))/F3199)), IF(M3199&gt;0, M3199/F3199, ((G3199*(E3199-I3199))/F3199))))</f>
        <v/>
      </c>
    </row>
    <row customHeight="1" ht="17.25" r="3200" spans="1:105">
      <c r="A3200" s="161" t="n"/>
      <c r="B3200" s="141" t="n"/>
      <c r="C3200" s="15" t="n"/>
      <c r="D3200" s="15" t="n"/>
      <c r="E3200" s="142" t="n"/>
      <c r="F3200" s="16" t="n"/>
      <c r="G3200" s="132" t="n"/>
      <c r="H3200" s="142" t="n"/>
      <c r="I3200" s="142" t="n"/>
      <c r="J3200" s="144" t="n"/>
      <c r="K3200" s="124" t="n"/>
      <c r="L3200" s="12" t="n"/>
      <c r="M3200" s="158">
        <f>IF(J3200="", "", K3200)</f>
        <v/>
      </c>
      <c r="N3200" s="17" t="n"/>
      <c r="O3200" s="18" t="n"/>
      <c r="AC3200" s="14" t="n"/>
      <c r="AD3200" s="14">
        <f>IF(M3200="", "", IF(C3200="Long", IF(M3200&gt;0, M3200/F3200, ((G3200*(I3200-E3200))/F3200)), IF(M3200&gt;0, M3200/F3200, ((G3200*(E3200-I3200))/F3200))))</f>
        <v/>
      </c>
    </row>
    <row customHeight="1" ht="17.25" r="3201" spans="1:105">
      <c r="A3201" s="161" t="n"/>
      <c r="B3201" s="141" t="n"/>
      <c r="C3201" s="15" t="n"/>
      <c r="D3201" s="15" t="n"/>
      <c r="E3201" s="142" t="n"/>
      <c r="F3201" s="16" t="n"/>
      <c r="G3201" s="132" t="n"/>
      <c r="H3201" s="142" t="n"/>
      <c r="I3201" s="142" t="n"/>
      <c r="J3201" s="144" t="n"/>
      <c r="K3201" s="124" t="n"/>
      <c r="L3201" s="12" t="n"/>
      <c r="M3201" s="158">
        <f>IF(J3201="", "", K3201)</f>
        <v/>
      </c>
      <c r="N3201" s="17" t="n"/>
      <c r="O3201" s="18" t="n"/>
      <c r="AC3201" s="14" t="n"/>
      <c r="AD3201" s="14">
        <f>IF(M3201="", "", IF(C3201="Long", IF(M3201&gt;0, M3201/F3201, ((G3201*(I3201-E3201))/F3201)), IF(M3201&gt;0, M3201/F3201, ((G3201*(E3201-I3201))/F3201))))</f>
        <v/>
      </c>
    </row>
    <row customHeight="1" ht="17.25" r="3202" spans="1:105">
      <c r="A3202" s="161" t="n"/>
      <c r="B3202" s="141" t="n"/>
      <c r="C3202" s="15" t="n"/>
      <c r="D3202" s="15" t="n"/>
      <c r="E3202" s="142" t="n"/>
      <c r="F3202" s="16" t="n"/>
      <c r="G3202" s="132" t="n"/>
      <c r="H3202" s="142" t="n"/>
      <c r="I3202" s="142" t="n"/>
      <c r="J3202" s="144" t="n"/>
      <c r="K3202" s="124" t="n"/>
      <c r="L3202" s="12" t="n"/>
      <c r="M3202" s="158">
        <f>IF(J3202="", "", K3202)</f>
        <v/>
      </c>
      <c r="N3202" s="17" t="n"/>
      <c r="O3202" s="18" t="n"/>
      <c r="AC3202" s="14" t="n"/>
      <c r="AD3202" s="14">
        <f>IF(M3202="", "", IF(C3202="Long", IF(M3202&gt;0, M3202/F3202, ((G3202*(I3202-E3202))/F3202)), IF(M3202&gt;0, M3202/F3202, ((G3202*(E3202-I3202))/F3202))))</f>
        <v/>
      </c>
    </row>
    <row customHeight="1" ht="17.25" r="3203" spans="1:105">
      <c r="A3203" s="161" t="n"/>
      <c r="B3203" s="141" t="n"/>
      <c r="C3203" s="15" t="n"/>
      <c r="D3203" s="15" t="n"/>
      <c r="E3203" s="142" t="n"/>
      <c r="F3203" s="16" t="n"/>
      <c r="G3203" s="132" t="n"/>
      <c r="H3203" s="142" t="n"/>
      <c r="I3203" s="142" t="n"/>
      <c r="J3203" s="144" t="n"/>
      <c r="K3203" s="124" t="n"/>
      <c r="L3203" s="12" t="n"/>
      <c r="M3203" s="158">
        <f>IF(J3203="", "", K3203)</f>
        <v/>
      </c>
      <c r="N3203" s="17" t="n"/>
      <c r="O3203" s="18" t="n"/>
      <c r="AC3203" s="14" t="n"/>
      <c r="AD3203" s="14">
        <f>IF(M3203="", "", IF(C3203="Long", IF(M3203&gt;0, M3203/F3203, ((G3203*(I3203-E3203))/F3203)), IF(M3203&gt;0, M3203/F3203, ((G3203*(E3203-I3203))/F3203))))</f>
        <v/>
      </c>
    </row>
    <row customHeight="1" ht="17.25" r="3204" spans="1:105">
      <c r="A3204" s="161" t="n"/>
      <c r="B3204" s="141" t="n"/>
      <c r="C3204" s="15" t="n"/>
      <c r="D3204" s="15" t="n"/>
      <c r="E3204" s="142" t="n"/>
      <c r="F3204" s="16" t="n"/>
      <c r="G3204" s="132" t="n"/>
      <c r="H3204" s="142" t="n"/>
      <c r="I3204" s="142" t="n"/>
      <c r="J3204" s="144" t="n"/>
      <c r="K3204" s="124" t="n"/>
      <c r="L3204" s="12" t="n"/>
      <c r="M3204" s="158">
        <f>IF(J3204="", "", K3204)</f>
        <v/>
      </c>
      <c r="N3204" s="17" t="n"/>
      <c r="O3204" s="18" t="n"/>
      <c r="AC3204" s="14" t="n"/>
      <c r="AD3204" s="14">
        <f>IF(M3204="", "", IF(C3204="Long", IF(M3204&gt;0, M3204/F3204, ((G3204*(I3204-E3204))/F3204)), IF(M3204&gt;0, M3204/F3204, ((G3204*(E3204-I3204))/F3204))))</f>
        <v/>
      </c>
    </row>
    <row customHeight="1" ht="17.25" r="3205" spans="1:105">
      <c r="A3205" s="161" t="n"/>
      <c r="B3205" s="141" t="n"/>
      <c r="C3205" s="15" t="n"/>
      <c r="D3205" s="15" t="n"/>
      <c r="E3205" s="142" t="n"/>
      <c r="F3205" s="16" t="n"/>
      <c r="G3205" s="132" t="n"/>
      <c r="H3205" s="142" t="n"/>
      <c r="I3205" s="142" t="n"/>
      <c r="J3205" s="144" t="n"/>
      <c r="K3205" s="124" t="n"/>
      <c r="L3205" s="12" t="n"/>
      <c r="M3205" s="158">
        <f>IF(J3205="", "", K3205)</f>
        <v/>
      </c>
      <c r="N3205" s="17" t="n"/>
      <c r="O3205" s="18" t="n"/>
      <c r="AC3205" s="14" t="n"/>
      <c r="AD3205" s="14">
        <f>IF(M3205="", "", IF(C3205="Long", IF(M3205&gt;0, M3205/F3205, ((G3205*(I3205-E3205))/F3205)), IF(M3205&gt;0, M3205/F3205, ((G3205*(E3205-I3205))/F3205))))</f>
        <v/>
      </c>
    </row>
    <row customHeight="1" ht="17.25" r="3206" spans="1:105">
      <c r="A3206" s="161" t="n"/>
      <c r="B3206" s="141" t="n"/>
      <c r="C3206" s="15" t="n"/>
      <c r="D3206" s="15" t="n"/>
      <c r="E3206" s="142" t="n"/>
      <c r="F3206" s="16" t="n"/>
      <c r="G3206" s="132" t="n"/>
      <c r="H3206" s="142" t="n"/>
      <c r="I3206" s="142" t="n"/>
      <c r="J3206" s="144" t="n"/>
      <c r="K3206" s="124" t="n"/>
      <c r="L3206" s="12" t="n"/>
      <c r="M3206" s="158">
        <f>IF(J3206="", "", K3206)</f>
        <v/>
      </c>
      <c r="N3206" s="17" t="n"/>
      <c r="O3206" s="18" t="n"/>
      <c r="AC3206" s="14" t="n"/>
      <c r="AD3206" s="14">
        <f>IF(M3206="", "", IF(C3206="Long", IF(M3206&gt;0, M3206/F3206, ((G3206*(I3206-E3206))/F3206)), IF(M3206&gt;0, M3206/F3206, ((G3206*(E3206-I3206))/F3206))))</f>
        <v/>
      </c>
    </row>
    <row customHeight="1" ht="17.25" r="3207" spans="1:105">
      <c r="A3207" s="161" t="n"/>
      <c r="B3207" s="141" t="n"/>
      <c r="C3207" s="15" t="n"/>
      <c r="D3207" s="15" t="n"/>
      <c r="E3207" s="142" t="n"/>
      <c r="F3207" s="16" t="n"/>
      <c r="G3207" s="132" t="n"/>
      <c r="H3207" s="142" t="n"/>
      <c r="I3207" s="142" t="n"/>
      <c r="J3207" s="144" t="n"/>
      <c r="K3207" s="124" t="n"/>
      <c r="L3207" s="12" t="n"/>
      <c r="M3207" s="158">
        <f>IF(J3207="", "", K3207)</f>
        <v/>
      </c>
      <c r="N3207" s="17" t="n"/>
      <c r="O3207" s="18" t="n"/>
      <c r="AC3207" s="14" t="n"/>
      <c r="AD3207" s="14">
        <f>IF(M3207="", "", IF(C3207="Long", IF(M3207&gt;0, M3207/F3207, ((G3207*(I3207-E3207))/F3207)), IF(M3207&gt;0, M3207/F3207, ((G3207*(E3207-I3207))/F3207))))</f>
        <v/>
      </c>
    </row>
    <row customHeight="1" ht="17.25" r="3208" spans="1:105">
      <c r="A3208" s="161" t="n"/>
      <c r="B3208" s="141" t="n"/>
      <c r="C3208" s="15" t="n"/>
      <c r="D3208" s="15" t="n"/>
      <c r="E3208" s="142" t="n"/>
      <c r="F3208" s="16" t="n"/>
      <c r="G3208" s="132" t="n"/>
      <c r="H3208" s="142" t="n"/>
      <c r="I3208" s="142" t="n"/>
      <c r="J3208" s="144" t="n"/>
      <c r="K3208" s="124" t="n"/>
      <c r="L3208" s="12" t="n"/>
      <c r="M3208" s="158">
        <f>IF(J3208="", "", K3208)</f>
        <v/>
      </c>
      <c r="N3208" s="17" t="n"/>
      <c r="O3208" s="18" t="n"/>
      <c r="AC3208" s="14" t="n"/>
      <c r="AD3208" s="14">
        <f>IF(M3208="", "", IF(C3208="Long", IF(M3208&gt;0, M3208/F3208, ((G3208*(I3208-E3208))/F3208)), IF(M3208&gt;0, M3208/F3208, ((G3208*(E3208-I3208))/F3208))))</f>
        <v/>
      </c>
    </row>
    <row customHeight="1" ht="17.25" r="3209" spans="1:105">
      <c r="A3209" s="161" t="n"/>
      <c r="B3209" s="141" t="n"/>
      <c r="C3209" s="15" t="n"/>
      <c r="D3209" s="15" t="n"/>
      <c r="E3209" s="142" t="n"/>
      <c r="F3209" s="16" t="n"/>
      <c r="G3209" s="132" t="n"/>
      <c r="H3209" s="142" t="n"/>
      <c r="I3209" s="142" t="n"/>
      <c r="J3209" s="144" t="n"/>
      <c r="K3209" s="124" t="n"/>
      <c r="L3209" s="12" t="n"/>
      <c r="M3209" s="158">
        <f>IF(J3209="", "", K3209)</f>
        <v/>
      </c>
      <c r="N3209" s="17" t="n"/>
      <c r="O3209" s="18" t="n"/>
      <c r="AC3209" s="14" t="n"/>
      <c r="AD3209" s="14">
        <f>IF(M3209="", "", IF(C3209="Long", IF(M3209&gt;0, M3209/F3209, ((G3209*(I3209-E3209))/F3209)), IF(M3209&gt;0, M3209/F3209, ((G3209*(E3209-I3209))/F3209))))</f>
        <v/>
      </c>
    </row>
    <row customHeight="1" ht="17.25" r="3210" spans="1:105">
      <c r="A3210" s="161" t="n"/>
      <c r="B3210" s="141" t="n"/>
      <c r="C3210" s="15" t="n"/>
      <c r="D3210" s="15" t="n"/>
      <c r="E3210" s="142" t="n"/>
      <c r="F3210" s="16" t="n"/>
      <c r="G3210" s="132" t="n"/>
      <c r="H3210" s="142" t="n"/>
      <c r="I3210" s="142" t="n"/>
      <c r="J3210" s="144" t="n"/>
      <c r="K3210" s="124" t="n"/>
      <c r="L3210" s="12" t="n"/>
      <c r="M3210" s="158">
        <f>IF(J3210="", "", K3210)</f>
        <v/>
      </c>
      <c r="N3210" s="17" t="n"/>
      <c r="O3210" s="18" t="n"/>
      <c r="AC3210" s="14" t="n"/>
      <c r="AD3210" s="14">
        <f>IF(M3210="", "", IF(C3210="Long", IF(M3210&gt;0, M3210/F3210, ((G3210*(I3210-E3210))/F3210)), IF(M3210&gt;0, M3210/F3210, ((G3210*(E3210-I3210))/F3210))))</f>
        <v/>
      </c>
    </row>
    <row customHeight="1" ht="17.25" r="3211" spans="1:105">
      <c r="A3211" s="161" t="n"/>
      <c r="B3211" s="141" t="n"/>
      <c r="C3211" s="15" t="n"/>
      <c r="D3211" s="15" t="n"/>
      <c r="E3211" s="142" t="n"/>
      <c r="F3211" s="16" t="n"/>
      <c r="G3211" s="132" t="n"/>
      <c r="H3211" s="142" t="n"/>
      <c r="I3211" s="142" t="n"/>
      <c r="J3211" s="144" t="n"/>
      <c r="K3211" s="124" t="n"/>
      <c r="L3211" s="12" t="n"/>
      <c r="M3211" s="158">
        <f>IF(J3211="", "", K3211)</f>
        <v/>
      </c>
      <c r="N3211" s="17" t="n"/>
      <c r="O3211" s="18" t="n"/>
      <c r="AC3211" s="14" t="n"/>
      <c r="AD3211" s="14">
        <f>IF(M3211="", "", IF(C3211="Long", IF(M3211&gt;0, M3211/F3211, ((G3211*(I3211-E3211))/F3211)), IF(M3211&gt;0, M3211/F3211, ((G3211*(E3211-I3211))/F3211))))</f>
        <v/>
      </c>
    </row>
    <row customHeight="1" ht="17.25" r="3212" spans="1:105">
      <c r="A3212" s="161" t="n"/>
      <c r="B3212" s="141" t="n"/>
      <c r="C3212" s="15" t="n"/>
      <c r="D3212" s="15" t="n"/>
      <c r="E3212" s="142" t="n"/>
      <c r="F3212" s="16" t="n"/>
      <c r="G3212" s="132" t="n"/>
      <c r="H3212" s="142" t="n"/>
      <c r="I3212" s="142" t="n"/>
      <c r="J3212" s="144" t="n"/>
      <c r="K3212" s="124" t="n"/>
      <c r="L3212" s="12" t="n"/>
      <c r="M3212" s="158">
        <f>IF(J3212="", "", K3212)</f>
        <v/>
      </c>
      <c r="N3212" s="17" t="n"/>
      <c r="O3212" s="18" t="n"/>
      <c r="AC3212" s="14" t="n"/>
      <c r="AD3212" s="14">
        <f>IF(M3212="", "", IF(C3212="Long", IF(M3212&gt;0, M3212/F3212, ((G3212*(I3212-E3212))/F3212)), IF(M3212&gt;0, M3212/F3212, ((G3212*(E3212-I3212))/F3212))))</f>
        <v/>
      </c>
    </row>
    <row customHeight="1" ht="17.25" r="3213" spans="1:105">
      <c r="A3213" s="161" t="n"/>
      <c r="B3213" s="141" t="n"/>
      <c r="C3213" s="15" t="n"/>
      <c r="D3213" s="15" t="n"/>
      <c r="E3213" s="142" t="n"/>
      <c r="F3213" s="16" t="n"/>
      <c r="G3213" s="132" t="n"/>
      <c r="H3213" s="142" t="n"/>
      <c r="I3213" s="142" t="n"/>
      <c r="J3213" s="144" t="n"/>
      <c r="K3213" s="124" t="n"/>
      <c r="L3213" s="12" t="n"/>
      <c r="M3213" s="158">
        <f>IF(J3213="", "", K3213)</f>
        <v/>
      </c>
      <c r="N3213" s="17" t="n"/>
      <c r="O3213" s="18" t="n"/>
      <c r="AC3213" s="14" t="n"/>
      <c r="AD3213" s="14">
        <f>IF(M3213="", "", IF(C3213="Long", IF(M3213&gt;0, M3213/F3213, ((G3213*(I3213-E3213))/F3213)), IF(M3213&gt;0, M3213/F3213, ((G3213*(E3213-I3213))/F3213))))</f>
        <v/>
      </c>
    </row>
    <row customHeight="1" ht="17.25" r="3214" spans="1:105">
      <c r="A3214" s="161" t="n"/>
      <c r="B3214" s="141" t="n"/>
      <c r="C3214" s="15" t="n"/>
      <c r="D3214" s="15" t="n"/>
      <c r="E3214" s="142" t="n"/>
      <c r="F3214" s="16" t="n"/>
      <c r="G3214" s="132" t="n"/>
      <c r="H3214" s="142" t="n"/>
      <c r="I3214" s="142" t="n"/>
      <c r="J3214" s="144" t="n"/>
      <c r="K3214" s="124" t="n"/>
      <c r="L3214" s="12" t="n"/>
      <c r="M3214" s="158">
        <f>IF(J3214="", "", K3214)</f>
        <v/>
      </c>
      <c r="N3214" s="17" t="n"/>
      <c r="O3214" s="18" t="n"/>
      <c r="AC3214" s="14" t="n"/>
      <c r="AD3214" s="14">
        <f>IF(M3214="", "", IF(C3214="Long", IF(M3214&gt;0, M3214/F3214, ((G3214*(I3214-E3214))/F3214)), IF(M3214&gt;0, M3214/F3214, ((G3214*(E3214-I3214))/F3214))))</f>
        <v/>
      </c>
    </row>
    <row customHeight="1" ht="17.25" r="3215" spans="1:105">
      <c r="A3215" s="161" t="n"/>
      <c r="B3215" s="141" t="n"/>
      <c r="C3215" s="15" t="n"/>
      <c r="D3215" s="15" t="n"/>
      <c r="E3215" s="142" t="n"/>
      <c r="F3215" s="16" t="n"/>
      <c r="G3215" s="132" t="n"/>
      <c r="H3215" s="142" t="n"/>
      <c r="I3215" s="142" t="n"/>
      <c r="J3215" s="144" t="n"/>
      <c r="K3215" s="124" t="n"/>
      <c r="L3215" s="12" t="n"/>
      <c r="M3215" s="158">
        <f>IF(J3215="", "", K3215)</f>
        <v/>
      </c>
      <c r="N3215" s="17" t="n"/>
      <c r="O3215" s="18" t="n"/>
      <c r="AC3215" s="14" t="n"/>
      <c r="AD3215" s="14">
        <f>IF(M3215="", "", IF(C3215="Long", IF(M3215&gt;0, M3215/F3215, ((G3215*(I3215-E3215))/F3215)), IF(M3215&gt;0, M3215/F3215, ((G3215*(E3215-I3215))/F3215))))</f>
        <v/>
      </c>
    </row>
    <row customHeight="1" ht="17.25" r="3216" spans="1:105">
      <c r="A3216" s="161" t="n"/>
      <c r="B3216" s="141" t="n"/>
      <c r="C3216" s="15" t="n"/>
      <c r="D3216" s="15" t="n"/>
      <c r="E3216" s="142" t="n"/>
      <c r="F3216" s="16" t="n"/>
      <c r="G3216" s="132" t="n"/>
      <c r="H3216" s="142" t="n"/>
      <c r="I3216" s="142" t="n"/>
      <c r="J3216" s="144" t="n"/>
      <c r="K3216" s="124" t="n"/>
      <c r="L3216" s="12" t="n"/>
      <c r="M3216" s="158">
        <f>IF(J3216="", "", K3216)</f>
        <v/>
      </c>
      <c r="N3216" s="17" t="n"/>
      <c r="O3216" s="18" t="n"/>
      <c r="AC3216" s="14" t="n"/>
      <c r="AD3216" s="14">
        <f>IF(M3216="", "", IF(C3216="Long", IF(M3216&gt;0, M3216/F3216, ((G3216*(I3216-E3216))/F3216)), IF(M3216&gt;0, M3216/F3216, ((G3216*(E3216-I3216))/F3216))))</f>
        <v/>
      </c>
    </row>
    <row customHeight="1" ht="17.25" r="3217" spans="1:105">
      <c r="A3217" s="161" t="n"/>
      <c r="B3217" s="141" t="n"/>
      <c r="C3217" s="15" t="n"/>
      <c r="D3217" s="15" t="n"/>
      <c r="E3217" s="142" t="n"/>
      <c r="F3217" s="16" t="n"/>
      <c r="G3217" s="132" t="n"/>
      <c r="H3217" s="142" t="n"/>
      <c r="I3217" s="142" t="n"/>
      <c r="J3217" s="144" t="n"/>
      <c r="K3217" s="124" t="n"/>
      <c r="L3217" s="12" t="n"/>
      <c r="M3217" s="158">
        <f>IF(J3217="", "", K3217)</f>
        <v/>
      </c>
      <c r="N3217" s="17" t="n"/>
      <c r="O3217" s="18" t="n"/>
      <c r="AC3217" s="14" t="n"/>
      <c r="AD3217" s="14">
        <f>IF(M3217="", "", IF(C3217="Long", IF(M3217&gt;0, M3217/F3217, ((G3217*(I3217-E3217))/F3217)), IF(M3217&gt;0, M3217/F3217, ((G3217*(E3217-I3217))/F3217))))</f>
        <v/>
      </c>
    </row>
    <row customHeight="1" ht="17.25" r="3218" spans="1:105">
      <c r="A3218" s="161" t="n"/>
      <c r="B3218" s="141" t="n"/>
      <c r="C3218" s="15" t="n"/>
      <c r="D3218" s="15" t="n"/>
      <c r="E3218" s="142" t="n"/>
      <c r="F3218" s="16" t="n"/>
      <c r="G3218" s="132" t="n"/>
      <c r="H3218" s="142" t="n"/>
      <c r="I3218" s="142" t="n"/>
      <c r="J3218" s="144" t="n"/>
      <c r="K3218" s="124" t="n"/>
      <c r="L3218" s="12" t="n"/>
      <c r="M3218" s="158">
        <f>IF(J3218="", "", K3218)</f>
        <v/>
      </c>
      <c r="N3218" s="17" t="n"/>
      <c r="O3218" s="18" t="n"/>
      <c r="AC3218" s="14" t="n"/>
      <c r="AD3218" s="14">
        <f>IF(M3218="", "", IF(C3218="Long", IF(M3218&gt;0, M3218/F3218, ((G3218*(I3218-E3218))/F3218)), IF(M3218&gt;0, M3218/F3218, ((G3218*(E3218-I3218))/F3218))))</f>
        <v/>
      </c>
    </row>
    <row customHeight="1" ht="17.25" r="3219" spans="1:105">
      <c r="A3219" s="161" t="n"/>
      <c r="B3219" s="141" t="n"/>
      <c r="C3219" s="15" t="n"/>
      <c r="D3219" s="15" t="n"/>
      <c r="E3219" s="142" t="n"/>
      <c r="F3219" s="16" t="n"/>
      <c r="G3219" s="132" t="n"/>
      <c r="H3219" s="142" t="n"/>
      <c r="I3219" s="142" t="n"/>
      <c r="J3219" s="144" t="n"/>
      <c r="K3219" s="124" t="n"/>
      <c r="L3219" s="12" t="n"/>
      <c r="M3219" s="158">
        <f>IF(J3219="", "", K3219)</f>
        <v/>
      </c>
      <c r="N3219" s="17" t="n"/>
      <c r="O3219" s="18" t="n"/>
      <c r="AC3219" s="14" t="n"/>
      <c r="AD3219" s="14">
        <f>IF(M3219="", "", IF(C3219="Long", IF(M3219&gt;0, M3219/F3219, ((G3219*(I3219-E3219))/F3219)), IF(M3219&gt;0, M3219/F3219, ((G3219*(E3219-I3219))/F3219))))</f>
        <v/>
      </c>
    </row>
    <row customHeight="1" ht="17.25" r="3220" spans="1:105">
      <c r="A3220" s="161" t="n"/>
      <c r="B3220" s="141" t="n"/>
      <c r="C3220" s="15" t="n"/>
      <c r="D3220" s="15" t="n"/>
      <c r="E3220" s="142" t="n"/>
      <c r="F3220" s="16" t="n"/>
      <c r="G3220" s="132" t="n"/>
      <c r="H3220" s="142" t="n"/>
      <c r="I3220" s="142" t="n"/>
      <c r="J3220" s="144" t="n"/>
      <c r="K3220" s="124" t="n"/>
      <c r="L3220" s="12" t="n"/>
      <c r="M3220" s="158">
        <f>IF(J3220="", "", K3220)</f>
        <v/>
      </c>
      <c r="N3220" s="17" t="n"/>
      <c r="O3220" s="18" t="n"/>
      <c r="AC3220" s="14" t="n"/>
      <c r="AD3220" s="14">
        <f>IF(M3220="", "", IF(C3220="Long", IF(M3220&gt;0, M3220/F3220, ((G3220*(I3220-E3220))/F3220)), IF(M3220&gt;0, M3220/F3220, ((G3220*(E3220-I3220))/F3220))))</f>
        <v/>
      </c>
    </row>
    <row customHeight="1" ht="17.25" r="3221" spans="1:105">
      <c r="A3221" s="161" t="n"/>
      <c r="B3221" s="141" t="n"/>
      <c r="C3221" s="15" t="n"/>
      <c r="D3221" s="15" t="n"/>
      <c r="E3221" s="142" t="n"/>
      <c r="F3221" s="16" t="n"/>
      <c r="G3221" s="132" t="n"/>
      <c r="H3221" s="142" t="n"/>
      <c r="I3221" s="142" t="n"/>
      <c r="J3221" s="144" t="n"/>
      <c r="K3221" s="124" t="n"/>
      <c r="L3221" s="12" t="n"/>
      <c r="M3221" s="158">
        <f>IF(J3221="", "", K3221)</f>
        <v/>
      </c>
      <c r="N3221" s="17" t="n"/>
      <c r="O3221" s="18" t="n"/>
      <c r="AC3221" s="14" t="n"/>
      <c r="AD3221" s="14">
        <f>IF(M3221="", "", IF(C3221="Long", IF(M3221&gt;0, M3221/F3221, ((G3221*(I3221-E3221))/F3221)), IF(M3221&gt;0, M3221/F3221, ((G3221*(E3221-I3221))/F3221))))</f>
        <v/>
      </c>
    </row>
    <row customHeight="1" ht="17.25" r="3222" spans="1:105">
      <c r="A3222" s="161" t="n"/>
      <c r="B3222" s="141" t="n"/>
      <c r="C3222" s="15" t="n"/>
      <c r="D3222" s="15" t="n"/>
      <c r="E3222" s="142" t="n"/>
      <c r="F3222" s="16" t="n"/>
      <c r="G3222" s="132" t="n"/>
      <c r="H3222" s="142" t="n"/>
      <c r="I3222" s="142" t="n"/>
      <c r="J3222" s="144" t="n"/>
      <c r="K3222" s="124" t="n"/>
      <c r="L3222" s="12" t="n"/>
      <c r="M3222" s="158">
        <f>IF(J3222="", "", K3222)</f>
        <v/>
      </c>
      <c r="N3222" s="17" t="n"/>
      <c r="O3222" s="18" t="n"/>
      <c r="AC3222" s="14" t="n"/>
      <c r="AD3222" s="14">
        <f>IF(M3222="", "", IF(C3222="Long", IF(M3222&gt;0, M3222/F3222, ((G3222*(I3222-E3222))/F3222)), IF(M3222&gt;0, M3222/F3222, ((G3222*(E3222-I3222))/F3222))))</f>
        <v/>
      </c>
    </row>
    <row customHeight="1" ht="17.25" r="3223" spans="1:105">
      <c r="A3223" s="161" t="n"/>
      <c r="B3223" s="141" t="n"/>
      <c r="C3223" s="15" t="n"/>
      <c r="D3223" s="15" t="n"/>
      <c r="E3223" s="142" t="n"/>
      <c r="F3223" s="16" t="n"/>
      <c r="G3223" s="132" t="n"/>
      <c r="H3223" s="142" t="n"/>
      <c r="I3223" s="142" t="n"/>
      <c r="J3223" s="144" t="n"/>
      <c r="K3223" s="124" t="n"/>
      <c r="L3223" s="12" t="n"/>
      <c r="M3223" s="158">
        <f>IF(J3223="", "", K3223)</f>
        <v/>
      </c>
      <c r="N3223" s="17" t="n"/>
      <c r="O3223" s="18" t="n"/>
      <c r="AC3223" s="14" t="n"/>
      <c r="AD3223" s="14">
        <f>IF(M3223="", "", IF(C3223="Long", IF(M3223&gt;0, M3223/F3223, ((G3223*(I3223-E3223))/F3223)), IF(M3223&gt;0, M3223/F3223, ((G3223*(E3223-I3223))/F3223))))</f>
        <v/>
      </c>
    </row>
    <row customHeight="1" ht="17.25" r="3224" spans="1:105">
      <c r="A3224" s="161" t="n"/>
      <c r="B3224" s="141" t="n"/>
      <c r="C3224" s="15" t="n"/>
      <c r="D3224" s="15" t="n"/>
      <c r="E3224" s="142" t="n"/>
      <c r="F3224" s="16" t="n"/>
      <c r="G3224" s="132" t="n"/>
      <c r="H3224" s="142" t="n"/>
      <c r="I3224" s="142" t="n"/>
      <c r="J3224" s="144" t="n"/>
      <c r="K3224" s="124" t="n"/>
      <c r="L3224" s="12" t="n"/>
      <c r="M3224" s="158">
        <f>IF(J3224="", "", K3224)</f>
        <v/>
      </c>
      <c r="N3224" s="17" t="n"/>
      <c r="O3224" s="18" t="n"/>
      <c r="AC3224" s="14" t="n"/>
      <c r="AD3224" s="14">
        <f>IF(M3224="", "", IF(C3224="Long", IF(M3224&gt;0, M3224/F3224, ((G3224*(I3224-E3224))/F3224)), IF(M3224&gt;0, M3224/F3224, ((G3224*(E3224-I3224))/F3224))))</f>
        <v/>
      </c>
    </row>
    <row customHeight="1" ht="17.25" r="3225" spans="1:105">
      <c r="A3225" s="161" t="n"/>
      <c r="B3225" s="141" t="n"/>
      <c r="C3225" s="15" t="n"/>
      <c r="D3225" s="15" t="n"/>
      <c r="E3225" s="142" t="n"/>
      <c r="F3225" s="16" t="n"/>
      <c r="G3225" s="132" t="n"/>
      <c r="H3225" s="142" t="n"/>
      <c r="I3225" s="142" t="n"/>
      <c r="J3225" s="144" t="n"/>
      <c r="K3225" s="124" t="n"/>
      <c r="L3225" s="12" t="n"/>
      <c r="M3225" s="158">
        <f>IF(J3225="", "", K3225)</f>
        <v/>
      </c>
      <c r="N3225" s="17" t="n"/>
      <c r="O3225" s="18" t="n"/>
      <c r="AC3225" s="14" t="n"/>
      <c r="AD3225" s="14">
        <f>IF(M3225="", "", IF(C3225="Long", IF(M3225&gt;0, M3225/F3225, ((G3225*(I3225-E3225))/F3225)), IF(M3225&gt;0, M3225/F3225, ((G3225*(E3225-I3225))/F3225))))</f>
        <v/>
      </c>
    </row>
    <row customHeight="1" ht="17.25" r="3226" spans="1:105">
      <c r="A3226" s="161" t="n"/>
      <c r="B3226" s="141" t="n"/>
      <c r="C3226" s="15" t="n"/>
      <c r="D3226" s="15" t="n"/>
      <c r="E3226" s="142" t="n"/>
      <c r="F3226" s="16" t="n"/>
      <c r="G3226" s="132" t="n"/>
      <c r="H3226" s="142" t="n"/>
      <c r="I3226" s="142" t="n"/>
      <c r="J3226" s="144" t="n"/>
      <c r="K3226" s="124" t="n"/>
      <c r="L3226" s="12" t="n"/>
      <c r="M3226" s="158">
        <f>IF(J3226="", "", K3226)</f>
        <v/>
      </c>
      <c r="N3226" s="17" t="n"/>
      <c r="O3226" s="18" t="n"/>
      <c r="AC3226" s="14" t="n"/>
      <c r="AD3226" s="14">
        <f>IF(M3226="", "", IF(C3226="Long", IF(M3226&gt;0, M3226/F3226, ((G3226*(I3226-E3226))/F3226)), IF(M3226&gt;0, M3226/F3226, ((G3226*(E3226-I3226))/F3226))))</f>
        <v/>
      </c>
    </row>
    <row customHeight="1" ht="17.25" r="3227" spans="1:105">
      <c r="A3227" s="161" t="n"/>
      <c r="B3227" s="141" t="n"/>
      <c r="C3227" s="15" t="n"/>
      <c r="D3227" s="15" t="n"/>
      <c r="E3227" s="142" t="n"/>
      <c r="F3227" s="16" t="n"/>
      <c r="G3227" s="132" t="n"/>
      <c r="H3227" s="142" t="n"/>
      <c r="I3227" s="142" t="n"/>
      <c r="J3227" s="144" t="n"/>
      <c r="K3227" s="124" t="n"/>
      <c r="L3227" s="12" t="n"/>
      <c r="M3227" s="158">
        <f>IF(J3227="", "", K3227)</f>
        <v/>
      </c>
      <c r="N3227" s="17" t="n"/>
      <c r="O3227" s="18" t="n"/>
      <c r="AC3227" s="14" t="n"/>
      <c r="AD3227" s="14">
        <f>IF(M3227="", "", IF(C3227="Long", IF(M3227&gt;0, M3227/F3227, ((G3227*(I3227-E3227))/F3227)), IF(M3227&gt;0, M3227/F3227, ((G3227*(E3227-I3227))/F3227))))</f>
        <v/>
      </c>
    </row>
    <row customHeight="1" ht="17.25" r="3228" spans="1:105">
      <c r="A3228" s="161" t="n"/>
      <c r="B3228" s="141" t="n"/>
      <c r="C3228" s="15" t="n"/>
      <c r="D3228" s="15" t="n"/>
      <c r="E3228" s="142" t="n"/>
      <c r="F3228" s="16" t="n"/>
      <c r="G3228" s="132" t="n"/>
      <c r="H3228" s="142" t="n"/>
      <c r="I3228" s="142" t="n"/>
      <c r="J3228" s="144" t="n"/>
      <c r="K3228" s="124" t="n"/>
      <c r="L3228" s="12" t="n"/>
      <c r="M3228" s="158">
        <f>IF(J3228="", "", K3228)</f>
        <v/>
      </c>
      <c r="N3228" s="17" t="n"/>
      <c r="O3228" s="18" t="n"/>
      <c r="AC3228" s="14" t="n"/>
      <c r="AD3228" s="14">
        <f>IF(M3228="", "", IF(C3228="Long", IF(M3228&gt;0, M3228/F3228, ((G3228*(I3228-E3228))/F3228)), IF(M3228&gt;0, M3228/F3228, ((G3228*(E3228-I3228))/F3228))))</f>
        <v/>
      </c>
    </row>
    <row customHeight="1" ht="17.25" r="3229" spans="1:105">
      <c r="A3229" s="161" t="n"/>
      <c r="B3229" s="141" t="n"/>
      <c r="C3229" s="15" t="n"/>
      <c r="D3229" s="15" t="n"/>
      <c r="E3229" s="142" t="n"/>
      <c r="F3229" s="16" t="n"/>
      <c r="G3229" s="132" t="n"/>
      <c r="H3229" s="142" t="n"/>
      <c r="I3229" s="142" t="n"/>
      <c r="J3229" s="144" t="n"/>
      <c r="K3229" s="124" t="n"/>
      <c r="L3229" s="12" t="n"/>
      <c r="M3229" s="158">
        <f>IF(J3229="", "", K3229)</f>
        <v/>
      </c>
      <c r="N3229" s="17" t="n"/>
      <c r="O3229" s="18" t="n"/>
      <c r="AC3229" s="14" t="n"/>
      <c r="AD3229" s="14">
        <f>IF(M3229="", "", IF(C3229="Long", IF(M3229&gt;0, M3229/F3229, ((G3229*(I3229-E3229))/F3229)), IF(M3229&gt;0, M3229/F3229, ((G3229*(E3229-I3229))/F3229))))</f>
        <v/>
      </c>
    </row>
    <row customHeight="1" ht="17.25" r="3230" spans="1:105">
      <c r="A3230" s="161" t="n"/>
      <c r="B3230" s="141" t="n"/>
      <c r="C3230" s="15" t="n"/>
      <c r="D3230" s="15" t="n"/>
      <c r="E3230" s="142" t="n"/>
      <c r="F3230" s="16" t="n"/>
      <c r="G3230" s="132" t="n"/>
      <c r="H3230" s="142" t="n"/>
      <c r="I3230" s="142" t="n"/>
      <c r="J3230" s="144" t="n"/>
      <c r="K3230" s="124" t="n"/>
      <c r="L3230" s="12" t="n"/>
      <c r="M3230" s="158">
        <f>IF(J3230="", "", K3230)</f>
        <v/>
      </c>
      <c r="N3230" s="17" t="n"/>
      <c r="O3230" s="18" t="n"/>
      <c r="AC3230" s="14" t="n"/>
      <c r="AD3230" s="14">
        <f>IF(M3230="", "", IF(C3230="Long", IF(M3230&gt;0, M3230/F3230, ((G3230*(I3230-E3230))/F3230)), IF(M3230&gt;0, M3230/F3230, ((G3230*(E3230-I3230))/F3230))))</f>
        <v/>
      </c>
    </row>
    <row customHeight="1" ht="17.25" r="3231" spans="1:105">
      <c r="A3231" s="161" t="n"/>
      <c r="B3231" s="141" t="n"/>
      <c r="C3231" s="15" t="n"/>
      <c r="D3231" s="15" t="n"/>
      <c r="E3231" s="142" t="n"/>
      <c r="F3231" s="16" t="n"/>
      <c r="G3231" s="132" t="n"/>
      <c r="H3231" s="142" t="n"/>
      <c r="I3231" s="142" t="n"/>
      <c r="J3231" s="144" t="n"/>
      <c r="K3231" s="124" t="n"/>
      <c r="L3231" s="12" t="n"/>
      <c r="M3231" s="158">
        <f>IF(J3231="", "", K3231)</f>
        <v/>
      </c>
      <c r="N3231" s="17" t="n"/>
      <c r="O3231" s="18" t="n"/>
      <c r="AC3231" s="14" t="n"/>
      <c r="AD3231" s="14">
        <f>IF(M3231="", "", IF(C3231="Long", IF(M3231&gt;0, M3231/F3231, ((G3231*(I3231-E3231))/F3231)), IF(M3231&gt;0, M3231/F3231, ((G3231*(E3231-I3231))/F3231))))</f>
        <v/>
      </c>
    </row>
    <row customHeight="1" ht="17.25" r="3232" spans="1:105">
      <c r="A3232" s="161" t="n"/>
      <c r="B3232" s="141" t="n"/>
      <c r="C3232" s="15" t="n"/>
      <c r="D3232" s="15" t="n"/>
      <c r="E3232" s="142" t="n"/>
      <c r="F3232" s="16" t="n"/>
      <c r="G3232" s="132" t="n"/>
      <c r="H3232" s="142" t="n"/>
      <c r="I3232" s="142" t="n"/>
      <c r="J3232" s="144" t="n"/>
      <c r="K3232" s="124" t="n"/>
      <c r="L3232" s="12" t="n"/>
      <c r="M3232" s="158">
        <f>IF(J3232="", "", K3232)</f>
        <v/>
      </c>
      <c r="N3232" s="17" t="n"/>
      <c r="O3232" s="18" t="n"/>
      <c r="AC3232" s="14" t="n"/>
      <c r="AD3232" s="14">
        <f>IF(M3232="", "", IF(C3232="Long", IF(M3232&gt;0, M3232/F3232, ((G3232*(I3232-E3232))/F3232)), IF(M3232&gt;0, M3232/F3232, ((G3232*(E3232-I3232))/F3232))))</f>
        <v/>
      </c>
    </row>
    <row customHeight="1" ht="17.25" r="3233" spans="1:105">
      <c r="A3233" s="161" t="n"/>
      <c r="B3233" s="141" t="n"/>
      <c r="C3233" s="15" t="n"/>
      <c r="D3233" s="15" t="n"/>
      <c r="E3233" s="142" t="n"/>
      <c r="F3233" s="16" t="n"/>
      <c r="G3233" s="132" t="n"/>
      <c r="H3233" s="142" t="n"/>
      <c r="I3233" s="142" t="n"/>
      <c r="J3233" s="144" t="n"/>
      <c r="K3233" s="124" t="n"/>
      <c r="L3233" s="12" t="n"/>
      <c r="M3233" s="158">
        <f>IF(J3233="", "", K3233)</f>
        <v/>
      </c>
      <c r="N3233" s="17" t="n"/>
      <c r="O3233" s="18" t="n"/>
      <c r="AC3233" s="14" t="n"/>
      <c r="AD3233" s="14">
        <f>IF(M3233="", "", IF(C3233="Long", IF(M3233&gt;0, M3233/F3233, ((G3233*(I3233-E3233))/F3233)), IF(M3233&gt;0, M3233/F3233, ((G3233*(E3233-I3233))/F3233))))</f>
        <v/>
      </c>
    </row>
    <row customHeight="1" ht="17.25" r="3234" spans="1:105">
      <c r="A3234" s="161" t="n"/>
      <c r="B3234" s="141" t="n"/>
      <c r="C3234" s="15" t="n"/>
      <c r="D3234" s="15" t="n"/>
      <c r="E3234" s="142" t="n"/>
      <c r="F3234" s="16" t="n"/>
      <c r="G3234" s="132" t="n"/>
      <c r="H3234" s="142" t="n"/>
      <c r="I3234" s="142" t="n"/>
      <c r="J3234" s="144" t="n"/>
      <c r="K3234" s="124" t="n"/>
      <c r="L3234" s="12" t="n"/>
      <c r="M3234" s="158">
        <f>IF(J3234="", "", K3234)</f>
        <v/>
      </c>
      <c r="N3234" s="17" t="n"/>
      <c r="O3234" s="18" t="n"/>
      <c r="AC3234" s="14" t="n"/>
      <c r="AD3234" s="14">
        <f>IF(M3234="", "", IF(C3234="Long", IF(M3234&gt;0, M3234/F3234, ((G3234*(I3234-E3234))/F3234)), IF(M3234&gt;0, M3234/F3234, ((G3234*(E3234-I3234))/F3234))))</f>
        <v/>
      </c>
    </row>
    <row customHeight="1" ht="17.25" r="3235" spans="1:105">
      <c r="A3235" s="161" t="n"/>
      <c r="B3235" s="141" t="n"/>
      <c r="C3235" s="15" t="n"/>
      <c r="D3235" s="15" t="n"/>
      <c r="E3235" s="142" t="n"/>
      <c r="F3235" s="16" t="n"/>
      <c r="G3235" s="132" t="n"/>
      <c r="H3235" s="142" t="n"/>
      <c r="I3235" s="142" t="n"/>
      <c r="J3235" s="144" t="n"/>
      <c r="K3235" s="124" t="n"/>
      <c r="L3235" s="12" t="n"/>
      <c r="M3235" s="158">
        <f>IF(J3235="", "", K3235)</f>
        <v/>
      </c>
      <c r="N3235" s="17" t="n"/>
      <c r="O3235" s="18" t="n"/>
      <c r="AC3235" s="14" t="n"/>
      <c r="AD3235" s="14">
        <f>IF(M3235="", "", IF(C3235="Long", IF(M3235&gt;0, M3235/F3235, ((G3235*(I3235-E3235))/F3235)), IF(M3235&gt;0, M3235/F3235, ((G3235*(E3235-I3235))/F3235))))</f>
        <v/>
      </c>
    </row>
    <row customHeight="1" ht="17.25" r="3236" spans="1:105">
      <c r="A3236" s="161" t="n"/>
      <c r="B3236" s="141" t="n"/>
      <c r="C3236" s="15" t="n"/>
      <c r="D3236" s="15" t="n"/>
      <c r="E3236" s="142" t="n"/>
      <c r="F3236" s="16" t="n"/>
      <c r="G3236" s="132" t="n"/>
      <c r="H3236" s="142" t="n"/>
      <c r="I3236" s="142" t="n"/>
      <c r="J3236" s="144" t="n"/>
      <c r="K3236" s="124" t="n"/>
      <c r="L3236" s="12" t="n"/>
      <c r="M3236" s="158">
        <f>IF(J3236="", "", K3236)</f>
        <v/>
      </c>
      <c r="N3236" s="17" t="n"/>
      <c r="O3236" s="18" t="n"/>
      <c r="AC3236" s="14" t="n"/>
      <c r="AD3236" s="14">
        <f>IF(M3236="", "", IF(C3236="Long", IF(M3236&gt;0, M3236/F3236, ((G3236*(I3236-E3236))/F3236)), IF(M3236&gt;0, M3236/F3236, ((G3236*(E3236-I3236))/F3236))))</f>
        <v/>
      </c>
    </row>
    <row customHeight="1" ht="17.25" r="3237" spans="1:105">
      <c r="A3237" s="161" t="n"/>
      <c r="B3237" s="141" t="n"/>
      <c r="C3237" s="15" t="n"/>
      <c r="D3237" s="15" t="n"/>
      <c r="E3237" s="142" t="n"/>
      <c r="F3237" s="16" t="n"/>
      <c r="G3237" s="132" t="n"/>
      <c r="H3237" s="142" t="n"/>
      <c r="I3237" s="142" t="n"/>
      <c r="J3237" s="144" t="n"/>
      <c r="K3237" s="124" t="n"/>
      <c r="L3237" s="12" t="n"/>
      <c r="M3237" s="158">
        <f>IF(J3237="", "", K3237)</f>
        <v/>
      </c>
      <c r="N3237" s="17" t="n"/>
      <c r="O3237" s="18" t="n"/>
      <c r="AC3237" s="14" t="n"/>
      <c r="AD3237" s="14">
        <f>IF(M3237="", "", IF(C3237="Long", IF(M3237&gt;0, M3237/F3237, ((G3237*(I3237-E3237))/F3237)), IF(M3237&gt;0, M3237/F3237, ((G3237*(E3237-I3237))/F3237))))</f>
        <v/>
      </c>
    </row>
    <row customHeight="1" ht="17.25" r="3238" spans="1:105">
      <c r="A3238" s="161" t="n"/>
      <c r="B3238" s="141" t="n"/>
      <c r="C3238" s="15" t="n"/>
      <c r="D3238" s="15" t="n"/>
      <c r="E3238" s="142" t="n"/>
      <c r="F3238" s="16" t="n"/>
      <c r="G3238" s="132" t="n"/>
      <c r="H3238" s="142" t="n"/>
      <c r="I3238" s="142" t="n"/>
      <c r="J3238" s="144" t="n"/>
      <c r="K3238" s="124" t="n"/>
      <c r="L3238" s="12" t="n"/>
      <c r="M3238" s="158">
        <f>IF(J3238="", "", K3238)</f>
        <v/>
      </c>
      <c r="N3238" s="17" t="n"/>
      <c r="O3238" s="18" t="n"/>
      <c r="AC3238" s="14" t="n"/>
      <c r="AD3238" s="14">
        <f>IF(M3238="", "", IF(C3238="Long", IF(M3238&gt;0, M3238/F3238, ((G3238*(I3238-E3238))/F3238)), IF(M3238&gt;0, M3238/F3238, ((G3238*(E3238-I3238))/F3238))))</f>
        <v/>
      </c>
    </row>
    <row customHeight="1" ht="17.25" r="3239" spans="1:105">
      <c r="A3239" s="161" t="n"/>
      <c r="B3239" s="141" t="n"/>
      <c r="C3239" s="15" t="n"/>
      <c r="D3239" s="15" t="n"/>
      <c r="E3239" s="142" t="n"/>
      <c r="F3239" s="16" t="n"/>
      <c r="G3239" s="132" t="n"/>
      <c r="H3239" s="142" t="n"/>
      <c r="I3239" s="142" t="n"/>
      <c r="J3239" s="144" t="n"/>
      <c r="K3239" s="124" t="n"/>
      <c r="L3239" s="12" t="n"/>
      <c r="M3239" s="158">
        <f>IF(J3239="", "", K3239)</f>
        <v/>
      </c>
      <c r="N3239" s="17" t="n"/>
      <c r="O3239" s="18" t="n"/>
      <c r="AC3239" s="14" t="n"/>
      <c r="AD3239" s="14">
        <f>IF(M3239="", "", IF(C3239="Long", IF(M3239&gt;0, M3239/F3239, ((G3239*(I3239-E3239))/F3239)), IF(M3239&gt;0, M3239/F3239, ((G3239*(E3239-I3239))/F3239))))</f>
        <v/>
      </c>
    </row>
    <row customHeight="1" ht="17.25" r="3240" spans="1:105">
      <c r="A3240" s="161" t="n"/>
      <c r="B3240" s="141" t="n"/>
      <c r="C3240" s="15" t="n"/>
      <c r="D3240" s="15" t="n"/>
      <c r="E3240" s="142" t="n"/>
      <c r="F3240" s="16" t="n"/>
      <c r="G3240" s="132" t="n"/>
      <c r="H3240" s="142" t="n"/>
      <c r="I3240" s="142" t="n"/>
      <c r="J3240" s="144" t="n"/>
      <c r="K3240" s="124" t="n"/>
      <c r="L3240" s="12" t="n"/>
      <c r="M3240" s="158">
        <f>IF(J3240="", "", K3240)</f>
        <v/>
      </c>
      <c r="N3240" s="17" t="n"/>
      <c r="O3240" s="18" t="n"/>
      <c r="AC3240" s="14" t="n"/>
      <c r="AD3240" s="14">
        <f>IF(M3240="", "", IF(C3240="Long", IF(M3240&gt;0, M3240/F3240, ((G3240*(I3240-E3240))/F3240)), IF(M3240&gt;0, M3240/F3240, ((G3240*(E3240-I3240))/F3240))))</f>
        <v/>
      </c>
    </row>
    <row customHeight="1" ht="17.25" r="3241" spans="1:105">
      <c r="A3241" s="161" t="n"/>
      <c r="B3241" s="141" t="n"/>
      <c r="C3241" s="15" t="n"/>
      <c r="D3241" s="15" t="n"/>
      <c r="E3241" s="142" t="n"/>
      <c r="F3241" s="16" t="n"/>
      <c r="G3241" s="132" t="n"/>
      <c r="H3241" s="142" t="n"/>
      <c r="I3241" s="142" t="n"/>
      <c r="J3241" s="144" t="n"/>
      <c r="K3241" s="124" t="n"/>
      <c r="L3241" s="12" t="n"/>
      <c r="M3241" s="158">
        <f>IF(J3241="", "", K3241)</f>
        <v/>
      </c>
      <c r="N3241" s="17" t="n"/>
      <c r="O3241" s="18" t="n"/>
      <c r="AC3241" s="14" t="n"/>
      <c r="AD3241" s="14">
        <f>IF(M3241="", "", IF(C3241="Long", IF(M3241&gt;0, M3241/F3241, ((G3241*(I3241-E3241))/F3241)), IF(M3241&gt;0, M3241/F3241, ((G3241*(E3241-I3241))/F3241))))</f>
        <v/>
      </c>
    </row>
    <row customHeight="1" ht="17.25" r="3242" spans="1:105">
      <c r="A3242" s="161" t="n"/>
      <c r="B3242" s="141" t="n"/>
      <c r="C3242" s="15" t="n"/>
      <c r="D3242" s="15" t="n"/>
      <c r="E3242" s="142" t="n"/>
      <c r="F3242" s="16" t="n"/>
      <c r="G3242" s="132" t="n"/>
      <c r="H3242" s="142" t="n"/>
      <c r="I3242" s="142" t="n"/>
      <c r="J3242" s="144" t="n"/>
      <c r="K3242" s="124" t="n"/>
      <c r="L3242" s="12" t="n"/>
      <c r="M3242" s="158">
        <f>IF(J3242="", "", K3242)</f>
        <v/>
      </c>
      <c r="N3242" s="17" t="n"/>
      <c r="O3242" s="18" t="n"/>
      <c r="AC3242" s="14" t="n"/>
      <c r="AD3242" s="14">
        <f>IF(M3242="", "", IF(C3242="Long", IF(M3242&gt;0, M3242/F3242, ((G3242*(I3242-E3242))/F3242)), IF(M3242&gt;0, M3242/F3242, ((G3242*(E3242-I3242))/F3242))))</f>
        <v/>
      </c>
    </row>
    <row customHeight="1" ht="17.25" r="3243" spans="1:105">
      <c r="A3243" s="161" t="n"/>
      <c r="B3243" s="141" t="n"/>
      <c r="C3243" s="15" t="n"/>
      <c r="D3243" s="15" t="n"/>
      <c r="E3243" s="142" t="n"/>
      <c r="F3243" s="16" t="n"/>
      <c r="G3243" s="132" t="n"/>
      <c r="H3243" s="142" t="n"/>
      <c r="I3243" s="142" t="n"/>
      <c r="J3243" s="144" t="n"/>
      <c r="K3243" s="124" t="n"/>
      <c r="L3243" s="12" t="n"/>
      <c r="M3243" s="158">
        <f>IF(J3243="", "", K3243)</f>
        <v/>
      </c>
      <c r="N3243" s="17" t="n"/>
      <c r="O3243" s="18" t="n"/>
      <c r="AC3243" s="14" t="n"/>
      <c r="AD3243" s="14">
        <f>IF(M3243="", "", IF(C3243="Long", IF(M3243&gt;0, M3243/F3243, ((G3243*(I3243-E3243))/F3243)), IF(M3243&gt;0, M3243/F3243, ((G3243*(E3243-I3243))/F3243))))</f>
        <v/>
      </c>
    </row>
    <row customHeight="1" ht="17.25" r="3244" spans="1:105">
      <c r="A3244" s="161" t="n"/>
      <c r="B3244" s="141" t="n"/>
      <c r="C3244" s="15" t="n"/>
      <c r="D3244" s="15" t="n"/>
      <c r="E3244" s="142" t="n"/>
      <c r="F3244" s="16" t="n"/>
      <c r="G3244" s="132" t="n"/>
      <c r="H3244" s="142" t="n"/>
      <c r="I3244" s="142" t="n"/>
      <c r="J3244" s="144" t="n"/>
      <c r="K3244" s="124" t="n"/>
      <c r="L3244" s="12" t="n"/>
      <c r="M3244" s="158">
        <f>IF(J3244="", "", K3244)</f>
        <v/>
      </c>
      <c r="N3244" s="17" t="n"/>
      <c r="O3244" s="18" t="n"/>
      <c r="AC3244" s="14" t="n"/>
      <c r="AD3244" s="14">
        <f>IF(M3244="", "", IF(C3244="Long", IF(M3244&gt;0, M3244/F3244, ((G3244*(I3244-E3244))/F3244)), IF(M3244&gt;0, M3244/F3244, ((G3244*(E3244-I3244))/F3244))))</f>
        <v/>
      </c>
    </row>
    <row customHeight="1" ht="17.25" r="3245" spans="1:105">
      <c r="A3245" s="161" t="n"/>
      <c r="B3245" s="141" t="n"/>
      <c r="C3245" s="15" t="n"/>
      <c r="D3245" s="15" t="n"/>
      <c r="E3245" s="142" t="n"/>
      <c r="F3245" s="16" t="n"/>
      <c r="G3245" s="132" t="n"/>
      <c r="H3245" s="142" t="n"/>
      <c r="I3245" s="142" t="n"/>
      <c r="J3245" s="144" t="n"/>
      <c r="K3245" s="124" t="n"/>
      <c r="L3245" s="12" t="n"/>
      <c r="M3245" s="158">
        <f>IF(J3245="", "", K3245)</f>
        <v/>
      </c>
      <c r="N3245" s="17" t="n"/>
      <c r="O3245" s="18" t="n"/>
      <c r="AC3245" s="14" t="n"/>
      <c r="AD3245" s="14">
        <f>IF(M3245="", "", IF(C3245="Long", IF(M3245&gt;0, M3245/F3245, ((G3245*(I3245-E3245))/F3245)), IF(M3245&gt;0, M3245/F3245, ((G3245*(E3245-I3245))/F3245))))</f>
        <v/>
      </c>
    </row>
    <row customHeight="1" ht="17.25" r="3246" spans="1:105">
      <c r="A3246" s="161" t="n"/>
      <c r="B3246" s="141" t="n"/>
      <c r="C3246" s="15" t="n"/>
      <c r="D3246" s="15" t="n"/>
      <c r="E3246" s="142" t="n"/>
      <c r="F3246" s="16" t="n"/>
      <c r="G3246" s="132" t="n"/>
      <c r="H3246" s="142" t="n"/>
      <c r="I3246" s="142" t="n"/>
      <c r="J3246" s="144" t="n"/>
      <c r="K3246" s="124" t="n"/>
      <c r="L3246" s="12" t="n"/>
      <c r="M3246" s="158">
        <f>IF(J3246="", "", K3246)</f>
        <v/>
      </c>
      <c r="N3246" s="17" t="n"/>
      <c r="O3246" s="18" t="n"/>
      <c r="AC3246" s="14" t="n"/>
      <c r="AD3246" s="14">
        <f>IF(M3246="", "", IF(C3246="Long", IF(M3246&gt;0, M3246/F3246, ((G3246*(I3246-E3246))/F3246)), IF(M3246&gt;0, M3246/F3246, ((G3246*(E3246-I3246))/F3246))))</f>
        <v/>
      </c>
    </row>
    <row customHeight="1" ht="17.25" r="3247" spans="1:105">
      <c r="A3247" s="161" t="n"/>
      <c r="B3247" s="141" t="n"/>
      <c r="C3247" s="15" t="n"/>
      <c r="D3247" s="15" t="n"/>
      <c r="E3247" s="142" t="n"/>
      <c r="F3247" s="16" t="n"/>
      <c r="G3247" s="132" t="n"/>
      <c r="H3247" s="142" t="n"/>
      <c r="I3247" s="142" t="n"/>
      <c r="J3247" s="144" t="n"/>
      <c r="K3247" s="124" t="n"/>
      <c r="L3247" s="12" t="n"/>
      <c r="M3247" s="158">
        <f>IF(J3247="", "", K3247)</f>
        <v/>
      </c>
      <c r="N3247" s="17" t="n"/>
      <c r="O3247" s="18" t="n"/>
      <c r="AC3247" s="14" t="n"/>
      <c r="AD3247" s="14">
        <f>IF(M3247="", "", IF(C3247="Long", IF(M3247&gt;0, M3247/F3247, ((G3247*(I3247-E3247))/F3247)), IF(M3247&gt;0, M3247/F3247, ((G3247*(E3247-I3247))/F3247))))</f>
        <v/>
      </c>
    </row>
    <row customHeight="1" ht="17.25" r="3248" spans="1:105">
      <c r="A3248" s="161" t="n"/>
      <c r="B3248" s="141" t="n"/>
      <c r="C3248" s="15" t="n"/>
      <c r="D3248" s="15" t="n"/>
      <c r="E3248" s="142" t="n"/>
      <c r="F3248" s="16" t="n"/>
      <c r="G3248" s="132" t="n"/>
      <c r="H3248" s="142" t="n"/>
      <c r="I3248" s="142" t="n"/>
      <c r="J3248" s="144" t="n"/>
      <c r="K3248" s="124" t="n"/>
      <c r="L3248" s="12" t="n"/>
      <c r="M3248" s="158">
        <f>IF(J3248="", "", K3248)</f>
        <v/>
      </c>
      <c r="N3248" s="17" t="n"/>
      <c r="O3248" s="18" t="n"/>
      <c r="AC3248" s="14" t="n"/>
      <c r="AD3248" s="14">
        <f>IF(M3248="", "", IF(C3248="Long", IF(M3248&gt;0, M3248/F3248, ((G3248*(I3248-E3248))/F3248)), IF(M3248&gt;0, M3248/F3248, ((G3248*(E3248-I3248))/F3248))))</f>
        <v/>
      </c>
    </row>
    <row customHeight="1" ht="17.25" r="3249" spans="1:105">
      <c r="A3249" s="161" t="n"/>
      <c r="B3249" s="141" t="n"/>
      <c r="C3249" s="15" t="n"/>
      <c r="D3249" s="15" t="n"/>
      <c r="E3249" s="142" t="n"/>
      <c r="F3249" s="16" t="n"/>
      <c r="G3249" s="132" t="n"/>
      <c r="H3249" s="142" t="n"/>
      <c r="I3249" s="142" t="n"/>
      <c r="J3249" s="144" t="n"/>
      <c r="K3249" s="124" t="n"/>
      <c r="L3249" s="12" t="n"/>
      <c r="M3249" s="158">
        <f>IF(J3249="", "", K3249)</f>
        <v/>
      </c>
      <c r="N3249" s="17" t="n"/>
      <c r="O3249" s="18" t="n"/>
      <c r="AC3249" s="14" t="n"/>
      <c r="AD3249" s="14">
        <f>IF(M3249="", "", IF(C3249="Long", IF(M3249&gt;0, M3249/F3249, ((G3249*(I3249-E3249))/F3249)), IF(M3249&gt;0, M3249/F3249, ((G3249*(E3249-I3249))/F3249))))</f>
        <v/>
      </c>
    </row>
    <row customHeight="1" ht="17.25" r="3250" spans="1:105">
      <c r="A3250" s="161" t="n"/>
      <c r="B3250" s="141" t="n"/>
      <c r="C3250" s="15" t="n"/>
      <c r="D3250" s="15" t="n"/>
      <c r="E3250" s="142" t="n"/>
      <c r="F3250" s="16" t="n"/>
      <c r="G3250" s="132" t="n"/>
      <c r="H3250" s="142" t="n"/>
      <c r="I3250" s="142" t="n"/>
      <c r="J3250" s="144" t="n"/>
      <c r="K3250" s="124" t="n"/>
      <c r="L3250" s="12" t="n"/>
      <c r="M3250" s="158">
        <f>IF(J3250="", "", K3250)</f>
        <v/>
      </c>
      <c r="N3250" s="17" t="n"/>
      <c r="O3250" s="18" t="n"/>
      <c r="AC3250" s="14" t="n"/>
      <c r="AD3250" s="14">
        <f>IF(M3250="", "", IF(C3250="Long", IF(M3250&gt;0, M3250/F3250, ((G3250*(I3250-E3250))/F3250)), IF(M3250&gt;0, M3250/F3250, ((G3250*(E3250-I3250))/F3250))))</f>
        <v/>
      </c>
    </row>
    <row customHeight="1" ht="17.25" r="3251" spans="1:105">
      <c r="A3251" s="161" t="n"/>
      <c r="B3251" s="141" t="n"/>
      <c r="C3251" s="15" t="n"/>
      <c r="D3251" s="15" t="n"/>
      <c r="E3251" s="142" t="n"/>
      <c r="F3251" s="16" t="n"/>
      <c r="G3251" s="132" t="n"/>
      <c r="H3251" s="142" t="n"/>
      <c r="I3251" s="142" t="n"/>
      <c r="J3251" s="144" t="n"/>
      <c r="K3251" s="124" t="n"/>
      <c r="L3251" s="12" t="n"/>
      <c r="M3251" s="158">
        <f>IF(J3251="", "", K3251)</f>
        <v/>
      </c>
      <c r="N3251" s="17" t="n"/>
      <c r="O3251" s="18" t="n"/>
      <c r="AC3251" s="14" t="n"/>
      <c r="AD3251" s="14">
        <f>IF(M3251="", "", IF(C3251="Long", IF(M3251&gt;0, M3251/F3251, ((G3251*(I3251-E3251))/F3251)), IF(M3251&gt;0, M3251/F3251, ((G3251*(E3251-I3251))/F3251))))</f>
        <v/>
      </c>
    </row>
    <row customHeight="1" ht="17.25" r="3252" spans="1:105">
      <c r="A3252" s="161" t="n"/>
      <c r="B3252" s="141" t="n"/>
      <c r="C3252" s="15" t="n"/>
      <c r="D3252" s="15" t="n"/>
      <c r="E3252" s="142" t="n"/>
      <c r="F3252" s="16" t="n"/>
      <c r="G3252" s="132" t="n"/>
      <c r="H3252" s="142" t="n"/>
      <c r="I3252" s="142" t="n"/>
      <c r="J3252" s="144" t="n"/>
      <c r="K3252" s="124" t="n"/>
      <c r="L3252" s="12" t="n"/>
      <c r="M3252" s="158">
        <f>IF(J3252="", "", K3252)</f>
        <v/>
      </c>
      <c r="N3252" s="17" t="n"/>
      <c r="O3252" s="18" t="n"/>
      <c r="AC3252" s="14" t="n"/>
      <c r="AD3252" s="14">
        <f>IF(M3252="", "", IF(C3252="Long", IF(M3252&gt;0, M3252/F3252, ((G3252*(I3252-E3252))/F3252)), IF(M3252&gt;0, M3252/F3252, ((G3252*(E3252-I3252))/F3252))))</f>
        <v/>
      </c>
    </row>
    <row customHeight="1" ht="17.25" r="3253" spans="1:105">
      <c r="A3253" s="161" t="n"/>
      <c r="B3253" s="141" t="n"/>
      <c r="C3253" s="15" t="n"/>
      <c r="D3253" s="15" t="n"/>
      <c r="E3253" s="142" t="n"/>
      <c r="F3253" s="16" t="n"/>
      <c r="G3253" s="132" t="n"/>
      <c r="H3253" s="142" t="n"/>
      <c r="I3253" s="142" t="n"/>
      <c r="J3253" s="144" t="n"/>
      <c r="K3253" s="124" t="n"/>
      <c r="L3253" s="12" t="n"/>
      <c r="M3253" s="158">
        <f>IF(J3253="", "", K3253)</f>
        <v/>
      </c>
      <c r="N3253" s="17" t="n"/>
      <c r="O3253" s="18" t="n"/>
      <c r="AC3253" s="14" t="n"/>
      <c r="AD3253" s="14">
        <f>IF(M3253="", "", IF(C3253="Long", IF(M3253&gt;0, M3253/F3253, ((G3253*(I3253-E3253))/F3253)), IF(M3253&gt;0, M3253/F3253, ((G3253*(E3253-I3253))/F3253))))</f>
        <v/>
      </c>
    </row>
    <row customHeight="1" ht="17.25" r="3254" spans="1:105">
      <c r="A3254" s="161" t="n"/>
      <c r="B3254" s="141" t="n"/>
      <c r="C3254" s="15" t="n"/>
      <c r="D3254" s="15" t="n"/>
      <c r="E3254" s="142" t="n"/>
      <c r="F3254" s="16" t="n"/>
      <c r="G3254" s="132" t="n"/>
      <c r="H3254" s="142" t="n"/>
      <c r="I3254" s="142" t="n"/>
      <c r="J3254" s="144" t="n"/>
      <c r="K3254" s="124" t="n"/>
      <c r="L3254" s="12" t="n"/>
      <c r="M3254" s="158">
        <f>IF(J3254="", "", K3254)</f>
        <v/>
      </c>
      <c r="N3254" s="17" t="n"/>
      <c r="O3254" s="18" t="n"/>
      <c r="AC3254" s="14" t="n"/>
      <c r="AD3254" s="14">
        <f>IF(M3254="", "", IF(C3254="Long", IF(M3254&gt;0, M3254/F3254, ((G3254*(I3254-E3254))/F3254)), IF(M3254&gt;0, M3254/F3254, ((G3254*(E3254-I3254))/F3254))))</f>
        <v/>
      </c>
    </row>
    <row customHeight="1" ht="17.25" r="3255" spans="1:105">
      <c r="A3255" s="161" t="n"/>
      <c r="B3255" s="141" t="n"/>
      <c r="C3255" s="15" t="n"/>
      <c r="D3255" s="15" t="n"/>
      <c r="E3255" s="142" t="n"/>
      <c r="F3255" s="16" t="n"/>
      <c r="G3255" s="132" t="n"/>
      <c r="H3255" s="142" t="n"/>
      <c r="I3255" s="142" t="n"/>
      <c r="J3255" s="144" t="n"/>
      <c r="K3255" s="124" t="n"/>
      <c r="L3255" s="12" t="n"/>
      <c r="M3255" s="158">
        <f>IF(J3255="", "", K3255)</f>
        <v/>
      </c>
      <c r="N3255" s="17" t="n"/>
      <c r="O3255" s="18" t="n"/>
      <c r="AC3255" s="14" t="n"/>
      <c r="AD3255" s="14">
        <f>IF(M3255="", "", IF(C3255="Long", IF(M3255&gt;0, M3255/F3255, ((G3255*(I3255-E3255))/F3255)), IF(M3255&gt;0, M3255/F3255, ((G3255*(E3255-I3255))/F3255))))</f>
        <v/>
      </c>
    </row>
    <row customHeight="1" ht="17.25" r="3256" spans="1:105">
      <c r="A3256" s="161" t="n"/>
      <c r="B3256" s="141" t="n"/>
      <c r="C3256" s="15" t="n"/>
      <c r="D3256" s="15" t="n"/>
      <c r="E3256" s="142" t="n"/>
      <c r="F3256" s="16" t="n"/>
      <c r="G3256" s="132" t="n"/>
      <c r="H3256" s="142" t="n"/>
      <c r="I3256" s="142" t="n"/>
      <c r="J3256" s="144" t="n"/>
      <c r="K3256" s="124" t="n"/>
      <c r="L3256" s="12" t="n"/>
      <c r="M3256" s="158">
        <f>IF(J3256="", "", K3256)</f>
        <v/>
      </c>
      <c r="N3256" s="17" t="n"/>
      <c r="O3256" s="18" t="n"/>
      <c r="AC3256" s="14" t="n"/>
      <c r="AD3256" s="14">
        <f>IF(M3256="", "", IF(C3256="Long", IF(M3256&gt;0, M3256/F3256, ((G3256*(I3256-E3256))/F3256)), IF(M3256&gt;0, M3256/F3256, ((G3256*(E3256-I3256))/F3256))))</f>
        <v/>
      </c>
    </row>
    <row customHeight="1" ht="17.25" r="3257" spans="1:105">
      <c r="A3257" s="161" t="n"/>
      <c r="B3257" s="141" t="n"/>
      <c r="C3257" s="15" t="n"/>
      <c r="D3257" s="15" t="n"/>
      <c r="E3257" s="142" t="n"/>
      <c r="F3257" s="16" t="n"/>
      <c r="G3257" s="132" t="n"/>
      <c r="H3257" s="142" t="n"/>
      <c r="I3257" s="142" t="n"/>
      <c r="J3257" s="144" t="n"/>
      <c r="K3257" s="124" t="n"/>
      <c r="L3257" s="12" t="n"/>
      <c r="M3257" s="158">
        <f>IF(J3257="", "", K3257)</f>
        <v/>
      </c>
      <c r="N3257" s="17" t="n"/>
      <c r="O3257" s="18" t="n"/>
      <c r="AC3257" s="14" t="n"/>
      <c r="AD3257" s="14">
        <f>IF(M3257="", "", IF(C3257="Long", IF(M3257&gt;0, M3257/F3257, ((G3257*(I3257-E3257))/F3257)), IF(M3257&gt;0, M3257/F3257, ((G3257*(E3257-I3257))/F3257))))</f>
        <v/>
      </c>
    </row>
    <row customHeight="1" ht="17.25" r="3258" spans="1:105">
      <c r="A3258" s="161" t="n"/>
      <c r="B3258" s="141" t="n"/>
      <c r="C3258" s="15" t="n"/>
      <c r="D3258" s="15" t="n"/>
      <c r="E3258" s="142" t="n"/>
      <c r="F3258" s="16" t="n"/>
      <c r="G3258" s="132" t="n"/>
      <c r="H3258" s="142" t="n"/>
      <c r="I3258" s="142" t="n"/>
      <c r="J3258" s="144" t="n"/>
      <c r="K3258" s="124" t="n"/>
      <c r="L3258" s="12" t="n"/>
      <c r="M3258" s="158">
        <f>IF(J3258="", "", K3258)</f>
        <v/>
      </c>
      <c r="N3258" s="17" t="n"/>
      <c r="O3258" s="18" t="n"/>
      <c r="AC3258" s="14" t="n"/>
      <c r="AD3258" s="14">
        <f>IF(M3258="", "", IF(C3258="Long", IF(M3258&gt;0, M3258/F3258, ((G3258*(I3258-E3258))/F3258)), IF(M3258&gt;0, M3258/F3258, ((G3258*(E3258-I3258))/F3258))))</f>
        <v/>
      </c>
    </row>
    <row customHeight="1" ht="17.25" r="3259" spans="1:105">
      <c r="A3259" s="161" t="n"/>
      <c r="B3259" s="141" t="n"/>
      <c r="C3259" s="15" t="n"/>
      <c r="D3259" s="15" t="n"/>
      <c r="E3259" s="142" t="n"/>
      <c r="F3259" s="16" t="n"/>
      <c r="G3259" s="132" t="n"/>
      <c r="H3259" s="142" t="n"/>
      <c r="I3259" s="142" t="n"/>
      <c r="J3259" s="144" t="n"/>
      <c r="K3259" s="124" t="n"/>
      <c r="L3259" s="12" t="n"/>
      <c r="M3259" s="158">
        <f>IF(J3259="", "", K3259)</f>
        <v/>
      </c>
      <c r="N3259" s="17" t="n"/>
      <c r="O3259" s="18" t="n"/>
      <c r="AC3259" s="14" t="n"/>
      <c r="AD3259" s="14">
        <f>IF(M3259="", "", IF(C3259="Long", IF(M3259&gt;0, M3259/F3259, ((G3259*(I3259-E3259))/F3259)), IF(M3259&gt;0, M3259/F3259, ((G3259*(E3259-I3259))/F3259))))</f>
        <v/>
      </c>
    </row>
    <row customHeight="1" ht="17.25" r="3260" spans="1:105">
      <c r="A3260" s="161" t="n"/>
      <c r="B3260" s="141" t="n"/>
      <c r="C3260" s="15" t="n"/>
      <c r="D3260" s="15" t="n"/>
      <c r="E3260" s="142" t="n"/>
      <c r="F3260" s="16" t="n"/>
      <c r="G3260" s="132" t="n"/>
      <c r="H3260" s="142" t="n"/>
      <c r="I3260" s="142" t="n"/>
      <c r="J3260" s="144" t="n"/>
      <c r="K3260" s="124" t="n"/>
      <c r="L3260" s="12" t="n"/>
      <c r="M3260" s="158">
        <f>IF(J3260="", "", K3260)</f>
        <v/>
      </c>
      <c r="N3260" s="17" t="n"/>
      <c r="O3260" s="18" t="n"/>
      <c r="AC3260" s="14" t="n"/>
      <c r="AD3260" s="14">
        <f>IF(M3260="", "", IF(C3260="Long", IF(M3260&gt;0, M3260/F3260, ((G3260*(I3260-E3260))/F3260)), IF(M3260&gt;0, M3260/F3260, ((G3260*(E3260-I3260))/F3260))))</f>
        <v/>
      </c>
    </row>
    <row customHeight="1" ht="17.25" r="3261" spans="1:105">
      <c r="A3261" s="161" t="n"/>
      <c r="B3261" s="141" t="n"/>
      <c r="C3261" s="15" t="n"/>
      <c r="D3261" s="15" t="n"/>
      <c r="E3261" s="142" t="n"/>
      <c r="F3261" s="16" t="n"/>
      <c r="G3261" s="132" t="n"/>
      <c r="H3261" s="142" t="n"/>
      <c r="I3261" s="142" t="n"/>
      <c r="J3261" s="144" t="n"/>
      <c r="K3261" s="124" t="n"/>
      <c r="L3261" s="12" t="n"/>
      <c r="M3261" s="158">
        <f>IF(J3261="", "", K3261)</f>
        <v/>
      </c>
      <c r="N3261" s="17" t="n"/>
      <c r="O3261" s="18" t="n"/>
      <c r="AC3261" s="14" t="n"/>
      <c r="AD3261" s="14">
        <f>IF(M3261="", "", IF(C3261="Long", IF(M3261&gt;0, M3261/F3261, ((G3261*(I3261-E3261))/F3261)), IF(M3261&gt;0, M3261/F3261, ((G3261*(E3261-I3261))/F3261))))</f>
        <v/>
      </c>
    </row>
    <row customHeight="1" ht="17.25" r="3262" spans="1:105">
      <c r="A3262" s="161" t="n"/>
      <c r="B3262" s="141" t="n"/>
      <c r="C3262" s="15" t="n"/>
      <c r="D3262" s="15" t="n"/>
      <c r="E3262" s="142" t="n"/>
      <c r="F3262" s="16" t="n"/>
      <c r="G3262" s="132" t="n"/>
      <c r="H3262" s="142" t="n"/>
      <c r="I3262" s="142" t="n"/>
      <c r="J3262" s="144" t="n"/>
      <c r="K3262" s="124" t="n"/>
      <c r="L3262" s="12" t="n"/>
      <c r="M3262" s="158">
        <f>IF(J3262="", "", K3262)</f>
        <v/>
      </c>
      <c r="N3262" s="17" t="n"/>
      <c r="O3262" s="18" t="n"/>
      <c r="AC3262" s="14" t="n"/>
      <c r="AD3262" s="14">
        <f>IF(M3262="", "", IF(C3262="Long", IF(M3262&gt;0, M3262/F3262, ((G3262*(I3262-E3262))/F3262)), IF(M3262&gt;0, M3262/F3262, ((G3262*(E3262-I3262))/F3262))))</f>
        <v/>
      </c>
    </row>
    <row customHeight="1" ht="17.25" r="3263" spans="1:105">
      <c r="A3263" s="161" t="n"/>
      <c r="B3263" s="141" t="n"/>
      <c r="C3263" s="15" t="n"/>
      <c r="D3263" s="15" t="n"/>
      <c r="E3263" s="142" t="n"/>
      <c r="F3263" s="16" t="n"/>
      <c r="G3263" s="132" t="n"/>
      <c r="H3263" s="142" t="n"/>
      <c r="I3263" s="142" t="n"/>
      <c r="J3263" s="144" t="n"/>
      <c r="K3263" s="124" t="n"/>
      <c r="L3263" s="12" t="n"/>
      <c r="M3263" s="158">
        <f>IF(J3263="", "", K3263)</f>
        <v/>
      </c>
      <c r="N3263" s="17" t="n"/>
      <c r="O3263" s="18" t="n"/>
      <c r="AC3263" s="14" t="n"/>
      <c r="AD3263" s="14">
        <f>IF(M3263="", "", IF(C3263="Long", IF(M3263&gt;0, M3263/F3263, ((G3263*(I3263-E3263))/F3263)), IF(M3263&gt;0, M3263/F3263, ((G3263*(E3263-I3263))/F3263))))</f>
        <v/>
      </c>
    </row>
    <row customHeight="1" ht="17.25" r="3264" spans="1:105">
      <c r="A3264" s="161" t="n"/>
      <c r="B3264" s="141" t="n"/>
      <c r="C3264" s="15" t="n"/>
      <c r="D3264" s="15" t="n"/>
      <c r="E3264" s="142" t="n"/>
      <c r="F3264" s="16" t="n"/>
      <c r="G3264" s="132" t="n"/>
      <c r="H3264" s="142" t="n"/>
      <c r="I3264" s="142" t="n"/>
      <c r="J3264" s="144" t="n"/>
      <c r="K3264" s="124" t="n"/>
      <c r="L3264" s="12" t="n"/>
      <c r="M3264" s="158">
        <f>IF(J3264="", "", K3264)</f>
        <v/>
      </c>
      <c r="N3264" s="17" t="n"/>
      <c r="O3264" s="18" t="n"/>
      <c r="AC3264" s="14" t="n"/>
      <c r="AD3264" s="14">
        <f>IF(M3264="", "", IF(C3264="Long", IF(M3264&gt;0, M3264/F3264, ((G3264*(I3264-E3264))/F3264)), IF(M3264&gt;0, M3264/F3264, ((G3264*(E3264-I3264))/F3264))))</f>
        <v/>
      </c>
    </row>
    <row customHeight="1" ht="17.25" r="3265" spans="1:105">
      <c r="A3265" s="161" t="n"/>
      <c r="B3265" s="141" t="n"/>
      <c r="C3265" s="15" t="n"/>
      <c r="D3265" s="15" t="n"/>
      <c r="E3265" s="142" t="n"/>
      <c r="F3265" s="16" t="n"/>
      <c r="G3265" s="132" t="n"/>
      <c r="H3265" s="142" t="n"/>
      <c r="I3265" s="142" t="n"/>
      <c r="J3265" s="144" t="n"/>
      <c r="K3265" s="124" t="n"/>
      <c r="L3265" s="12" t="n"/>
      <c r="M3265" s="158">
        <f>IF(J3265="", "", K3265)</f>
        <v/>
      </c>
      <c r="N3265" s="17" t="n"/>
      <c r="O3265" s="18" t="n"/>
      <c r="AC3265" s="14" t="n"/>
      <c r="AD3265" s="14">
        <f>IF(M3265="", "", IF(C3265="Long", IF(M3265&gt;0, M3265/F3265, ((G3265*(I3265-E3265))/F3265)), IF(M3265&gt;0, M3265/F3265, ((G3265*(E3265-I3265))/F3265))))</f>
        <v/>
      </c>
    </row>
    <row customHeight="1" ht="17.25" r="3266" spans="1:105">
      <c r="A3266" s="161" t="n"/>
      <c r="B3266" s="141" t="n"/>
      <c r="C3266" s="15" t="n"/>
      <c r="D3266" s="15" t="n"/>
      <c r="E3266" s="142" t="n"/>
      <c r="F3266" s="16" t="n"/>
      <c r="G3266" s="132" t="n"/>
      <c r="H3266" s="142" t="n"/>
      <c r="I3266" s="142" t="n"/>
      <c r="J3266" s="144" t="n"/>
      <c r="K3266" s="124" t="n"/>
      <c r="L3266" s="12" t="n"/>
      <c r="M3266" s="158">
        <f>IF(J3266="", "", K3266)</f>
        <v/>
      </c>
      <c r="N3266" s="17" t="n"/>
      <c r="O3266" s="18" t="n"/>
      <c r="AC3266" s="14" t="n"/>
      <c r="AD3266" s="14">
        <f>IF(M3266="", "", IF(C3266="Long", IF(M3266&gt;0, M3266/F3266, ((G3266*(I3266-E3266))/F3266)), IF(M3266&gt;0, M3266/F3266, ((G3266*(E3266-I3266))/F3266))))</f>
        <v/>
      </c>
    </row>
    <row customHeight="1" ht="17.25" r="3267" spans="1:105">
      <c r="A3267" s="161" t="n"/>
      <c r="B3267" s="141" t="n"/>
      <c r="C3267" s="15" t="n"/>
      <c r="D3267" s="15" t="n"/>
      <c r="E3267" s="142" t="n"/>
      <c r="F3267" s="16" t="n"/>
      <c r="G3267" s="132" t="n"/>
      <c r="H3267" s="142" t="n"/>
      <c r="I3267" s="142" t="n"/>
      <c r="J3267" s="144" t="n"/>
      <c r="K3267" s="124" t="n"/>
      <c r="L3267" s="12" t="n"/>
      <c r="M3267" s="158">
        <f>IF(J3267="", "", K3267)</f>
        <v/>
      </c>
      <c r="N3267" s="17" t="n"/>
      <c r="O3267" s="18" t="n"/>
      <c r="AC3267" s="14" t="n"/>
      <c r="AD3267" s="14">
        <f>IF(M3267="", "", IF(C3267="Long", IF(M3267&gt;0, M3267/F3267, ((G3267*(I3267-E3267))/F3267)), IF(M3267&gt;0, M3267/F3267, ((G3267*(E3267-I3267))/F3267))))</f>
        <v/>
      </c>
    </row>
    <row customHeight="1" ht="17.25" r="3268" spans="1:105">
      <c r="A3268" s="161" t="n"/>
      <c r="B3268" s="141" t="n"/>
      <c r="C3268" s="15" t="n"/>
      <c r="D3268" s="15" t="n"/>
      <c r="E3268" s="142" t="n"/>
      <c r="F3268" s="16" t="n"/>
      <c r="G3268" s="132" t="n"/>
      <c r="H3268" s="142" t="n"/>
      <c r="I3268" s="142" t="n"/>
      <c r="J3268" s="144" t="n"/>
      <c r="K3268" s="124" t="n"/>
      <c r="L3268" s="12" t="n"/>
      <c r="M3268" s="158">
        <f>IF(J3268="", "", K3268)</f>
        <v/>
      </c>
      <c r="N3268" s="17" t="n"/>
      <c r="O3268" s="18" t="n"/>
      <c r="AC3268" s="14" t="n"/>
      <c r="AD3268" s="14">
        <f>IF(M3268="", "", IF(C3268="Long", IF(M3268&gt;0, M3268/F3268, ((G3268*(I3268-E3268))/F3268)), IF(M3268&gt;0, M3268/F3268, ((G3268*(E3268-I3268))/F3268))))</f>
        <v/>
      </c>
    </row>
    <row customHeight="1" ht="17.25" r="3269" spans="1:105">
      <c r="A3269" s="161" t="n"/>
      <c r="B3269" s="141" t="n"/>
      <c r="C3269" s="15" t="n"/>
      <c r="D3269" s="15" t="n"/>
      <c r="E3269" s="142" t="n"/>
      <c r="F3269" s="16" t="n"/>
      <c r="G3269" s="132" t="n"/>
      <c r="H3269" s="142" t="n"/>
      <c r="I3269" s="142" t="n"/>
      <c r="J3269" s="144" t="n"/>
      <c r="K3269" s="124" t="n"/>
      <c r="L3269" s="12" t="n"/>
      <c r="M3269" s="158">
        <f>IF(J3269="", "", K3269)</f>
        <v/>
      </c>
      <c r="N3269" s="17" t="n"/>
      <c r="O3269" s="18" t="n"/>
      <c r="AC3269" s="14" t="n"/>
      <c r="AD3269" s="14">
        <f>IF(M3269="", "", IF(C3269="Long", IF(M3269&gt;0, M3269/F3269, ((G3269*(I3269-E3269))/F3269)), IF(M3269&gt;0, M3269/F3269, ((G3269*(E3269-I3269))/F3269))))</f>
        <v/>
      </c>
    </row>
    <row customHeight="1" ht="17.25" r="3270" spans="1:105">
      <c r="A3270" s="161" t="n"/>
      <c r="B3270" s="141" t="n"/>
      <c r="C3270" s="15" t="n"/>
      <c r="D3270" s="15" t="n"/>
      <c r="E3270" s="142" t="n"/>
      <c r="F3270" s="16" t="n"/>
      <c r="G3270" s="132" t="n"/>
      <c r="H3270" s="142" t="n"/>
      <c r="I3270" s="142" t="n"/>
      <c r="J3270" s="144" t="n"/>
      <c r="K3270" s="124" t="n"/>
      <c r="L3270" s="12" t="n"/>
      <c r="M3270" s="158">
        <f>IF(J3270="", "", K3270)</f>
        <v/>
      </c>
      <c r="N3270" s="17" t="n"/>
      <c r="O3270" s="18" t="n"/>
      <c r="AC3270" s="14" t="n"/>
      <c r="AD3270" s="14">
        <f>IF(M3270="", "", IF(C3270="Long", IF(M3270&gt;0, M3270/F3270, ((G3270*(I3270-E3270))/F3270)), IF(M3270&gt;0, M3270/F3270, ((G3270*(E3270-I3270))/F3270))))</f>
        <v/>
      </c>
    </row>
    <row customHeight="1" ht="17.25" r="3271" spans="1:105">
      <c r="A3271" s="161" t="n"/>
      <c r="B3271" s="141" t="n"/>
      <c r="C3271" s="15" t="n"/>
      <c r="D3271" s="15" t="n"/>
      <c r="E3271" s="142" t="n"/>
      <c r="F3271" s="16" t="n"/>
      <c r="G3271" s="132" t="n"/>
      <c r="H3271" s="142" t="n"/>
      <c r="I3271" s="142" t="n"/>
      <c r="J3271" s="144" t="n"/>
      <c r="K3271" s="124" t="n"/>
      <c r="L3271" s="12" t="n"/>
      <c r="M3271" s="158">
        <f>IF(J3271="", "", K3271)</f>
        <v/>
      </c>
      <c r="N3271" s="17" t="n"/>
      <c r="O3271" s="18" t="n"/>
      <c r="AC3271" s="14" t="n"/>
      <c r="AD3271" s="14">
        <f>IF(M3271="", "", IF(C3271="Long", IF(M3271&gt;0, M3271/F3271, ((G3271*(I3271-E3271))/F3271)), IF(M3271&gt;0, M3271/F3271, ((G3271*(E3271-I3271))/F3271))))</f>
        <v/>
      </c>
    </row>
    <row customHeight="1" ht="17.25" r="3272" spans="1:105">
      <c r="A3272" s="161" t="n"/>
      <c r="B3272" s="141" t="n"/>
      <c r="C3272" s="15" t="n"/>
      <c r="D3272" s="15" t="n"/>
      <c r="E3272" s="142" t="n"/>
      <c r="F3272" s="16" t="n"/>
      <c r="G3272" s="132" t="n"/>
      <c r="H3272" s="142" t="n"/>
      <c r="I3272" s="142" t="n"/>
      <c r="J3272" s="144" t="n"/>
      <c r="K3272" s="124" t="n"/>
      <c r="L3272" s="12" t="n"/>
      <c r="M3272" s="158">
        <f>IF(J3272="", "", K3272)</f>
        <v/>
      </c>
      <c r="N3272" s="17" t="n"/>
      <c r="O3272" s="18" t="n"/>
      <c r="AC3272" s="14" t="n"/>
      <c r="AD3272" s="14">
        <f>IF(M3272="", "", IF(C3272="Long", IF(M3272&gt;0, M3272/F3272, ((G3272*(I3272-E3272))/F3272)), IF(M3272&gt;0, M3272/F3272, ((G3272*(E3272-I3272))/F3272))))</f>
        <v/>
      </c>
    </row>
    <row customHeight="1" ht="17.25" r="3273" spans="1:105">
      <c r="A3273" s="161" t="n"/>
      <c r="B3273" s="141" t="n"/>
      <c r="C3273" s="15" t="n"/>
      <c r="D3273" s="15" t="n"/>
      <c r="E3273" s="142" t="n"/>
      <c r="F3273" s="16" t="n"/>
      <c r="G3273" s="132" t="n"/>
      <c r="H3273" s="142" t="n"/>
      <c r="I3273" s="142" t="n"/>
      <c r="J3273" s="144" t="n"/>
      <c r="K3273" s="124" t="n"/>
      <c r="L3273" s="12" t="n"/>
      <c r="M3273" s="158">
        <f>IF(J3273="", "", K3273)</f>
        <v/>
      </c>
      <c r="N3273" s="17" t="n"/>
      <c r="O3273" s="18" t="n"/>
      <c r="AC3273" s="14" t="n"/>
      <c r="AD3273" s="14">
        <f>IF(M3273="", "", IF(C3273="Long", IF(M3273&gt;0, M3273/F3273, ((G3273*(I3273-E3273))/F3273)), IF(M3273&gt;0, M3273/F3273, ((G3273*(E3273-I3273))/F3273))))</f>
        <v/>
      </c>
    </row>
    <row customHeight="1" ht="17.25" r="3274" spans="1:105">
      <c r="A3274" s="161" t="n"/>
      <c r="B3274" s="141" t="n"/>
      <c r="C3274" s="15" t="n"/>
      <c r="D3274" s="15" t="n"/>
      <c r="E3274" s="142" t="n"/>
      <c r="F3274" s="16" t="n"/>
      <c r="G3274" s="132" t="n"/>
      <c r="H3274" s="142" t="n"/>
      <c r="I3274" s="142" t="n"/>
      <c r="J3274" s="144" t="n"/>
      <c r="K3274" s="124" t="n"/>
      <c r="L3274" s="12" t="n"/>
      <c r="M3274" s="158">
        <f>IF(J3274="", "", K3274)</f>
        <v/>
      </c>
      <c r="N3274" s="17" t="n"/>
      <c r="O3274" s="18" t="n"/>
      <c r="AC3274" s="14" t="n"/>
      <c r="AD3274" s="14">
        <f>IF(M3274="", "", IF(C3274="Long", IF(M3274&gt;0, M3274/F3274, ((G3274*(I3274-E3274))/F3274)), IF(M3274&gt;0, M3274/F3274, ((G3274*(E3274-I3274))/F3274))))</f>
        <v/>
      </c>
    </row>
    <row customHeight="1" ht="17.25" r="3275" spans="1:105">
      <c r="A3275" s="161" t="n"/>
      <c r="B3275" s="141" t="n"/>
      <c r="C3275" s="15" t="n"/>
      <c r="D3275" s="15" t="n"/>
      <c r="E3275" s="142" t="n"/>
      <c r="F3275" s="16" t="n"/>
      <c r="G3275" s="132" t="n"/>
      <c r="H3275" s="142" t="n"/>
      <c r="I3275" s="142" t="n"/>
      <c r="J3275" s="144" t="n"/>
      <c r="K3275" s="124" t="n"/>
      <c r="L3275" s="12" t="n"/>
      <c r="M3275" s="158">
        <f>IF(J3275="", "", K3275)</f>
        <v/>
      </c>
      <c r="N3275" s="17" t="n"/>
      <c r="O3275" s="18" t="n"/>
      <c r="AC3275" s="14" t="n"/>
      <c r="AD3275" s="14">
        <f>IF(M3275="", "", IF(C3275="Long", IF(M3275&gt;0, M3275/F3275, ((G3275*(I3275-E3275))/F3275)), IF(M3275&gt;0, M3275/F3275, ((G3275*(E3275-I3275))/F3275))))</f>
        <v/>
      </c>
    </row>
    <row customHeight="1" ht="17.25" r="3276" spans="1:105">
      <c r="A3276" s="161" t="n"/>
      <c r="B3276" s="141" t="n"/>
      <c r="C3276" s="15" t="n"/>
      <c r="D3276" s="15" t="n"/>
      <c r="E3276" s="142" t="n"/>
      <c r="F3276" s="16" t="n"/>
      <c r="G3276" s="132" t="n"/>
      <c r="H3276" s="142" t="n"/>
      <c r="I3276" s="142" t="n"/>
      <c r="J3276" s="144" t="n"/>
      <c r="K3276" s="124" t="n"/>
      <c r="L3276" s="12" t="n"/>
      <c r="M3276" s="158">
        <f>IF(J3276="", "", K3276)</f>
        <v/>
      </c>
      <c r="N3276" s="17" t="n"/>
      <c r="O3276" s="18" t="n"/>
      <c r="AC3276" s="14" t="n"/>
      <c r="AD3276" s="14">
        <f>IF(M3276="", "", IF(C3276="Long", IF(M3276&gt;0, M3276/F3276, ((G3276*(I3276-E3276))/F3276)), IF(M3276&gt;0, M3276/F3276, ((G3276*(E3276-I3276))/F3276))))</f>
        <v/>
      </c>
    </row>
    <row customHeight="1" ht="17.25" r="3277" spans="1:105">
      <c r="A3277" s="161" t="n"/>
      <c r="B3277" s="141" t="n"/>
      <c r="C3277" s="15" t="n"/>
      <c r="D3277" s="15" t="n"/>
      <c r="E3277" s="142" t="n"/>
      <c r="F3277" s="16" t="n"/>
      <c r="G3277" s="132" t="n"/>
      <c r="H3277" s="142" t="n"/>
      <c r="I3277" s="142" t="n"/>
      <c r="J3277" s="144" t="n"/>
      <c r="K3277" s="124" t="n"/>
      <c r="L3277" s="12" t="n"/>
      <c r="M3277" s="158">
        <f>IF(J3277="", "", K3277)</f>
        <v/>
      </c>
      <c r="N3277" s="17" t="n"/>
      <c r="O3277" s="18" t="n"/>
      <c r="AC3277" s="14" t="n"/>
      <c r="AD3277" s="14">
        <f>IF(M3277="", "", IF(C3277="Long", IF(M3277&gt;0, M3277/F3277, ((G3277*(I3277-E3277))/F3277)), IF(M3277&gt;0, M3277/F3277, ((G3277*(E3277-I3277))/F3277))))</f>
        <v/>
      </c>
    </row>
    <row customHeight="1" ht="17.25" r="3278" spans="1:105">
      <c r="A3278" s="161" t="n"/>
      <c r="B3278" s="141" t="n"/>
      <c r="C3278" s="15" t="n"/>
      <c r="D3278" s="15" t="n"/>
      <c r="E3278" s="142" t="n"/>
      <c r="F3278" s="16" t="n"/>
      <c r="G3278" s="132" t="n"/>
      <c r="H3278" s="142" t="n"/>
      <c r="I3278" s="142" t="n"/>
      <c r="J3278" s="144" t="n"/>
      <c r="K3278" s="124" t="n"/>
      <c r="L3278" s="12" t="n"/>
      <c r="M3278" s="158">
        <f>IF(J3278="", "", K3278)</f>
        <v/>
      </c>
      <c r="N3278" s="17" t="n"/>
      <c r="O3278" s="18" t="n"/>
      <c r="AC3278" s="14" t="n"/>
      <c r="AD3278" s="14">
        <f>IF(M3278="", "", IF(C3278="Long", IF(M3278&gt;0, M3278/F3278, ((G3278*(I3278-E3278))/F3278)), IF(M3278&gt;0, M3278/F3278, ((G3278*(E3278-I3278))/F3278))))</f>
        <v/>
      </c>
    </row>
    <row customHeight="1" ht="17.25" r="3279" spans="1:105">
      <c r="A3279" s="161" t="n"/>
      <c r="B3279" s="141" t="n"/>
      <c r="C3279" s="15" t="n"/>
      <c r="D3279" s="15" t="n"/>
      <c r="E3279" s="142" t="n"/>
      <c r="F3279" s="16" t="n"/>
      <c r="G3279" s="132" t="n"/>
      <c r="H3279" s="142" t="n"/>
      <c r="I3279" s="142" t="n"/>
      <c r="J3279" s="144" t="n"/>
      <c r="K3279" s="124" t="n"/>
      <c r="L3279" s="12" t="n"/>
      <c r="M3279" s="158">
        <f>IF(J3279="", "", K3279)</f>
        <v/>
      </c>
      <c r="N3279" s="17" t="n"/>
      <c r="O3279" s="18" t="n"/>
      <c r="AC3279" s="14" t="n"/>
      <c r="AD3279" s="14">
        <f>IF(M3279="", "", IF(C3279="Long", IF(M3279&gt;0, M3279/F3279, ((G3279*(I3279-E3279))/F3279)), IF(M3279&gt;0, M3279/F3279, ((G3279*(E3279-I3279))/F3279))))</f>
        <v/>
      </c>
    </row>
    <row customHeight="1" ht="17.25" r="3280" spans="1:105">
      <c r="A3280" s="161" t="n"/>
      <c r="B3280" s="141" t="n"/>
      <c r="C3280" s="15" t="n"/>
      <c r="D3280" s="15" t="n"/>
      <c r="E3280" s="142" t="n"/>
      <c r="F3280" s="16" t="n"/>
      <c r="G3280" s="132" t="n"/>
      <c r="H3280" s="142" t="n"/>
      <c r="I3280" s="142" t="n"/>
      <c r="J3280" s="144" t="n"/>
      <c r="K3280" s="124" t="n"/>
      <c r="L3280" s="12" t="n"/>
      <c r="M3280" s="158">
        <f>IF(J3280="", "", K3280)</f>
        <v/>
      </c>
      <c r="N3280" s="17" t="n"/>
      <c r="O3280" s="18" t="n"/>
      <c r="AC3280" s="14" t="n"/>
      <c r="AD3280" s="14">
        <f>IF(M3280="", "", IF(C3280="Long", IF(M3280&gt;0, M3280/F3280, ((G3280*(I3280-E3280))/F3280)), IF(M3280&gt;0, M3280/F3280, ((G3280*(E3280-I3280))/F3280))))</f>
        <v/>
      </c>
    </row>
    <row customHeight="1" ht="17.25" r="3281" spans="1:105">
      <c r="A3281" s="161" t="n"/>
      <c r="B3281" s="141" t="n"/>
      <c r="C3281" s="15" t="n"/>
      <c r="D3281" s="15" t="n"/>
      <c r="E3281" s="142" t="n"/>
      <c r="F3281" s="16" t="n"/>
      <c r="G3281" s="132" t="n"/>
      <c r="H3281" s="142" t="n"/>
      <c r="I3281" s="142" t="n"/>
      <c r="J3281" s="144" t="n"/>
      <c r="K3281" s="124" t="n"/>
      <c r="L3281" s="12" t="n"/>
      <c r="M3281" s="158">
        <f>IF(J3281="", "", K3281)</f>
        <v/>
      </c>
      <c r="N3281" s="17" t="n"/>
      <c r="O3281" s="18" t="n"/>
      <c r="AC3281" s="14" t="n"/>
      <c r="AD3281" s="14">
        <f>IF(M3281="", "", IF(C3281="Long", IF(M3281&gt;0, M3281/F3281, ((G3281*(I3281-E3281))/F3281)), IF(M3281&gt;0, M3281/F3281, ((G3281*(E3281-I3281))/F3281))))</f>
        <v/>
      </c>
    </row>
    <row customHeight="1" ht="17.25" r="3282" spans="1:105">
      <c r="A3282" s="161" t="n"/>
      <c r="B3282" s="141" t="n"/>
      <c r="C3282" s="15" t="n"/>
      <c r="D3282" s="15" t="n"/>
      <c r="E3282" s="142" t="n"/>
      <c r="F3282" s="16" t="n"/>
      <c r="G3282" s="132" t="n"/>
      <c r="H3282" s="142" t="n"/>
      <c r="I3282" s="142" t="n"/>
      <c r="J3282" s="144" t="n"/>
      <c r="K3282" s="124" t="n"/>
      <c r="L3282" s="12" t="n"/>
      <c r="M3282" s="158">
        <f>IF(J3282="", "", K3282)</f>
        <v/>
      </c>
      <c r="N3282" s="17" t="n"/>
      <c r="O3282" s="18" t="n"/>
      <c r="AC3282" s="14" t="n"/>
      <c r="AD3282" s="14">
        <f>IF(M3282="", "", IF(C3282="Long", IF(M3282&gt;0, M3282/F3282, ((G3282*(I3282-E3282))/F3282)), IF(M3282&gt;0, M3282/F3282, ((G3282*(E3282-I3282))/F3282))))</f>
        <v/>
      </c>
    </row>
    <row customHeight="1" ht="17.25" r="3283" spans="1:105">
      <c r="A3283" s="161" t="n"/>
      <c r="B3283" s="141" t="n"/>
      <c r="C3283" s="15" t="n"/>
      <c r="D3283" s="15" t="n"/>
      <c r="E3283" s="142" t="n"/>
      <c r="F3283" s="16" t="n"/>
      <c r="G3283" s="132" t="n"/>
      <c r="H3283" s="142" t="n"/>
      <c r="I3283" s="142" t="n"/>
      <c r="J3283" s="144" t="n"/>
      <c r="K3283" s="124" t="n"/>
      <c r="L3283" s="12" t="n"/>
      <c r="M3283" s="158">
        <f>IF(J3283="", "", K3283)</f>
        <v/>
      </c>
      <c r="N3283" s="17" t="n"/>
      <c r="O3283" s="18" t="n"/>
      <c r="AC3283" s="14" t="n"/>
      <c r="AD3283" s="14">
        <f>IF(M3283="", "", IF(C3283="Long", IF(M3283&gt;0, M3283/F3283, ((G3283*(I3283-E3283))/F3283)), IF(M3283&gt;0, M3283/F3283, ((G3283*(E3283-I3283))/F3283))))</f>
        <v/>
      </c>
    </row>
    <row customHeight="1" ht="17.25" r="3284" spans="1:105">
      <c r="A3284" s="161" t="n"/>
      <c r="B3284" s="141" t="n"/>
      <c r="C3284" s="15" t="n"/>
      <c r="D3284" s="15" t="n"/>
      <c r="E3284" s="142" t="n"/>
      <c r="F3284" s="16" t="n"/>
      <c r="G3284" s="132" t="n"/>
      <c r="H3284" s="142" t="n"/>
      <c r="I3284" s="142" t="n"/>
      <c r="J3284" s="144" t="n"/>
      <c r="K3284" s="124" t="n"/>
      <c r="L3284" s="12" t="n"/>
      <c r="M3284" s="158">
        <f>IF(J3284="", "", K3284)</f>
        <v/>
      </c>
      <c r="N3284" s="17" t="n"/>
      <c r="O3284" s="18" t="n"/>
      <c r="AC3284" s="14" t="n"/>
      <c r="AD3284" s="14">
        <f>IF(M3284="", "", IF(C3284="Long", IF(M3284&gt;0, M3284/F3284, ((G3284*(I3284-E3284))/F3284)), IF(M3284&gt;0, M3284/F3284, ((G3284*(E3284-I3284))/F3284))))</f>
        <v/>
      </c>
    </row>
    <row customHeight="1" ht="17.25" r="3285" spans="1:105">
      <c r="A3285" s="161" t="n"/>
      <c r="B3285" s="141" t="n"/>
      <c r="C3285" s="15" t="n"/>
      <c r="D3285" s="15" t="n"/>
      <c r="E3285" s="142" t="n"/>
      <c r="F3285" s="16" t="n"/>
      <c r="G3285" s="132" t="n"/>
      <c r="H3285" s="142" t="n"/>
      <c r="I3285" s="142" t="n"/>
      <c r="J3285" s="144" t="n"/>
      <c r="K3285" s="124" t="n"/>
      <c r="L3285" s="12" t="n"/>
      <c r="M3285" s="158">
        <f>IF(J3285="", "", K3285)</f>
        <v/>
      </c>
      <c r="N3285" s="17" t="n"/>
      <c r="O3285" s="18" t="n"/>
      <c r="AC3285" s="14" t="n"/>
      <c r="AD3285" s="14">
        <f>IF(M3285="", "", IF(C3285="Long", IF(M3285&gt;0, M3285/F3285, ((G3285*(I3285-E3285))/F3285)), IF(M3285&gt;0, M3285/F3285, ((G3285*(E3285-I3285))/F3285))))</f>
        <v/>
      </c>
    </row>
    <row customHeight="1" ht="17.25" r="3286" spans="1:105">
      <c r="A3286" s="161" t="n"/>
      <c r="B3286" s="141" t="n"/>
      <c r="C3286" s="15" t="n"/>
      <c r="D3286" s="15" t="n"/>
      <c r="E3286" s="142" t="n"/>
      <c r="F3286" s="16" t="n"/>
      <c r="G3286" s="132" t="n"/>
      <c r="H3286" s="142" t="n"/>
      <c r="I3286" s="142" t="n"/>
      <c r="J3286" s="144" t="n"/>
      <c r="K3286" s="124" t="n"/>
      <c r="L3286" s="12" t="n"/>
      <c r="M3286" s="158">
        <f>IF(J3286="", "", K3286)</f>
        <v/>
      </c>
      <c r="N3286" s="17" t="n"/>
      <c r="O3286" s="18" t="n"/>
      <c r="AC3286" s="14" t="n"/>
      <c r="AD3286" s="14">
        <f>IF(M3286="", "", IF(C3286="Long", IF(M3286&gt;0, M3286/F3286, ((G3286*(I3286-E3286))/F3286)), IF(M3286&gt;0, M3286/F3286, ((G3286*(E3286-I3286))/F3286))))</f>
        <v/>
      </c>
    </row>
    <row customHeight="1" ht="17.25" r="3287" spans="1:105">
      <c r="A3287" s="161" t="n"/>
      <c r="B3287" s="141" t="n"/>
      <c r="C3287" s="15" t="n"/>
      <c r="D3287" s="15" t="n"/>
      <c r="E3287" s="142" t="n"/>
      <c r="F3287" s="16" t="n"/>
      <c r="G3287" s="132" t="n"/>
      <c r="H3287" s="142" t="n"/>
      <c r="I3287" s="142" t="n"/>
      <c r="J3287" s="144" t="n"/>
      <c r="K3287" s="124" t="n"/>
      <c r="L3287" s="12" t="n"/>
      <c r="M3287" s="158">
        <f>IF(J3287="", "", K3287)</f>
        <v/>
      </c>
      <c r="N3287" s="17" t="n"/>
      <c r="O3287" s="18" t="n"/>
      <c r="AC3287" s="14" t="n"/>
      <c r="AD3287" s="14">
        <f>IF(M3287="", "", IF(C3287="Long", IF(M3287&gt;0, M3287/F3287, ((G3287*(I3287-E3287))/F3287)), IF(M3287&gt;0, M3287/F3287, ((G3287*(E3287-I3287))/F3287))))</f>
        <v/>
      </c>
    </row>
    <row customHeight="1" ht="17.25" r="3288" spans="1:105">
      <c r="A3288" s="161" t="n"/>
      <c r="B3288" s="141" t="n"/>
      <c r="C3288" s="15" t="n"/>
      <c r="D3288" s="15" t="n"/>
      <c r="E3288" s="142" t="n"/>
      <c r="F3288" s="16" t="n"/>
      <c r="G3288" s="132" t="n"/>
      <c r="H3288" s="142" t="n"/>
      <c r="I3288" s="142" t="n"/>
      <c r="J3288" s="144" t="n"/>
      <c r="K3288" s="124" t="n"/>
      <c r="L3288" s="12" t="n"/>
      <c r="M3288" s="158">
        <f>IF(J3288="", "", K3288)</f>
        <v/>
      </c>
      <c r="N3288" s="17" t="n"/>
      <c r="O3288" s="18" t="n"/>
      <c r="AC3288" s="14" t="n"/>
      <c r="AD3288" s="14">
        <f>IF(M3288="", "", IF(C3288="Long", IF(M3288&gt;0, M3288/F3288, ((G3288*(I3288-E3288))/F3288)), IF(M3288&gt;0, M3288/F3288, ((G3288*(E3288-I3288))/F3288))))</f>
        <v/>
      </c>
    </row>
    <row customHeight="1" ht="17.25" r="3289" spans="1:105">
      <c r="A3289" s="161" t="n"/>
      <c r="B3289" s="141" t="n"/>
      <c r="C3289" s="15" t="n"/>
      <c r="D3289" s="15" t="n"/>
      <c r="E3289" s="142" t="n"/>
      <c r="F3289" s="16" t="n"/>
      <c r="G3289" s="132" t="n"/>
      <c r="H3289" s="142" t="n"/>
      <c r="I3289" s="142" t="n"/>
      <c r="J3289" s="144" t="n"/>
      <c r="K3289" s="124" t="n"/>
      <c r="L3289" s="12" t="n"/>
      <c r="M3289" s="158">
        <f>IF(J3289="", "", K3289)</f>
        <v/>
      </c>
      <c r="N3289" s="17" t="n"/>
      <c r="O3289" s="18" t="n"/>
      <c r="AC3289" s="14" t="n"/>
      <c r="AD3289" s="14">
        <f>IF(M3289="", "", IF(C3289="Long", IF(M3289&gt;0, M3289/F3289, ((G3289*(I3289-E3289))/F3289)), IF(M3289&gt;0, M3289/F3289, ((G3289*(E3289-I3289))/F3289))))</f>
        <v/>
      </c>
    </row>
    <row customHeight="1" ht="17.25" r="3290" spans="1:105">
      <c r="A3290" s="161" t="n"/>
      <c r="B3290" s="141" t="n"/>
      <c r="C3290" s="15" t="n"/>
      <c r="D3290" s="15" t="n"/>
      <c r="E3290" s="142" t="n"/>
      <c r="F3290" s="16" t="n"/>
      <c r="G3290" s="132" t="n"/>
      <c r="H3290" s="142" t="n"/>
      <c r="I3290" s="142" t="n"/>
      <c r="J3290" s="144" t="n"/>
      <c r="K3290" s="124" t="n"/>
      <c r="L3290" s="12" t="n"/>
      <c r="M3290" s="158">
        <f>IF(J3290="", "", K3290)</f>
        <v/>
      </c>
      <c r="N3290" s="17" t="n"/>
      <c r="O3290" s="18" t="n"/>
      <c r="AC3290" s="14" t="n"/>
      <c r="AD3290" s="14">
        <f>IF(M3290="", "", IF(C3290="Long", IF(M3290&gt;0, M3290/F3290, ((G3290*(I3290-E3290))/F3290)), IF(M3290&gt;0, M3290/F3290, ((G3290*(E3290-I3290))/F3290))))</f>
        <v/>
      </c>
    </row>
    <row customHeight="1" ht="17.25" r="3291" spans="1:105">
      <c r="A3291" s="161" t="n"/>
      <c r="B3291" s="141" t="n"/>
      <c r="C3291" s="15" t="n"/>
      <c r="D3291" s="15" t="n"/>
      <c r="E3291" s="142" t="n"/>
      <c r="F3291" s="16" t="n"/>
      <c r="G3291" s="132" t="n"/>
      <c r="H3291" s="142" t="n"/>
      <c r="I3291" s="142" t="n"/>
      <c r="J3291" s="144" t="n"/>
      <c r="K3291" s="124" t="n"/>
      <c r="L3291" s="12" t="n"/>
      <c r="M3291" s="158">
        <f>IF(J3291="", "", K3291)</f>
        <v/>
      </c>
      <c r="N3291" s="17" t="n"/>
      <c r="O3291" s="18" t="n"/>
      <c r="AC3291" s="14" t="n"/>
      <c r="AD3291" s="14">
        <f>IF(M3291="", "", IF(C3291="Long", IF(M3291&gt;0, M3291/F3291, ((G3291*(I3291-E3291))/F3291)), IF(M3291&gt;0, M3291/F3291, ((G3291*(E3291-I3291))/F3291))))</f>
        <v/>
      </c>
    </row>
    <row customHeight="1" ht="17.25" r="3292" spans="1:105">
      <c r="A3292" s="161" t="n"/>
      <c r="B3292" s="141" t="n"/>
      <c r="C3292" s="15" t="n"/>
      <c r="D3292" s="15" t="n"/>
      <c r="E3292" s="142" t="n"/>
      <c r="F3292" s="16" t="n"/>
      <c r="G3292" s="132" t="n"/>
      <c r="H3292" s="142" t="n"/>
      <c r="I3292" s="142" t="n"/>
      <c r="J3292" s="144" t="n"/>
      <c r="K3292" s="124" t="n"/>
      <c r="L3292" s="12" t="n"/>
      <c r="M3292" s="158">
        <f>IF(J3292="", "", K3292)</f>
        <v/>
      </c>
      <c r="N3292" s="17" t="n"/>
      <c r="O3292" s="18" t="n"/>
      <c r="AC3292" s="14" t="n"/>
      <c r="AD3292" s="14">
        <f>IF(M3292="", "", IF(C3292="Long", IF(M3292&gt;0, M3292/F3292, ((G3292*(I3292-E3292))/F3292)), IF(M3292&gt;0, M3292/F3292, ((G3292*(E3292-I3292))/F3292))))</f>
        <v/>
      </c>
    </row>
    <row customHeight="1" ht="17.25" r="3293" spans="1:105">
      <c r="A3293" s="161" t="n"/>
      <c r="B3293" s="141" t="n"/>
      <c r="C3293" s="15" t="n"/>
      <c r="D3293" s="15" t="n"/>
      <c r="E3293" s="142" t="n"/>
      <c r="F3293" s="16" t="n"/>
      <c r="G3293" s="132" t="n"/>
      <c r="H3293" s="142" t="n"/>
      <c r="I3293" s="142" t="n"/>
      <c r="J3293" s="144" t="n"/>
      <c r="K3293" s="124" t="n"/>
      <c r="L3293" s="12" t="n"/>
      <c r="M3293" s="158">
        <f>IF(J3293="", "", K3293)</f>
        <v/>
      </c>
      <c r="N3293" s="17" t="n"/>
      <c r="O3293" s="18" t="n"/>
      <c r="AC3293" s="14" t="n"/>
      <c r="AD3293" s="14">
        <f>IF(M3293="", "", IF(C3293="Long", IF(M3293&gt;0, M3293/F3293, ((G3293*(I3293-E3293))/F3293)), IF(M3293&gt;0, M3293/F3293, ((G3293*(E3293-I3293))/F3293))))</f>
        <v/>
      </c>
    </row>
    <row customHeight="1" ht="17.25" r="3294" spans="1:105">
      <c r="A3294" s="161" t="n"/>
      <c r="B3294" s="141" t="n"/>
      <c r="C3294" s="15" t="n"/>
      <c r="D3294" s="15" t="n"/>
      <c r="E3294" s="142" t="n"/>
      <c r="F3294" s="16" t="n"/>
      <c r="G3294" s="132" t="n"/>
      <c r="H3294" s="142" t="n"/>
      <c r="I3294" s="142" t="n"/>
      <c r="J3294" s="144" t="n"/>
      <c r="K3294" s="124" t="n"/>
      <c r="L3294" s="12" t="n"/>
      <c r="M3294" s="158">
        <f>IF(J3294="", "", K3294)</f>
        <v/>
      </c>
      <c r="N3294" s="17" t="n"/>
      <c r="O3294" s="18" t="n"/>
      <c r="AC3294" s="14" t="n"/>
      <c r="AD3294" s="14">
        <f>IF(M3294="", "", IF(C3294="Long", IF(M3294&gt;0, M3294/F3294, ((G3294*(I3294-E3294))/F3294)), IF(M3294&gt;0, M3294/F3294, ((G3294*(E3294-I3294))/F3294))))</f>
        <v/>
      </c>
    </row>
    <row customHeight="1" ht="17.25" r="3295" spans="1:105">
      <c r="A3295" s="161" t="n"/>
      <c r="B3295" s="141" t="n"/>
      <c r="C3295" s="15" t="n"/>
      <c r="D3295" s="15" t="n"/>
      <c r="E3295" s="142" t="n"/>
      <c r="F3295" s="16" t="n"/>
      <c r="G3295" s="132" t="n"/>
      <c r="H3295" s="142" t="n"/>
      <c r="I3295" s="142" t="n"/>
      <c r="J3295" s="144" t="n"/>
      <c r="K3295" s="124" t="n"/>
      <c r="L3295" s="12" t="n"/>
      <c r="M3295" s="158">
        <f>IF(J3295="", "", K3295)</f>
        <v/>
      </c>
      <c r="N3295" s="17" t="n"/>
      <c r="O3295" s="18" t="n"/>
      <c r="AC3295" s="14" t="n"/>
      <c r="AD3295" s="14">
        <f>IF(M3295="", "", IF(C3295="Long", IF(M3295&gt;0, M3295/F3295, ((G3295*(I3295-E3295))/F3295)), IF(M3295&gt;0, M3295/F3295, ((G3295*(E3295-I3295))/F3295))))</f>
        <v/>
      </c>
    </row>
    <row customHeight="1" ht="17.25" r="3296" spans="1:105">
      <c r="A3296" s="161" t="n"/>
      <c r="B3296" s="141" t="n"/>
      <c r="C3296" s="15" t="n"/>
      <c r="D3296" s="15" t="n"/>
      <c r="E3296" s="142" t="n"/>
      <c r="F3296" s="16" t="n"/>
      <c r="G3296" s="132" t="n"/>
      <c r="H3296" s="142" t="n"/>
      <c r="I3296" s="142" t="n"/>
      <c r="J3296" s="144" t="n"/>
      <c r="K3296" s="124" t="n"/>
      <c r="L3296" s="12" t="n"/>
      <c r="M3296" s="158">
        <f>IF(J3296="", "", K3296)</f>
        <v/>
      </c>
      <c r="N3296" s="17" t="n"/>
      <c r="O3296" s="18" t="n"/>
      <c r="AC3296" s="14" t="n"/>
      <c r="AD3296" s="14">
        <f>IF(M3296="", "", IF(C3296="Long", IF(M3296&gt;0, M3296/F3296, ((G3296*(I3296-E3296))/F3296)), IF(M3296&gt;0, M3296/F3296, ((G3296*(E3296-I3296))/F3296))))</f>
        <v/>
      </c>
    </row>
    <row customHeight="1" ht="17.25" r="3297" spans="1:105">
      <c r="A3297" s="161" t="n"/>
      <c r="B3297" s="141" t="n"/>
      <c r="C3297" s="15" t="n"/>
      <c r="D3297" s="15" t="n"/>
      <c r="E3297" s="142" t="n"/>
      <c r="F3297" s="16" t="n"/>
      <c r="G3297" s="132" t="n"/>
      <c r="H3297" s="142" t="n"/>
      <c r="I3297" s="142" t="n"/>
      <c r="J3297" s="144" t="n"/>
      <c r="K3297" s="124" t="n"/>
      <c r="L3297" s="12" t="n"/>
      <c r="M3297" s="158">
        <f>IF(J3297="", "", K3297)</f>
        <v/>
      </c>
      <c r="N3297" s="17" t="n"/>
      <c r="O3297" s="18" t="n"/>
      <c r="AC3297" s="14" t="n"/>
      <c r="AD3297" s="14">
        <f>IF(M3297="", "", IF(C3297="Long", IF(M3297&gt;0, M3297/F3297, ((G3297*(I3297-E3297))/F3297)), IF(M3297&gt;0, M3297/F3297, ((G3297*(E3297-I3297))/F3297))))</f>
        <v/>
      </c>
    </row>
    <row customHeight="1" ht="17.25" r="3298" spans="1:105">
      <c r="A3298" s="161" t="n"/>
      <c r="B3298" s="141" t="n"/>
      <c r="C3298" s="15" t="n"/>
      <c r="D3298" s="15" t="n"/>
      <c r="E3298" s="142" t="n"/>
      <c r="F3298" s="16" t="n"/>
      <c r="G3298" s="132" t="n"/>
      <c r="H3298" s="142" t="n"/>
      <c r="I3298" s="142" t="n"/>
      <c r="J3298" s="144" t="n"/>
      <c r="K3298" s="124" t="n"/>
      <c r="L3298" s="12" t="n"/>
      <c r="M3298" s="158">
        <f>IF(J3298="", "", K3298)</f>
        <v/>
      </c>
      <c r="N3298" s="17" t="n"/>
      <c r="O3298" s="18" t="n"/>
      <c r="AC3298" s="14" t="n"/>
      <c r="AD3298" s="14">
        <f>IF(M3298="", "", IF(C3298="Long", IF(M3298&gt;0, M3298/F3298, ((G3298*(I3298-E3298))/F3298)), IF(M3298&gt;0, M3298/F3298, ((G3298*(E3298-I3298))/F3298))))</f>
        <v/>
      </c>
    </row>
    <row customHeight="1" ht="17.25" r="3299" spans="1:105">
      <c r="A3299" s="161" t="n"/>
      <c r="B3299" s="141" t="n"/>
      <c r="C3299" s="15" t="n"/>
      <c r="D3299" s="15" t="n"/>
      <c r="E3299" s="142" t="n"/>
      <c r="F3299" s="16" t="n"/>
      <c r="G3299" s="132" t="n"/>
      <c r="H3299" s="142" t="n"/>
      <c r="I3299" s="142" t="n"/>
      <c r="J3299" s="144" t="n"/>
      <c r="K3299" s="124" t="n"/>
      <c r="L3299" s="12" t="n"/>
      <c r="M3299" s="158">
        <f>IF(J3299="", "", K3299)</f>
        <v/>
      </c>
      <c r="N3299" s="17" t="n"/>
      <c r="O3299" s="18" t="n"/>
      <c r="AC3299" s="14" t="n"/>
      <c r="AD3299" s="14">
        <f>IF(M3299="", "", IF(C3299="Long", IF(M3299&gt;0, M3299/F3299, ((G3299*(I3299-E3299))/F3299)), IF(M3299&gt;0, M3299/F3299, ((G3299*(E3299-I3299))/F3299))))</f>
        <v/>
      </c>
    </row>
    <row customHeight="1" ht="17.25" r="3300" spans="1:105">
      <c r="A3300" s="161" t="n"/>
      <c r="B3300" s="141" t="n"/>
      <c r="C3300" s="15" t="n"/>
      <c r="D3300" s="15" t="n"/>
      <c r="E3300" s="142" t="n"/>
      <c r="F3300" s="16" t="n"/>
      <c r="G3300" s="132" t="n"/>
      <c r="H3300" s="142" t="n"/>
      <c r="I3300" s="142" t="n"/>
      <c r="J3300" s="144" t="n"/>
      <c r="K3300" s="124" t="n"/>
      <c r="L3300" s="12" t="n"/>
      <c r="M3300" s="158">
        <f>IF(J3300="", "", K3300)</f>
        <v/>
      </c>
      <c r="N3300" s="17" t="n"/>
      <c r="O3300" s="18" t="n"/>
      <c r="AC3300" s="14" t="n"/>
      <c r="AD3300" s="14">
        <f>IF(M3300="", "", IF(C3300="Long", IF(M3300&gt;0, M3300/F3300, ((G3300*(I3300-E3300))/F3300)), IF(M3300&gt;0, M3300/F3300, ((G3300*(E3300-I3300))/F3300))))</f>
        <v/>
      </c>
    </row>
    <row customHeight="1" ht="17.25" r="3301" spans="1:105">
      <c r="A3301" s="161" t="n"/>
      <c r="B3301" s="141" t="n"/>
      <c r="C3301" s="15" t="n"/>
      <c r="D3301" s="15" t="n"/>
      <c r="E3301" s="142" t="n"/>
      <c r="F3301" s="16" t="n"/>
      <c r="G3301" s="132" t="n"/>
      <c r="H3301" s="142" t="n"/>
      <c r="I3301" s="142" t="n"/>
      <c r="J3301" s="144" t="n"/>
      <c r="K3301" s="124" t="n"/>
      <c r="L3301" s="12" t="n"/>
      <c r="M3301" s="158">
        <f>IF(J3301="", "", K3301)</f>
        <v/>
      </c>
      <c r="N3301" s="17" t="n"/>
      <c r="O3301" s="18" t="n"/>
      <c r="AC3301" s="14" t="n"/>
      <c r="AD3301" s="14">
        <f>IF(M3301="", "", IF(C3301="Long", IF(M3301&gt;0, M3301/F3301, ((G3301*(I3301-E3301))/F3301)), IF(M3301&gt;0, M3301/F3301, ((G3301*(E3301-I3301))/F3301))))</f>
        <v/>
      </c>
    </row>
    <row customHeight="1" ht="17.25" r="3302" spans="1:105">
      <c r="A3302" s="161" t="n"/>
      <c r="B3302" s="141" t="n"/>
      <c r="C3302" s="15" t="n"/>
      <c r="D3302" s="15" t="n"/>
      <c r="E3302" s="142" t="n"/>
      <c r="F3302" s="16" t="n"/>
      <c r="G3302" s="132" t="n"/>
      <c r="H3302" s="142" t="n"/>
      <c r="I3302" s="142" t="n"/>
      <c r="J3302" s="144" t="n"/>
      <c r="K3302" s="124" t="n"/>
      <c r="L3302" s="12" t="n"/>
      <c r="M3302" s="158">
        <f>IF(J3302="", "", K3302)</f>
        <v/>
      </c>
      <c r="N3302" s="17" t="n"/>
      <c r="O3302" s="18" t="n"/>
      <c r="AC3302" s="14" t="n"/>
      <c r="AD3302" s="14">
        <f>IF(M3302="", "", IF(C3302="Long", IF(M3302&gt;0, M3302/F3302, ((G3302*(I3302-E3302))/F3302)), IF(M3302&gt;0, M3302/F3302, ((G3302*(E3302-I3302))/F3302))))</f>
        <v/>
      </c>
    </row>
    <row customHeight="1" ht="17.25" r="3303" spans="1:105">
      <c r="A3303" s="161" t="n"/>
      <c r="B3303" s="141" t="n"/>
      <c r="C3303" s="15" t="n"/>
      <c r="D3303" s="15" t="n"/>
      <c r="E3303" s="142" t="n"/>
      <c r="F3303" s="16" t="n"/>
      <c r="G3303" s="132" t="n"/>
      <c r="H3303" s="142" t="n"/>
      <c r="I3303" s="142" t="n"/>
      <c r="J3303" s="144" t="n"/>
      <c r="K3303" s="124" t="n"/>
      <c r="L3303" s="12" t="n"/>
      <c r="M3303" s="158">
        <f>IF(J3303="", "", K3303)</f>
        <v/>
      </c>
      <c r="N3303" s="17" t="n"/>
      <c r="O3303" s="18" t="n"/>
      <c r="AC3303" s="14" t="n"/>
      <c r="AD3303" s="14">
        <f>IF(M3303="", "", IF(C3303="Long", IF(M3303&gt;0, M3303/F3303, ((G3303*(I3303-E3303))/F3303)), IF(M3303&gt;0, M3303/F3303, ((G3303*(E3303-I3303))/F3303))))</f>
        <v/>
      </c>
    </row>
    <row customHeight="1" ht="17.25" r="3304" spans="1:105">
      <c r="A3304" s="161" t="n"/>
      <c r="B3304" s="141" t="n"/>
      <c r="C3304" s="15" t="n"/>
      <c r="D3304" s="15" t="n"/>
      <c r="E3304" s="142" t="n"/>
      <c r="F3304" s="16" t="n"/>
      <c r="G3304" s="132" t="n"/>
      <c r="H3304" s="142" t="n"/>
      <c r="I3304" s="142" t="n"/>
      <c r="J3304" s="144" t="n"/>
      <c r="K3304" s="124" t="n"/>
      <c r="L3304" s="12" t="n"/>
      <c r="M3304" s="158">
        <f>IF(J3304="", "", K3304)</f>
        <v/>
      </c>
      <c r="N3304" s="17" t="n"/>
      <c r="O3304" s="18" t="n"/>
      <c r="AC3304" s="14" t="n"/>
      <c r="AD3304" s="14">
        <f>IF(M3304="", "", IF(C3304="Long", IF(M3304&gt;0, M3304/F3304, ((G3304*(I3304-E3304))/F3304)), IF(M3304&gt;0, M3304/F3304, ((G3304*(E3304-I3304))/F3304))))</f>
        <v/>
      </c>
    </row>
    <row customHeight="1" ht="17.25" r="3305" spans="1:105">
      <c r="A3305" s="161" t="n"/>
      <c r="B3305" s="141" t="n"/>
      <c r="C3305" s="15" t="n"/>
      <c r="D3305" s="15" t="n"/>
      <c r="E3305" s="142" t="n"/>
      <c r="F3305" s="16" t="n"/>
      <c r="G3305" s="132" t="n"/>
      <c r="H3305" s="142" t="n"/>
      <c r="I3305" s="142" t="n"/>
      <c r="J3305" s="144" t="n"/>
      <c r="K3305" s="124" t="n"/>
      <c r="L3305" s="12" t="n"/>
      <c r="M3305" s="158">
        <f>IF(J3305="", "", K3305)</f>
        <v/>
      </c>
      <c r="N3305" s="17" t="n"/>
      <c r="O3305" s="18" t="n"/>
      <c r="AC3305" s="14" t="n"/>
      <c r="AD3305" s="14">
        <f>IF(M3305="", "", IF(C3305="Long", IF(M3305&gt;0, M3305/F3305, ((G3305*(I3305-E3305))/F3305)), IF(M3305&gt;0, M3305/F3305, ((G3305*(E3305-I3305))/F3305))))</f>
        <v/>
      </c>
    </row>
    <row customHeight="1" ht="17.25" r="3306" spans="1:105">
      <c r="A3306" s="161" t="n"/>
      <c r="B3306" s="141" t="n"/>
      <c r="C3306" s="15" t="n"/>
      <c r="D3306" s="15" t="n"/>
      <c r="E3306" s="142" t="n"/>
      <c r="F3306" s="16" t="n"/>
      <c r="G3306" s="132" t="n"/>
      <c r="H3306" s="142" t="n"/>
      <c r="I3306" s="142" t="n"/>
      <c r="J3306" s="144" t="n"/>
      <c r="K3306" s="124" t="n"/>
      <c r="L3306" s="12" t="n"/>
      <c r="M3306" s="158">
        <f>IF(J3306="", "", K3306)</f>
        <v/>
      </c>
      <c r="N3306" s="17" t="n"/>
      <c r="O3306" s="18" t="n"/>
      <c r="AC3306" s="14" t="n"/>
      <c r="AD3306" s="14">
        <f>IF(M3306="", "", IF(C3306="Long", IF(M3306&gt;0, M3306/F3306, ((G3306*(I3306-E3306))/F3306)), IF(M3306&gt;0, M3306/F3306, ((G3306*(E3306-I3306))/F3306))))</f>
        <v/>
      </c>
    </row>
    <row customHeight="1" ht="17.25" r="3307" spans="1:105">
      <c r="A3307" s="161" t="n"/>
      <c r="B3307" s="141" t="n"/>
      <c r="C3307" s="15" t="n"/>
      <c r="D3307" s="15" t="n"/>
      <c r="E3307" s="142" t="n"/>
      <c r="F3307" s="16" t="n"/>
      <c r="G3307" s="132" t="n"/>
      <c r="H3307" s="142" t="n"/>
      <c r="I3307" s="142" t="n"/>
      <c r="J3307" s="144" t="n"/>
      <c r="K3307" s="124" t="n"/>
      <c r="L3307" s="12" t="n"/>
      <c r="M3307" s="158">
        <f>IF(J3307="", "", K3307)</f>
        <v/>
      </c>
      <c r="N3307" s="17" t="n"/>
      <c r="O3307" s="18" t="n"/>
      <c r="AC3307" s="14" t="n"/>
      <c r="AD3307" s="14">
        <f>IF(M3307="", "", IF(C3307="Long", IF(M3307&gt;0, M3307/F3307, ((G3307*(I3307-E3307))/F3307)), IF(M3307&gt;0, M3307/F3307, ((G3307*(E3307-I3307))/F3307))))</f>
        <v/>
      </c>
    </row>
    <row customHeight="1" ht="17.25" r="3308" spans="1:105">
      <c r="A3308" s="161" t="n"/>
      <c r="B3308" s="141" t="n"/>
      <c r="C3308" s="15" t="n"/>
      <c r="D3308" s="15" t="n"/>
      <c r="E3308" s="142" t="n"/>
      <c r="F3308" s="16" t="n"/>
      <c r="G3308" s="132" t="n"/>
      <c r="H3308" s="142" t="n"/>
      <c r="I3308" s="142" t="n"/>
      <c r="J3308" s="144" t="n"/>
      <c r="K3308" s="124" t="n"/>
      <c r="L3308" s="12" t="n"/>
      <c r="M3308" s="158">
        <f>IF(J3308="", "", K3308)</f>
        <v/>
      </c>
      <c r="N3308" s="17" t="n"/>
      <c r="O3308" s="18" t="n"/>
      <c r="AC3308" s="14" t="n"/>
      <c r="AD3308" s="14">
        <f>IF(M3308="", "", IF(C3308="Long", IF(M3308&gt;0, M3308/F3308, ((G3308*(I3308-E3308))/F3308)), IF(M3308&gt;0, M3308/F3308, ((G3308*(E3308-I3308))/F3308))))</f>
        <v/>
      </c>
    </row>
    <row customHeight="1" ht="17.25" r="3309" spans="1:105">
      <c r="A3309" s="161" t="n"/>
      <c r="B3309" s="141" t="n"/>
      <c r="C3309" s="15" t="n"/>
      <c r="D3309" s="15" t="n"/>
      <c r="E3309" s="142" t="n"/>
      <c r="F3309" s="16" t="n"/>
      <c r="G3309" s="132" t="n"/>
      <c r="H3309" s="142" t="n"/>
      <c r="I3309" s="142" t="n"/>
      <c r="J3309" s="144" t="n"/>
      <c r="K3309" s="124" t="n"/>
      <c r="L3309" s="12" t="n"/>
      <c r="M3309" s="158">
        <f>IF(J3309="", "", K3309)</f>
        <v/>
      </c>
      <c r="N3309" s="17" t="n"/>
      <c r="O3309" s="18" t="n"/>
      <c r="AC3309" s="14" t="n"/>
      <c r="AD3309" s="14">
        <f>IF(M3309="", "", IF(C3309="Long", IF(M3309&gt;0, M3309/F3309, ((G3309*(I3309-E3309))/F3309)), IF(M3309&gt;0, M3309/F3309, ((G3309*(E3309-I3309))/F3309))))</f>
        <v/>
      </c>
    </row>
    <row customHeight="1" ht="17.25" r="3310" spans="1:105">
      <c r="A3310" s="161" t="n"/>
      <c r="B3310" s="141" t="n"/>
      <c r="C3310" s="15" t="n"/>
      <c r="D3310" s="15" t="n"/>
      <c r="E3310" s="142" t="n"/>
      <c r="F3310" s="16" t="n"/>
      <c r="G3310" s="132" t="n"/>
      <c r="H3310" s="142" t="n"/>
      <c r="I3310" s="142" t="n"/>
      <c r="J3310" s="144" t="n"/>
      <c r="K3310" s="124" t="n"/>
      <c r="L3310" s="12" t="n"/>
      <c r="M3310" s="158">
        <f>IF(J3310="", "", K3310)</f>
        <v/>
      </c>
      <c r="N3310" s="17" t="n"/>
      <c r="O3310" s="18" t="n"/>
      <c r="AC3310" s="14" t="n"/>
      <c r="AD3310" s="14">
        <f>IF(M3310="", "", IF(C3310="Long", IF(M3310&gt;0, M3310/F3310, ((G3310*(I3310-E3310))/F3310)), IF(M3310&gt;0, M3310/F3310, ((G3310*(E3310-I3310))/F3310))))</f>
        <v/>
      </c>
    </row>
    <row customHeight="1" ht="17.25" r="3311" spans="1:105">
      <c r="A3311" s="161" t="n"/>
      <c r="B3311" s="141" t="n"/>
      <c r="C3311" s="15" t="n"/>
      <c r="D3311" s="15" t="n"/>
      <c r="E3311" s="142" t="n"/>
      <c r="F3311" s="16" t="n"/>
      <c r="G3311" s="132" t="n"/>
      <c r="H3311" s="142" t="n"/>
      <c r="I3311" s="142" t="n"/>
      <c r="J3311" s="144" t="n"/>
      <c r="K3311" s="124" t="n"/>
      <c r="L3311" s="12" t="n"/>
      <c r="M3311" s="158">
        <f>IF(J3311="", "", K3311)</f>
        <v/>
      </c>
      <c r="N3311" s="17" t="n"/>
      <c r="O3311" s="18" t="n"/>
      <c r="AC3311" s="14" t="n"/>
      <c r="AD3311" s="14">
        <f>IF(M3311="", "", IF(C3311="Long", IF(M3311&gt;0, M3311/F3311, ((G3311*(I3311-E3311))/F3311)), IF(M3311&gt;0, M3311/F3311, ((G3311*(E3311-I3311))/F3311))))</f>
        <v/>
      </c>
    </row>
    <row customHeight="1" ht="17.25" r="3312" spans="1:105">
      <c r="A3312" s="161" t="n"/>
      <c r="B3312" s="141" t="n"/>
      <c r="C3312" s="15" t="n"/>
      <c r="D3312" s="15" t="n"/>
      <c r="E3312" s="142" t="n"/>
      <c r="F3312" s="16" t="n"/>
      <c r="G3312" s="132" t="n"/>
      <c r="H3312" s="142" t="n"/>
      <c r="I3312" s="142" t="n"/>
      <c r="J3312" s="144" t="n"/>
      <c r="K3312" s="124" t="n"/>
      <c r="L3312" s="12" t="n"/>
      <c r="M3312" s="158">
        <f>IF(J3312="", "", K3312)</f>
        <v/>
      </c>
      <c r="N3312" s="17" t="n"/>
      <c r="O3312" s="18" t="n"/>
      <c r="AC3312" s="14" t="n"/>
      <c r="AD3312" s="14">
        <f>IF(M3312="", "", IF(C3312="Long", IF(M3312&gt;0, M3312/F3312, ((G3312*(I3312-E3312))/F3312)), IF(M3312&gt;0, M3312/F3312, ((G3312*(E3312-I3312))/F3312))))</f>
        <v/>
      </c>
    </row>
    <row customHeight="1" ht="17.25" r="3313" spans="1:105">
      <c r="A3313" s="161" t="n"/>
      <c r="B3313" s="141" t="n"/>
      <c r="C3313" s="15" t="n"/>
      <c r="D3313" s="15" t="n"/>
      <c r="E3313" s="142" t="n"/>
      <c r="F3313" s="16" t="n"/>
      <c r="G3313" s="132" t="n"/>
      <c r="H3313" s="142" t="n"/>
      <c r="I3313" s="142" t="n"/>
      <c r="J3313" s="144" t="n"/>
      <c r="K3313" s="124" t="n"/>
      <c r="L3313" s="12" t="n"/>
      <c r="M3313" s="158">
        <f>IF(J3313="", "", K3313)</f>
        <v/>
      </c>
      <c r="N3313" s="17" t="n"/>
      <c r="O3313" s="18" t="n"/>
      <c r="AC3313" s="14" t="n"/>
      <c r="AD3313" s="14">
        <f>IF(M3313="", "", IF(C3313="Long", IF(M3313&gt;0, M3313/F3313, ((G3313*(I3313-E3313))/F3313)), IF(M3313&gt;0, M3313/F3313, ((G3313*(E3313-I3313))/F3313))))</f>
        <v/>
      </c>
    </row>
    <row customHeight="1" ht="17.25" r="3314" spans="1:105">
      <c r="A3314" s="161" t="n"/>
      <c r="B3314" s="141" t="n"/>
      <c r="C3314" s="15" t="n"/>
      <c r="D3314" s="15" t="n"/>
      <c r="E3314" s="142" t="n"/>
      <c r="F3314" s="16" t="n"/>
      <c r="G3314" s="132" t="n"/>
      <c r="H3314" s="142" t="n"/>
      <c r="I3314" s="142" t="n"/>
      <c r="J3314" s="144" t="n"/>
      <c r="K3314" s="124" t="n"/>
      <c r="L3314" s="12" t="n"/>
      <c r="M3314" s="158">
        <f>IF(J3314="", "", K3314)</f>
        <v/>
      </c>
      <c r="N3314" s="17" t="n"/>
      <c r="O3314" s="18" t="n"/>
      <c r="AC3314" s="14" t="n"/>
      <c r="AD3314" s="14">
        <f>IF(M3314="", "", IF(C3314="Long", IF(M3314&gt;0, M3314/F3314, ((G3314*(I3314-E3314))/F3314)), IF(M3314&gt;0, M3314/F3314, ((G3314*(E3314-I3314))/F3314))))</f>
        <v/>
      </c>
    </row>
    <row customHeight="1" ht="17.25" r="3315" spans="1:105">
      <c r="A3315" s="161" t="n"/>
      <c r="B3315" s="141" t="n"/>
      <c r="C3315" s="15" t="n"/>
      <c r="D3315" s="15" t="n"/>
      <c r="E3315" s="142" t="n"/>
      <c r="F3315" s="16" t="n"/>
      <c r="G3315" s="132" t="n"/>
      <c r="H3315" s="142" t="n"/>
      <c r="I3315" s="142" t="n"/>
      <c r="J3315" s="144" t="n"/>
      <c r="K3315" s="124" t="n"/>
      <c r="L3315" s="12" t="n"/>
      <c r="M3315" s="158">
        <f>IF(J3315="", "", K3315)</f>
        <v/>
      </c>
      <c r="N3315" s="17" t="n"/>
      <c r="O3315" s="18" t="n"/>
      <c r="AC3315" s="14" t="n"/>
      <c r="AD3315" s="14">
        <f>IF(M3315="", "", IF(C3315="Long", IF(M3315&gt;0, M3315/F3315, ((G3315*(I3315-E3315))/F3315)), IF(M3315&gt;0, M3315/F3315, ((G3315*(E3315-I3315))/F3315))))</f>
        <v/>
      </c>
    </row>
    <row customHeight="1" ht="17.25" r="3316" spans="1:105">
      <c r="A3316" s="161" t="n"/>
      <c r="B3316" s="141" t="n"/>
      <c r="C3316" s="15" t="n"/>
      <c r="D3316" s="15" t="n"/>
      <c r="E3316" s="142" t="n"/>
      <c r="F3316" s="16" t="n"/>
      <c r="G3316" s="132" t="n"/>
      <c r="H3316" s="142" t="n"/>
      <c r="I3316" s="142" t="n"/>
      <c r="J3316" s="144" t="n"/>
      <c r="K3316" s="124" t="n"/>
      <c r="L3316" s="12" t="n"/>
      <c r="M3316" s="158">
        <f>IF(J3316="", "", K3316)</f>
        <v/>
      </c>
      <c r="N3316" s="17" t="n"/>
      <c r="O3316" s="18" t="n"/>
      <c r="AC3316" s="14" t="n"/>
      <c r="AD3316" s="14">
        <f>IF(M3316="", "", IF(C3316="Long", IF(M3316&gt;0, M3316/F3316, ((G3316*(I3316-E3316))/F3316)), IF(M3316&gt;0, M3316/F3316, ((G3316*(E3316-I3316))/F3316))))</f>
        <v/>
      </c>
    </row>
    <row customHeight="1" ht="17.25" r="3317" spans="1:105">
      <c r="A3317" s="161" t="n"/>
      <c r="B3317" s="141" t="n"/>
      <c r="C3317" s="15" t="n"/>
      <c r="D3317" s="15" t="n"/>
      <c r="E3317" s="142" t="n"/>
      <c r="F3317" s="16" t="n"/>
      <c r="G3317" s="132" t="n"/>
      <c r="H3317" s="142" t="n"/>
      <c r="I3317" s="142" t="n"/>
      <c r="J3317" s="144" t="n"/>
      <c r="K3317" s="124" t="n"/>
      <c r="L3317" s="12" t="n"/>
      <c r="M3317" s="158">
        <f>IF(J3317="", "", K3317)</f>
        <v/>
      </c>
      <c r="N3317" s="17" t="n"/>
      <c r="O3317" s="18" t="n"/>
      <c r="AC3317" s="14" t="n"/>
      <c r="AD3317" s="14">
        <f>IF(M3317="", "", IF(C3317="Long", IF(M3317&gt;0, M3317/F3317, ((G3317*(I3317-E3317))/F3317)), IF(M3317&gt;0, M3317/F3317, ((G3317*(E3317-I3317))/F3317))))</f>
        <v/>
      </c>
    </row>
    <row customHeight="1" ht="17.25" r="3318" spans="1:105">
      <c r="A3318" s="161" t="n"/>
      <c r="B3318" s="141" t="n"/>
      <c r="C3318" s="15" t="n"/>
      <c r="D3318" s="15" t="n"/>
      <c r="E3318" s="142" t="n"/>
      <c r="F3318" s="16" t="n"/>
      <c r="G3318" s="132" t="n"/>
      <c r="H3318" s="142" t="n"/>
      <c r="I3318" s="142" t="n"/>
      <c r="J3318" s="144" t="n"/>
      <c r="K3318" s="124" t="n"/>
      <c r="L3318" s="12" t="n"/>
      <c r="M3318" s="158">
        <f>IF(J3318="", "", K3318)</f>
        <v/>
      </c>
      <c r="N3318" s="17" t="n"/>
      <c r="O3318" s="18" t="n"/>
      <c r="AC3318" s="14" t="n"/>
      <c r="AD3318" s="14">
        <f>IF(M3318="", "", IF(C3318="Long", IF(M3318&gt;0, M3318/F3318, ((G3318*(I3318-E3318))/F3318)), IF(M3318&gt;0, M3318/F3318, ((G3318*(E3318-I3318))/F3318))))</f>
        <v/>
      </c>
    </row>
    <row customHeight="1" ht="17.25" r="3319" spans="1:105">
      <c r="A3319" s="161" t="n"/>
      <c r="B3319" s="141" t="n"/>
      <c r="C3319" s="15" t="n"/>
      <c r="D3319" s="15" t="n"/>
      <c r="E3319" s="142" t="n"/>
      <c r="F3319" s="16" t="n"/>
      <c r="G3319" s="132" t="n"/>
      <c r="H3319" s="142" t="n"/>
      <c r="I3319" s="142" t="n"/>
      <c r="J3319" s="144" t="n"/>
      <c r="K3319" s="124" t="n"/>
      <c r="L3319" s="12" t="n"/>
      <c r="M3319" s="158">
        <f>IF(J3319="", "", K3319)</f>
        <v/>
      </c>
      <c r="N3319" s="17" t="n"/>
      <c r="O3319" s="18" t="n"/>
      <c r="AC3319" s="14" t="n"/>
      <c r="AD3319" s="14">
        <f>IF(M3319="", "", IF(C3319="Long", IF(M3319&gt;0, M3319/F3319, ((G3319*(I3319-E3319))/F3319)), IF(M3319&gt;0, M3319/F3319, ((G3319*(E3319-I3319))/F3319))))</f>
        <v/>
      </c>
    </row>
    <row customHeight="1" ht="17.25" r="3320" spans="1:105">
      <c r="A3320" s="161" t="n"/>
      <c r="B3320" s="141" t="n"/>
      <c r="C3320" s="15" t="n"/>
      <c r="D3320" s="15" t="n"/>
      <c r="E3320" s="142" t="n"/>
      <c r="F3320" s="16" t="n"/>
      <c r="G3320" s="132" t="n"/>
      <c r="H3320" s="142" t="n"/>
      <c r="I3320" s="142" t="n"/>
      <c r="J3320" s="144" t="n"/>
      <c r="K3320" s="124" t="n"/>
      <c r="L3320" s="12" t="n"/>
      <c r="M3320" s="158">
        <f>IF(J3320="", "", K3320)</f>
        <v/>
      </c>
      <c r="N3320" s="17" t="n"/>
      <c r="O3320" s="18" t="n"/>
      <c r="AC3320" s="14" t="n"/>
      <c r="AD3320" s="14">
        <f>IF(M3320="", "", IF(C3320="Long", IF(M3320&gt;0, M3320/F3320, ((G3320*(I3320-E3320))/F3320)), IF(M3320&gt;0, M3320/F3320, ((G3320*(E3320-I3320))/F3320))))</f>
        <v/>
      </c>
    </row>
    <row customHeight="1" ht="17.25" r="3321" spans="1:105">
      <c r="A3321" s="161" t="n"/>
      <c r="B3321" s="141" t="n"/>
      <c r="C3321" s="15" t="n"/>
      <c r="D3321" s="15" t="n"/>
      <c r="E3321" s="142" t="n"/>
      <c r="F3321" s="16" t="n"/>
      <c r="G3321" s="132" t="n"/>
      <c r="H3321" s="142" t="n"/>
      <c r="I3321" s="142" t="n"/>
      <c r="J3321" s="144" t="n"/>
      <c r="K3321" s="124" t="n"/>
      <c r="L3321" s="12" t="n"/>
      <c r="M3321" s="158">
        <f>IF(J3321="", "", K3321)</f>
        <v/>
      </c>
      <c r="N3321" s="17" t="n"/>
      <c r="O3321" s="18" t="n"/>
      <c r="AC3321" s="14" t="n"/>
      <c r="AD3321" s="14">
        <f>IF(M3321="", "", IF(C3321="Long", IF(M3321&gt;0, M3321/F3321, ((G3321*(I3321-E3321))/F3321)), IF(M3321&gt;0, M3321/F3321, ((G3321*(E3321-I3321))/F3321))))</f>
        <v/>
      </c>
    </row>
    <row customHeight="1" ht="17.25" r="3322" spans="1:105">
      <c r="A3322" s="161" t="n"/>
      <c r="B3322" s="141" t="n"/>
      <c r="C3322" s="15" t="n"/>
      <c r="D3322" s="15" t="n"/>
      <c r="E3322" s="142" t="n"/>
      <c r="F3322" s="16" t="n"/>
      <c r="G3322" s="132" t="n"/>
      <c r="H3322" s="142" t="n"/>
      <c r="I3322" s="142" t="n"/>
      <c r="J3322" s="144" t="n"/>
      <c r="K3322" s="124" t="n"/>
      <c r="L3322" s="12" t="n"/>
      <c r="M3322" s="158">
        <f>IF(J3322="", "", K3322)</f>
        <v/>
      </c>
      <c r="N3322" s="17" t="n"/>
      <c r="O3322" s="18" t="n"/>
      <c r="AC3322" s="14" t="n"/>
      <c r="AD3322" s="14">
        <f>IF(M3322="", "", IF(C3322="Long", IF(M3322&gt;0, M3322/F3322, ((G3322*(I3322-E3322))/F3322)), IF(M3322&gt;0, M3322/F3322, ((G3322*(E3322-I3322))/F3322))))</f>
        <v/>
      </c>
    </row>
    <row customHeight="1" ht="17.25" r="3323" spans="1:105">
      <c r="A3323" s="161" t="n"/>
      <c r="B3323" s="141" t="n"/>
      <c r="C3323" s="15" t="n"/>
      <c r="D3323" s="15" t="n"/>
      <c r="E3323" s="142" t="n"/>
      <c r="F3323" s="16" t="n"/>
      <c r="G3323" s="132" t="n"/>
      <c r="H3323" s="142" t="n"/>
      <c r="I3323" s="142" t="n"/>
      <c r="J3323" s="144" t="n"/>
      <c r="K3323" s="124" t="n"/>
      <c r="L3323" s="12" t="n"/>
      <c r="M3323" s="158">
        <f>IF(J3323="", "", K3323)</f>
        <v/>
      </c>
      <c r="N3323" s="17" t="n"/>
      <c r="O3323" s="18" t="n"/>
      <c r="AC3323" s="14" t="n"/>
      <c r="AD3323" s="14">
        <f>IF(M3323="", "", IF(C3323="Long", IF(M3323&gt;0, M3323/F3323, ((G3323*(I3323-E3323))/F3323)), IF(M3323&gt;0, M3323/F3323, ((G3323*(E3323-I3323))/F3323))))</f>
        <v/>
      </c>
    </row>
    <row customHeight="1" ht="17.25" r="3324" spans="1:105">
      <c r="A3324" s="161" t="n"/>
      <c r="B3324" s="141" t="n"/>
      <c r="C3324" s="15" t="n"/>
      <c r="D3324" s="15" t="n"/>
      <c r="E3324" s="142" t="n"/>
      <c r="F3324" s="16" t="n"/>
      <c r="G3324" s="132" t="n"/>
      <c r="H3324" s="142" t="n"/>
      <c r="I3324" s="142" t="n"/>
      <c r="J3324" s="144" t="n"/>
      <c r="K3324" s="124" t="n"/>
      <c r="L3324" s="12" t="n"/>
      <c r="M3324" s="158">
        <f>IF(J3324="", "", K3324)</f>
        <v/>
      </c>
      <c r="N3324" s="17" t="n"/>
      <c r="O3324" s="18" t="n"/>
      <c r="AC3324" s="14" t="n"/>
      <c r="AD3324" s="14">
        <f>IF(M3324="", "", IF(C3324="Long", IF(M3324&gt;0, M3324/F3324, ((G3324*(I3324-E3324))/F3324)), IF(M3324&gt;0, M3324/F3324, ((G3324*(E3324-I3324))/F3324))))</f>
        <v/>
      </c>
    </row>
    <row customHeight="1" ht="17.25" r="3325" spans="1:105">
      <c r="A3325" s="161" t="n"/>
      <c r="B3325" s="141" t="n"/>
      <c r="C3325" s="15" t="n"/>
      <c r="D3325" s="15" t="n"/>
      <c r="E3325" s="142" t="n"/>
      <c r="F3325" s="16" t="n"/>
      <c r="G3325" s="132" t="n"/>
      <c r="H3325" s="142" t="n"/>
      <c r="I3325" s="142" t="n"/>
      <c r="J3325" s="144" t="n"/>
      <c r="K3325" s="124" t="n"/>
      <c r="L3325" s="12" t="n"/>
      <c r="M3325" s="158">
        <f>IF(J3325="", "", K3325)</f>
        <v/>
      </c>
      <c r="N3325" s="17" t="n"/>
      <c r="O3325" s="18" t="n"/>
      <c r="AC3325" s="14" t="n"/>
      <c r="AD3325" s="14">
        <f>IF(M3325="", "", IF(C3325="Long", IF(M3325&gt;0, M3325/F3325, ((G3325*(I3325-E3325))/F3325)), IF(M3325&gt;0, M3325/F3325, ((G3325*(E3325-I3325))/F3325))))</f>
        <v/>
      </c>
    </row>
    <row customHeight="1" ht="17.25" r="3326" spans="1:105">
      <c r="A3326" s="161" t="n"/>
      <c r="B3326" s="141" t="n"/>
      <c r="C3326" s="15" t="n"/>
      <c r="D3326" s="15" t="n"/>
      <c r="E3326" s="142" t="n"/>
      <c r="F3326" s="16" t="n"/>
      <c r="G3326" s="132" t="n"/>
      <c r="H3326" s="142" t="n"/>
      <c r="I3326" s="142" t="n"/>
      <c r="J3326" s="144" t="n"/>
      <c r="K3326" s="124" t="n"/>
      <c r="L3326" s="12" t="n"/>
      <c r="M3326" s="158">
        <f>IF(J3326="", "", K3326)</f>
        <v/>
      </c>
      <c r="N3326" s="17" t="n"/>
      <c r="O3326" s="18" t="n"/>
      <c r="AC3326" s="14" t="n"/>
      <c r="AD3326" s="14">
        <f>IF(M3326="", "", IF(C3326="Long", IF(M3326&gt;0, M3326/F3326, ((G3326*(I3326-E3326))/F3326)), IF(M3326&gt;0, M3326/F3326, ((G3326*(E3326-I3326))/F3326))))</f>
        <v/>
      </c>
    </row>
    <row customHeight="1" ht="17.25" r="3327" spans="1:105">
      <c r="A3327" s="161" t="n"/>
      <c r="B3327" s="141" t="n"/>
      <c r="C3327" s="15" t="n"/>
      <c r="D3327" s="15" t="n"/>
      <c r="E3327" s="142" t="n"/>
      <c r="F3327" s="16" t="n"/>
      <c r="G3327" s="132" t="n"/>
      <c r="H3327" s="142" t="n"/>
      <c r="I3327" s="142" t="n"/>
      <c r="J3327" s="144" t="n"/>
      <c r="K3327" s="124" t="n"/>
      <c r="L3327" s="12" t="n"/>
      <c r="M3327" s="158">
        <f>IF(J3327="", "", K3327)</f>
        <v/>
      </c>
      <c r="N3327" s="17" t="n"/>
      <c r="O3327" s="18" t="n"/>
      <c r="AC3327" s="14" t="n"/>
      <c r="AD3327" s="14">
        <f>IF(M3327="", "", IF(C3327="Long", IF(M3327&gt;0, M3327/F3327, ((G3327*(I3327-E3327))/F3327)), IF(M3327&gt;0, M3327/F3327, ((G3327*(E3327-I3327))/F3327))))</f>
        <v/>
      </c>
    </row>
    <row customHeight="1" ht="17.25" r="3328" spans="1:105">
      <c r="A3328" s="161" t="n"/>
      <c r="B3328" s="141" t="n"/>
      <c r="C3328" s="15" t="n"/>
      <c r="D3328" s="15" t="n"/>
      <c r="E3328" s="142" t="n"/>
      <c r="F3328" s="16" t="n"/>
      <c r="G3328" s="132" t="n"/>
      <c r="H3328" s="142" t="n"/>
      <c r="I3328" s="142" t="n"/>
      <c r="J3328" s="144" t="n"/>
      <c r="K3328" s="124" t="n"/>
      <c r="L3328" s="12" t="n"/>
      <c r="M3328" s="158">
        <f>IF(J3328="", "", K3328)</f>
        <v/>
      </c>
      <c r="N3328" s="17" t="n"/>
      <c r="O3328" s="18" t="n"/>
      <c r="AC3328" s="14" t="n"/>
      <c r="AD3328" s="14">
        <f>IF(M3328="", "", IF(C3328="Long", IF(M3328&gt;0, M3328/F3328, ((G3328*(I3328-E3328))/F3328)), IF(M3328&gt;0, M3328/F3328, ((G3328*(E3328-I3328))/F3328))))</f>
        <v/>
      </c>
    </row>
    <row customHeight="1" ht="17.25" r="3329" spans="1:105">
      <c r="A3329" s="161" t="n"/>
      <c r="B3329" s="141" t="n"/>
      <c r="C3329" s="15" t="n"/>
      <c r="D3329" s="15" t="n"/>
      <c r="E3329" s="142" t="n"/>
      <c r="F3329" s="16" t="n"/>
      <c r="G3329" s="132" t="n"/>
      <c r="H3329" s="142" t="n"/>
      <c r="I3329" s="142" t="n"/>
      <c r="J3329" s="144" t="n"/>
      <c r="K3329" s="124" t="n"/>
      <c r="L3329" s="12" t="n"/>
      <c r="M3329" s="158">
        <f>IF(J3329="", "", K3329)</f>
        <v/>
      </c>
      <c r="N3329" s="17" t="n"/>
      <c r="O3329" s="18" t="n"/>
      <c r="AC3329" s="14" t="n"/>
      <c r="AD3329" s="14">
        <f>IF(M3329="", "", IF(C3329="Long", IF(M3329&gt;0, M3329/F3329, ((G3329*(I3329-E3329))/F3329)), IF(M3329&gt;0, M3329/F3329, ((G3329*(E3329-I3329))/F3329))))</f>
        <v/>
      </c>
    </row>
    <row customHeight="1" ht="17.25" r="3330" spans="1:105">
      <c r="A3330" s="161" t="n"/>
      <c r="B3330" s="141" t="n"/>
      <c r="C3330" s="15" t="n"/>
      <c r="D3330" s="15" t="n"/>
      <c r="E3330" s="142" t="n"/>
      <c r="F3330" s="16" t="n"/>
      <c r="G3330" s="132" t="n"/>
      <c r="H3330" s="142" t="n"/>
      <c r="I3330" s="142" t="n"/>
      <c r="J3330" s="144" t="n"/>
      <c r="K3330" s="124" t="n"/>
      <c r="L3330" s="12" t="n"/>
      <c r="M3330" s="158">
        <f>IF(J3330="", "", K3330)</f>
        <v/>
      </c>
      <c r="N3330" s="17" t="n"/>
      <c r="O3330" s="18" t="n"/>
      <c r="AC3330" s="14" t="n"/>
      <c r="AD3330" s="14">
        <f>IF(M3330="", "", IF(C3330="Long", IF(M3330&gt;0, M3330/F3330, ((G3330*(I3330-E3330))/F3330)), IF(M3330&gt;0, M3330/F3330, ((G3330*(E3330-I3330))/F3330))))</f>
        <v/>
      </c>
    </row>
    <row customHeight="1" ht="17.25" r="3331" spans="1:105">
      <c r="A3331" s="161" t="n"/>
      <c r="B3331" s="141" t="n"/>
      <c r="C3331" s="15" t="n"/>
      <c r="D3331" s="15" t="n"/>
      <c r="E3331" s="142" t="n"/>
      <c r="F3331" s="16" t="n"/>
      <c r="G3331" s="132" t="n"/>
      <c r="H3331" s="142" t="n"/>
      <c r="I3331" s="142" t="n"/>
      <c r="J3331" s="144" t="n"/>
      <c r="K3331" s="124" t="n"/>
      <c r="L3331" s="12" t="n"/>
      <c r="M3331" s="158">
        <f>IF(J3331="", "", K3331)</f>
        <v/>
      </c>
      <c r="N3331" s="17" t="n"/>
      <c r="O3331" s="18" t="n"/>
      <c r="AC3331" s="14" t="n"/>
      <c r="AD3331" s="14">
        <f>IF(M3331="", "", IF(C3331="Long", IF(M3331&gt;0, M3331/F3331, ((G3331*(I3331-E3331))/F3331)), IF(M3331&gt;0, M3331/F3331, ((G3331*(E3331-I3331))/F3331))))</f>
        <v/>
      </c>
    </row>
    <row customHeight="1" ht="17.25" r="3332" spans="1:105">
      <c r="A3332" s="161" t="n"/>
      <c r="B3332" s="141" t="n"/>
      <c r="C3332" s="15" t="n"/>
      <c r="D3332" s="15" t="n"/>
      <c r="E3332" s="142" t="n"/>
      <c r="F3332" s="16" t="n"/>
      <c r="G3332" s="132" t="n"/>
      <c r="H3332" s="142" t="n"/>
      <c r="I3332" s="142" t="n"/>
      <c r="J3332" s="144" t="n"/>
      <c r="K3332" s="124" t="n"/>
      <c r="L3332" s="12" t="n"/>
      <c r="M3332" s="158">
        <f>IF(J3332="", "", K3332)</f>
        <v/>
      </c>
      <c r="N3332" s="17" t="n"/>
      <c r="O3332" s="18" t="n"/>
      <c r="AC3332" s="14" t="n"/>
      <c r="AD3332" s="14">
        <f>IF(M3332="", "", IF(C3332="Long", IF(M3332&gt;0, M3332/F3332, ((G3332*(I3332-E3332))/F3332)), IF(M3332&gt;0, M3332/F3332, ((G3332*(E3332-I3332))/F3332))))</f>
        <v/>
      </c>
    </row>
    <row customHeight="1" ht="17.25" r="3333" spans="1:105">
      <c r="A3333" s="161" t="n"/>
      <c r="B3333" s="141" t="n"/>
      <c r="C3333" s="15" t="n"/>
      <c r="D3333" s="15" t="n"/>
      <c r="E3333" s="142" t="n"/>
      <c r="F3333" s="16" t="n"/>
      <c r="G3333" s="132" t="n"/>
      <c r="H3333" s="142" t="n"/>
      <c r="I3333" s="142" t="n"/>
      <c r="J3333" s="144" t="n"/>
      <c r="K3333" s="124" t="n"/>
      <c r="L3333" s="12" t="n"/>
      <c r="M3333" s="158">
        <f>IF(J3333="", "", K3333)</f>
        <v/>
      </c>
      <c r="N3333" s="17" t="n"/>
      <c r="O3333" s="18" t="n"/>
      <c r="AC3333" s="14" t="n"/>
      <c r="AD3333" s="14">
        <f>IF(M3333="", "", IF(C3333="Long", IF(M3333&gt;0, M3333/F3333, ((G3333*(I3333-E3333))/F3333)), IF(M3333&gt;0, M3333/F3333, ((G3333*(E3333-I3333))/F3333))))</f>
        <v/>
      </c>
    </row>
    <row customHeight="1" ht="17.25" r="3334" spans="1:105">
      <c r="A3334" s="161" t="n"/>
      <c r="B3334" s="141" t="n"/>
      <c r="C3334" s="15" t="n"/>
      <c r="D3334" s="15" t="n"/>
      <c r="E3334" s="142" t="n"/>
      <c r="F3334" s="16" t="n"/>
      <c r="G3334" s="132" t="n"/>
      <c r="H3334" s="142" t="n"/>
      <c r="I3334" s="142" t="n"/>
      <c r="J3334" s="144" t="n"/>
      <c r="K3334" s="124" t="n"/>
      <c r="L3334" s="12" t="n"/>
      <c r="M3334" s="158">
        <f>IF(J3334="", "", K3334)</f>
        <v/>
      </c>
      <c r="N3334" s="17" t="n"/>
      <c r="O3334" s="18" t="n"/>
      <c r="AC3334" s="14" t="n"/>
      <c r="AD3334" s="14">
        <f>IF(M3334="", "", IF(C3334="Long", IF(M3334&gt;0, M3334/F3334, ((G3334*(I3334-E3334))/F3334)), IF(M3334&gt;0, M3334/F3334, ((G3334*(E3334-I3334))/F3334))))</f>
        <v/>
      </c>
    </row>
    <row customHeight="1" ht="17.25" r="3335" spans="1:105">
      <c r="A3335" s="161" t="n"/>
      <c r="B3335" s="141" t="n"/>
      <c r="C3335" s="15" t="n"/>
      <c r="D3335" s="15" t="n"/>
      <c r="E3335" s="142" t="n"/>
      <c r="F3335" s="16" t="n"/>
      <c r="G3335" s="132" t="n"/>
      <c r="H3335" s="142" t="n"/>
      <c r="I3335" s="142" t="n"/>
      <c r="J3335" s="144" t="n"/>
      <c r="K3335" s="124" t="n"/>
      <c r="L3335" s="12" t="n"/>
      <c r="M3335" s="158">
        <f>IF(J3335="", "", K3335)</f>
        <v/>
      </c>
      <c r="N3335" s="17" t="n"/>
      <c r="O3335" s="18" t="n"/>
      <c r="AC3335" s="14" t="n"/>
      <c r="AD3335" s="14">
        <f>IF(M3335="", "", IF(C3335="Long", IF(M3335&gt;0, M3335/F3335, ((G3335*(I3335-E3335))/F3335)), IF(M3335&gt;0, M3335/F3335, ((G3335*(E3335-I3335))/F3335))))</f>
        <v/>
      </c>
    </row>
    <row customHeight="1" ht="17.25" r="3336" spans="1:105">
      <c r="A3336" s="161" t="n"/>
      <c r="B3336" s="141" t="n"/>
      <c r="C3336" s="15" t="n"/>
      <c r="D3336" s="15" t="n"/>
      <c r="E3336" s="142" t="n"/>
      <c r="F3336" s="16" t="n"/>
      <c r="G3336" s="132" t="n"/>
      <c r="H3336" s="142" t="n"/>
      <c r="I3336" s="142" t="n"/>
      <c r="J3336" s="144" t="n"/>
      <c r="K3336" s="124" t="n"/>
      <c r="L3336" s="12" t="n"/>
      <c r="M3336" s="158">
        <f>IF(J3336="", "", K3336)</f>
        <v/>
      </c>
      <c r="N3336" s="17" t="n"/>
      <c r="O3336" s="18" t="n"/>
      <c r="AC3336" s="14" t="n"/>
      <c r="AD3336" s="14">
        <f>IF(M3336="", "", IF(C3336="Long", IF(M3336&gt;0, M3336/F3336, ((G3336*(I3336-E3336))/F3336)), IF(M3336&gt;0, M3336/F3336, ((G3336*(E3336-I3336))/F3336))))</f>
        <v/>
      </c>
    </row>
    <row customHeight="1" ht="17.25" r="3337" spans="1:105">
      <c r="A3337" s="161" t="n"/>
      <c r="B3337" s="141" t="n"/>
      <c r="C3337" s="15" t="n"/>
      <c r="D3337" s="15" t="n"/>
      <c r="E3337" s="142" t="n"/>
      <c r="F3337" s="16" t="n"/>
      <c r="G3337" s="132" t="n"/>
      <c r="H3337" s="142" t="n"/>
      <c r="I3337" s="142" t="n"/>
      <c r="J3337" s="144" t="n"/>
      <c r="K3337" s="124" t="n"/>
      <c r="L3337" s="12" t="n"/>
      <c r="M3337" s="158">
        <f>IF(J3337="", "", K3337)</f>
        <v/>
      </c>
      <c r="N3337" s="17" t="n"/>
      <c r="O3337" s="18" t="n"/>
      <c r="AC3337" s="14" t="n"/>
      <c r="AD3337" s="14">
        <f>IF(M3337="", "", IF(C3337="Long", IF(M3337&gt;0, M3337/F3337, ((G3337*(I3337-E3337))/F3337)), IF(M3337&gt;0, M3337/F3337, ((G3337*(E3337-I3337))/F3337))))</f>
        <v/>
      </c>
    </row>
    <row customHeight="1" ht="17.25" r="3338" spans="1:105">
      <c r="A3338" s="161" t="n"/>
      <c r="B3338" s="141" t="n"/>
      <c r="C3338" s="15" t="n"/>
      <c r="D3338" s="15" t="n"/>
      <c r="E3338" s="142" t="n"/>
      <c r="F3338" s="16" t="n"/>
      <c r="G3338" s="132" t="n"/>
      <c r="H3338" s="142" t="n"/>
      <c r="I3338" s="142" t="n"/>
      <c r="J3338" s="144" t="n"/>
      <c r="K3338" s="124" t="n"/>
      <c r="L3338" s="12" t="n"/>
      <c r="M3338" s="158">
        <f>IF(J3338="", "", K3338)</f>
        <v/>
      </c>
      <c r="N3338" s="17" t="n"/>
      <c r="O3338" s="18" t="n"/>
      <c r="AC3338" s="14" t="n"/>
      <c r="AD3338" s="14">
        <f>IF(M3338="", "", IF(C3338="Long", IF(M3338&gt;0, M3338/F3338, ((G3338*(I3338-E3338))/F3338)), IF(M3338&gt;0, M3338/F3338, ((G3338*(E3338-I3338))/F3338))))</f>
        <v/>
      </c>
    </row>
    <row customHeight="1" ht="17.25" r="3339" spans="1:105">
      <c r="A3339" s="161" t="n"/>
      <c r="B3339" s="141" t="n"/>
      <c r="C3339" s="15" t="n"/>
      <c r="D3339" s="15" t="n"/>
      <c r="E3339" s="142" t="n"/>
      <c r="F3339" s="16" t="n"/>
      <c r="G3339" s="132" t="n"/>
      <c r="H3339" s="142" t="n"/>
      <c r="I3339" s="142" t="n"/>
      <c r="J3339" s="144" t="n"/>
      <c r="K3339" s="124" t="n"/>
      <c r="L3339" s="12" t="n"/>
      <c r="M3339" s="158">
        <f>IF(J3339="", "", K3339)</f>
        <v/>
      </c>
      <c r="N3339" s="17" t="n"/>
      <c r="O3339" s="18" t="n"/>
      <c r="AC3339" s="14" t="n"/>
      <c r="AD3339" s="14">
        <f>IF(M3339="", "", IF(C3339="Long", IF(M3339&gt;0, M3339/F3339, ((G3339*(I3339-E3339))/F3339)), IF(M3339&gt;0, M3339/F3339, ((G3339*(E3339-I3339))/F3339))))</f>
        <v/>
      </c>
    </row>
    <row customHeight="1" ht="17.25" r="3340" spans="1:105">
      <c r="A3340" s="161" t="n"/>
      <c r="B3340" s="141" t="n"/>
      <c r="C3340" s="15" t="n"/>
      <c r="D3340" s="15" t="n"/>
      <c r="E3340" s="142" t="n"/>
      <c r="F3340" s="16" t="n"/>
      <c r="G3340" s="132" t="n"/>
      <c r="H3340" s="142" t="n"/>
      <c r="I3340" s="142" t="n"/>
      <c r="J3340" s="144" t="n"/>
      <c r="K3340" s="124" t="n"/>
      <c r="L3340" s="12" t="n"/>
      <c r="M3340" s="158">
        <f>IF(J3340="", "", K3340)</f>
        <v/>
      </c>
      <c r="N3340" s="17" t="n"/>
      <c r="O3340" s="18" t="n"/>
      <c r="AC3340" s="14" t="n"/>
      <c r="AD3340" s="14">
        <f>IF(M3340="", "", IF(C3340="Long", IF(M3340&gt;0, M3340/F3340, ((G3340*(I3340-E3340))/F3340)), IF(M3340&gt;0, M3340/F3340, ((G3340*(E3340-I3340))/F3340))))</f>
        <v/>
      </c>
    </row>
    <row customHeight="1" ht="17.25" r="3341" spans="1:105">
      <c r="A3341" s="161" t="n"/>
      <c r="B3341" s="141" t="n"/>
      <c r="C3341" s="15" t="n"/>
      <c r="D3341" s="15" t="n"/>
      <c r="E3341" s="142" t="n"/>
      <c r="F3341" s="16" t="n"/>
      <c r="G3341" s="132" t="n"/>
      <c r="H3341" s="142" t="n"/>
      <c r="I3341" s="142" t="n"/>
      <c r="J3341" s="144" t="n"/>
      <c r="K3341" s="124" t="n"/>
      <c r="L3341" s="12" t="n"/>
      <c r="M3341" s="158">
        <f>IF(J3341="", "", K3341)</f>
        <v/>
      </c>
      <c r="N3341" s="17" t="n"/>
      <c r="O3341" s="18" t="n"/>
      <c r="AC3341" s="14" t="n"/>
      <c r="AD3341" s="14">
        <f>IF(M3341="", "", IF(C3341="Long", IF(M3341&gt;0, M3341/F3341, ((G3341*(I3341-E3341))/F3341)), IF(M3341&gt;0, M3341/F3341, ((G3341*(E3341-I3341))/F3341))))</f>
        <v/>
      </c>
    </row>
    <row customHeight="1" ht="17.25" r="3342" spans="1:105">
      <c r="A3342" s="161" t="n"/>
      <c r="B3342" s="141" t="n"/>
      <c r="C3342" s="15" t="n"/>
      <c r="D3342" s="15" t="n"/>
      <c r="E3342" s="142" t="n"/>
      <c r="F3342" s="16" t="n"/>
      <c r="G3342" s="132" t="n"/>
      <c r="H3342" s="142" t="n"/>
      <c r="I3342" s="142" t="n"/>
      <c r="J3342" s="144" t="n"/>
      <c r="K3342" s="124" t="n"/>
      <c r="L3342" s="12" t="n"/>
      <c r="M3342" s="158">
        <f>IF(J3342="", "", K3342)</f>
        <v/>
      </c>
      <c r="N3342" s="17" t="n"/>
      <c r="O3342" s="18" t="n"/>
      <c r="AC3342" s="14" t="n"/>
      <c r="AD3342" s="14">
        <f>IF(M3342="", "", IF(C3342="Long", IF(M3342&gt;0, M3342/F3342, ((G3342*(I3342-E3342))/F3342)), IF(M3342&gt;0, M3342/F3342, ((G3342*(E3342-I3342))/F3342))))</f>
        <v/>
      </c>
    </row>
    <row customHeight="1" ht="17.25" r="3343" spans="1:105">
      <c r="A3343" s="161" t="n"/>
      <c r="B3343" s="141" t="n"/>
      <c r="C3343" s="15" t="n"/>
      <c r="D3343" s="15" t="n"/>
      <c r="E3343" s="142" t="n"/>
      <c r="F3343" s="16" t="n"/>
      <c r="G3343" s="132" t="n"/>
      <c r="H3343" s="142" t="n"/>
      <c r="I3343" s="142" t="n"/>
      <c r="J3343" s="144" t="n"/>
      <c r="K3343" s="124" t="n"/>
      <c r="L3343" s="12" t="n"/>
      <c r="M3343" s="158">
        <f>IF(J3343="", "", K3343)</f>
        <v/>
      </c>
      <c r="N3343" s="17" t="n"/>
      <c r="O3343" s="18" t="n"/>
      <c r="AC3343" s="14" t="n"/>
      <c r="AD3343" s="14">
        <f>IF(M3343="", "", IF(C3343="Long", IF(M3343&gt;0, M3343/F3343, ((G3343*(I3343-E3343))/F3343)), IF(M3343&gt;0, M3343/F3343, ((G3343*(E3343-I3343))/F3343))))</f>
        <v/>
      </c>
    </row>
    <row customHeight="1" ht="17.25" r="3344" spans="1:105">
      <c r="A3344" s="161" t="n"/>
      <c r="B3344" s="141" t="n"/>
      <c r="C3344" s="15" t="n"/>
      <c r="D3344" s="15" t="n"/>
      <c r="E3344" s="142" t="n"/>
      <c r="F3344" s="16" t="n"/>
      <c r="G3344" s="132" t="n"/>
      <c r="H3344" s="142" t="n"/>
      <c r="I3344" s="142" t="n"/>
      <c r="J3344" s="144" t="n"/>
      <c r="K3344" s="124" t="n"/>
      <c r="L3344" s="12" t="n"/>
      <c r="M3344" s="158">
        <f>IF(J3344="", "", K3344)</f>
        <v/>
      </c>
      <c r="N3344" s="17" t="n"/>
      <c r="O3344" s="18" t="n"/>
      <c r="AC3344" s="14" t="n"/>
      <c r="AD3344" s="14">
        <f>IF(M3344="", "", IF(C3344="Long", IF(M3344&gt;0, M3344/F3344, ((G3344*(I3344-E3344))/F3344)), IF(M3344&gt;0, M3344/F3344, ((G3344*(E3344-I3344))/F3344))))</f>
        <v/>
      </c>
    </row>
    <row customHeight="1" ht="17.25" r="3345" spans="1:105">
      <c r="A3345" s="161" t="n"/>
      <c r="B3345" s="141" t="n"/>
      <c r="C3345" s="15" t="n"/>
      <c r="D3345" s="15" t="n"/>
      <c r="E3345" s="142" t="n"/>
      <c r="F3345" s="16" t="n"/>
      <c r="G3345" s="132" t="n"/>
      <c r="H3345" s="142" t="n"/>
      <c r="I3345" s="142" t="n"/>
      <c r="J3345" s="144" t="n"/>
      <c r="K3345" s="124" t="n"/>
      <c r="L3345" s="12" t="n"/>
      <c r="M3345" s="158">
        <f>IF(J3345="", "", K3345)</f>
        <v/>
      </c>
      <c r="N3345" s="17" t="n"/>
      <c r="O3345" s="18" t="n"/>
      <c r="AC3345" s="14" t="n"/>
      <c r="AD3345" s="14">
        <f>IF(M3345="", "", IF(C3345="Long", IF(M3345&gt;0, M3345/F3345, ((G3345*(I3345-E3345))/F3345)), IF(M3345&gt;0, M3345/F3345, ((G3345*(E3345-I3345))/F3345))))</f>
        <v/>
      </c>
    </row>
    <row customHeight="1" ht="17.25" r="3346" spans="1:105">
      <c r="A3346" s="161" t="n"/>
      <c r="B3346" s="141" t="n"/>
      <c r="C3346" s="15" t="n"/>
      <c r="D3346" s="15" t="n"/>
      <c r="E3346" s="142" t="n"/>
      <c r="F3346" s="16" t="n"/>
      <c r="G3346" s="132" t="n"/>
      <c r="H3346" s="142" t="n"/>
      <c r="I3346" s="142" t="n"/>
      <c r="J3346" s="144" t="n"/>
      <c r="K3346" s="124" t="n"/>
      <c r="L3346" s="12" t="n"/>
      <c r="M3346" s="158">
        <f>IF(J3346="", "", K3346)</f>
        <v/>
      </c>
      <c r="N3346" s="17" t="n"/>
      <c r="O3346" s="18" t="n"/>
      <c r="AC3346" s="14" t="n"/>
      <c r="AD3346" s="14">
        <f>IF(M3346="", "", IF(C3346="Long", IF(M3346&gt;0, M3346/F3346, ((G3346*(I3346-E3346))/F3346)), IF(M3346&gt;0, M3346/F3346, ((G3346*(E3346-I3346))/F3346))))</f>
        <v/>
      </c>
    </row>
    <row customHeight="1" ht="17.25" r="3347" spans="1:105">
      <c r="A3347" s="161" t="n"/>
      <c r="B3347" s="141" t="n"/>
      <c r="C3347" s="15" t="n"/>
      <c r="D3347" s="15" t="n"/>
      <c r="E3347" s="142" t="n"/>
      <c r="F3347" s="16" t="n"/>
      <c r="G3347" s="132" t="n"/>
      <c r="H3347" s="142" t="n"/>
      <c r="I3347" s="142" t="n"/>
      <c r="J3347" s="144" t="n"/>
      <c r="K3347" s="124" t="n"/>
      <c r="L3347" s="12" t="n"/>
      <c r="M3347" s="158">
        <f>IF(J3347="", "", K3347)</f>
        <v/>
      </c>
      <c r="N3347" s="17" t="n"/>
      <c r="O3347" s="18" t="n"/>
      <c r="AC3347" s="14" t="n"/>
      <c r="AD3347" s="14">
        <f>IF(M3347="", "", IF(C3347="Long", IF(M3347&gt;0, M3347/F3347, ((G3347*(I3347-E3347))/F3347)), IF(M3347&gt;0, M3347/F3347, ((G3347*(E3347-I3347))/F3347))))</f>
        <v/>
      </c>
    </row>
    <row customHeight="1" ht="17.25" r="3348" spans="1:105">
      <c r="A3348" s="161" t="n"/>
      <c r="B3348" s="141" t="n"/>
      <c r="C3348" s="15" t="n"/>
      <c r="D3348" s="15" t="n"/>
      <c r="E3348" s="142" t="n"/>
      <c r="F3348" s="16" t="n"/>
      <c r="G3348" s="132" t="n"/>
      <c r="H3348" s="142" t="n"/>
      <c r="I3348" s="142" t="n"/>
      <c r="J3348" s="144" t="n"/>
      <c r="K3348" s="124" t="n"/>
      <c r="L3348" s="12" t="n"/>
      <c r="M3348" s="158">
        <f>IF(J3348="", "", K3348)</f>
        <v/>
      </c>
      <c r="N3348" s="17" t="n"/>
      <c r="O3348" s="18" t="n"/>
      <c r="AC3348" s="14" t="n"/>
      <c r="AD3348" s="14">
        <f>IF(M3348="", "", IF(C3348="Long", IF(M3348&gt;0, M3348/F3348, ((G3348*(I3348-E3348))/F3348)), IF(M3348&gt;0, M3348/F3348, ((G3348*(E3348-I3348))/F3348))))</f>
        <v/>
      </c>
    </row>
    <row customHeight="1" ht="17.25" r="3349" spans="1:105">
      <c r="A3349" s="161" t="n"/>
      <c r="B3349" s="141" t="n"/>
      <c r="C3349" s="15" t="n"/>
      <c r="D3349" s="15" t="n"/>
      <c r="E3349" s="142" t="n"/>
      <c r="F3349" s="16" t="n"/>
      <c r="G3349" s="132" t="n"/>
      <c r="H3349" s="142" t="n"/>
      <c r="I3349" s="142" t="n"/>
      <c r="J3349" s="144" t="n"/>
      <c r="K3349" s="124" t="n"/>
      <c r="L3349" s="12" t="n"/>
      <c r="M3349" s="158">
        <f>IF(J3349="", "", K3349)</f>
        <v/>
      </c>
      <c r="N3349" s="17" t="n"/>
      <c r="O3349" s="18" t="n"/>
      <c r="AC3349" s="14" t="n"/>
      <c r="AD3349" s="14">
        <f>IF(M3349="", "", IF(C3349="Long", IF(M3349&gt;0, M3349/F3349, ((G3349*(I3349-E3349))/F3349)), IF(M3349&gt;0, M3349/F3349, ((G3349*(E3349-I3349))/F3349))))</f>
        <v/>
      </c>
    </row>
    <row customHeight="1" ht="17.25" r="3350" spans="1:105">
      <c r="A3350" s="161" t="n"/>
      <c r="B3350" s="141" t="n"/>
      <c r="C3350" s="15" t="n"/>
      <c r="D3350" s="15" t="n"/>
      <c r="E3350" s="142" t="n"/>
      <c r="F3350" s="16" t="n"/>
      <c r="G3350" s="132" t="n"/>
      <c r="H3350" s="142" t="n"/>
      <c r="I3350" s="142" t="n"/>
      <c r="J3350" s="144" t="n"/>
      <c r="K3350" s="124" t="n"/>
      <c r="L3350" s="12" t="n"/>
      <c r="M3350" s="158">
        <f>IF(J3350="", "", K3350)</f>
        <v/>
      </c>
      <c r="N3350" s="17" t="n"/>
      <c r="O3350" s="18" t="n"/>
      <c r="AC3350" s="14" t="n"/>
      <c r="AD3350" s="14">
        <f>IF(M3350="", "", IF(C3350="Long", IF(M3350&gt;0, M3350/F3350, ((G3350*(I3350-E3350))/F3350)), IF(M3350&gt;0, M3350/F3350, ((G3350*(E3350-I3350))/F3350))))</f>
        <v/>
      </c>
    </row>
    <row customHeight="1" ht="17.25" r="3351" spans="1:105">
      <c r="A3351" s="161" t="n"/>
      <c r="B3351" s="141" t="n"/>
      <c r="C3351" s="15" t="n"/>
      <c r="D3351" s="15" t="n"/>
      <c r="E3351" s="142" t="n"/>
      <c r="F3351" s="16" t="n"/>
      <c r="G3351" s="132" t="n"/>
      <c r="H3351" s="142" t="n"/>
      <c r="I3351" s="142" t="n"/>
      <c r="J3351" s="144" t="n"/>
      <c r="K3351" s="124" t="n"/>
      <c r="L3351" s="12" t="n"/>
      <c r="M3351" s="158">
        <f>IF(J3351="", "", K3351)</f>
        <v/>
      </c>
      <c r="N3351" s="17" t="n"/>
      <c r="O3351" s="18" t="n"/>
      <c r="AC3351" s="14" t="n"/>
      <c r="AD3351" s="14">
        <f>IF(M3351="", "", IF(C3351="Long", IF(M3351&gt;0, M3351/F3351, ((G3351*(I3351-E3351))/F3351)), IF(M3351&gt;0, M3351/F3351, ((G3351*(E3351-I3351))/F3351))))</f>
        <v/>
      </c>
    </row>
    <row customHeight="1" ht="17.25" r="3352" spans="1:105">
      <c r="A3352" s="161" t="n"/>
      <c r="B3352" s="141" t="n"/>
      <c r="C3352" s="15" t="n"/>
      <c r="D3352" s="15" t="n"/>
      <c r="E3352" s="142" t="n"/>
      <c r="F3352" s="16" t="n"/>
      <c r="G3352" s="132" t="n"/>
      <c r="H3352" s="142" t="n"/>
      <c r="I3352" s="142" t="n"/>
      <c r="J3352" s="144" t="n"/>
      <c r="K3352" s="124" t="n"/>
      <c r="L3352" s="12" t="n"/>
      <c r="M3352" s="158">
        <f>IF(J3352="", "", K3352)</f>
        <v/>
      </c>
      <c r="N3352" s="17" t="n"/>
      <c r="O3352" s="18" t="n"/>
      <c r="AC3352" s="14" t="n"/>
      <c r="AD3352" s="14">
        <f>IF(M3352="", "", IF(C3352="Long", IF(M3352&gt;0, M3352/F3352, ((G3352*(I3352-E3352))/F3352)), IF(M3352&gt;0, M3352/F3352, ((G3352*(E3352-I3352))/F3352))))</f>
        <v/>
      </c>
    </row>
    <row customHeight="1" ht="17.25" r="3353" spans="1:105">
      <c r="A3353" s="161" t="n"/>
      <c r="B3353" s="141" t="n"/>
      <c r="C3353" s="15" t="n"/>
      <c r="D3353" s="15" t="n"/>
      <c r="E3353" s="142" t="n"/>
      <c r="F3353" s="16" t="n"/>
      <c r="G3353" s="132" t="n"/>
      <c r="H3353" s="142" t="n"/>
      <c r="I3353" s="142" t="n"/>
      <c r="J3353" s="144" t="n"/>
      <c r="K3353" s="124" t="n"/>
      <c r="L3353" s="12" t="n"/>
      <c r="M3353" s="158">
        <f>IF(J3353="", "", K3353)</f>
        <v/>
      </c>
      <c r="N3353" s="17" t="n"/>
      <c r="O3353" s="18" t="n"/>
      <c r="AC3353" s="14" t="n"/>
      <c r="AD3353" s="14">
        <f>IF(M3353="", "", IF(C3353="Long", IF(M3353&gt;0, M3353/F3353, ((G3353*(I3353-E3353))/F3353)), IF(M3353&gt;0, M3353/F3353, ((G3353*(E3353-I3353))/F3353))))</f>
        <v/>
      </c>
    </row>
    <row customHeight="1" ht="17.25" r="3354" spans="1:105">
      <c r="A3354" s="161" t="n"/>
      <c r="B3354" s="141" t="n"/>
      <c r="C3354" s="15" t="n"/>
      <c r="D3354" s="15" t="n"/>
      <c r="E3354" s="142" t="n"/>
      <c r="F3354" s="16" t="n"/>
      <c r="G3354" s="132" t="n"/>
      <c r="H3354" s="142" t="n"/>
      <c r="I3354" s="142" t="n"/>
      <c r="J3354" s="144" t="n"/>
      <c r="K3354" s="124" t="n"/>
      <c r="L3354" s="12" t="n"/>
      <c r="M3354" s="158">
        <f>IF(J3354="", "", K3354)</f>
        <v/>
      </c>
      <c r="N3354" s="17" t="n"/>
      <c r="O3354" s="18" t="n"/>
      <c r="AC3354" s="14" t="n"/>
      <c r="AD3354" s="14">
        <f>IF(M3354="", "", IF(C3354="Long", IF(M3354&gt;0, M3354/F3354, ((G3354*(I3354-E3354))/F3354)), IF(M3354&gt;0, M3354/F3354, ((G3354*(E3354-I3354))/F3354))))</f>
        <v/>
      </c>
    </row>
    <row customHeight="1" ht="17.25" r="3355" spans="1:105">
      <c r="A3355" s="161" t="n"/>
      <c r="B3355" s="141" t="n"/>
      <c r="C3355" s="15" t="n"/>
      <c r="D3355" s="15" t="n"/>
      <c r="E3355" s="142" t="n"/>
      <c r="F3355" s="16" t="n"/>
      <c r="G3355" s="132" t="n"/>
      <c r="H3355" s="142" t="n"/>
      <c r="I3355" s="142" t="n"/>
      <c r="J3355" s="144" t="n"/>
      <c r="K3355" s="124" t="n"/>
      <c r="L3355" s="12" t="n"/>
      <c r="M3355" s="158">
        <f>IF(J3355="", "", K3355)</f>
        <v/>
      </c>
      <c r="N3355" s="17" t="n"/>
      <c r="O3355" s="18" t="n"/>
      <c r="AC3355" s="14" t="n"/>
      <c r="AD3355" s="14">
        <f>IF(M3355="", "", IF(C3355="Long", IF(M3355&gt;0, M3355/F3355, ((G3355*(I3355-E3355))/F3355)), IF(M3355&gt;0, M3355/F3355, ((G3355*(E3355-I3355))/F3355))))</f>
        <v/>
      </c>
    </row>
    <row customHeight="1" ht="17.25" r="3356" spans="1:105">
      <c r="A3356" s="161" t="n"/>
      <c r="B3356" s="141" t="n"/>
      <c r="C3356" s="15" t="n"/>
      <c r="D3356" s="15" t="n"/>
      <c r="E3356" s="142" t="n"/>
      <c r="F3356" s="16" t="n"/>
      <c r="G3356" s="132" t="n"/>
      <c r="H3356" s="142" t="n"/>
      <c r="I3356" s="142" t="n"/>
      <c r="J3356" s="144" t="n"/>
      <c r="K3356" s="124" t="n"/>
      <c r="L3356" s="12" t="n"/>
      <c r="M3356" s="158">
        <f>IF(J3356="", "", K3356)</f>
        <v/>
      </c>
      <c r="N3356" s="17" t="n"/>
      <c r="O3356" s="18" t="n"/>
      <c r="AC3356" s="14" t="n"/>
      <c r="AD3356" s="14">
        <f>IF(M3356="", "", IF(C3356="Long", IF(M3356&gt;0, M3356/F3356, ((G3356*(I3356-E3356))/F3356)), IF(M3356&gt;0, M3356/F3356, ((G3356*(E3356-I3356))/F3356))))</f>
        <v/>
      </c>
    </row>
    <row customHeight="1" ht="17.25" r="3357" spans="1:105">
      <c r="A3357" s="161" t="n"/>
      <c r="B3357" s="141" t="n"/>
      <c r="C3357" s="15" t="n"/>
      <c r="D3357" s="15" t="n"/>
      <c r="E3357" s="142" t="n"/>
      <c r="F3357" s="16" t="n"/>
      <c r="G3357" s="132" t="n"/>
      <c r="H3357" s="142" t="n"/>
      <c r="I3357" s="142" t="n"/>
      <c r="J3357" s="144" t="n"/>
      <c r="K3357" s="124" t="n"/>
      <c r="L3357" s="12" t="n"/>
      <c r="M3357" s="158">
        <f>IF(J3357="", "", K3357)</f>
        <v/>
      </c>
      <c r="N3357" s="17" t="n"/>
      <c r="O3357" s="18" t="n"/>
      <c r="AC3357" s="14" t="n"/>
      <c r="AD3357" s="14">
        <f>IF(M3357="", "", IF(C3357="Long", IF(M3357&gt;0, M3357/F3357, ((G3357*(I3357-E3357))/F3357)), IF(M3357&gt;0, M3357/F3357, ((G3357*(E3357-I3357))/F3357))))</f>
        <v/>
      </c>
    </row>
    <row customHeight="1" ht="17.25" r="3358" spans="1:105">
      <c r="A3358" s="161" t="n"/>
      <c r="B3358" s="141" t="n"/>
      <c r="C3358" s="15" t="n"/>
      <c r="D3358" s="15" t="n"/>
      <c r="E3358" s="142" t="n"/>
      <c r="F3358" s="16" t="n"/>
      <c r="G3358" s="132" t="n"/>
      <c r="H3358" s="142" t="n"/>
      <c r="I3358" s="142" t="n"/>
      <c r="J3358" s="144" t="n"/>
      <c r="K3358" s="124" t="n"/>
      <c r="L3358" s="12" t="n"/>
      <c r="M3358" s="158">
        <f>IF(J3358="", "", K3358)</f>
        <v/>
      </c>
      <c r="N3358" s="17" t="n"/>
      <c r="O3358" s="18" t="n"/>
      <c r="AC3358" s="14" t="n"/>
      <c r="AD3358" s="14">
        <f>IF(M3358="", "", IF(C3358="Long", IF(M3358&gt;0, M3358/F3358, ((G3358*(I3358-E3358))/F3358)), IF(M3358&gt;0, M3358/F3358, ((G3358*(E3358-I3358))/F3358))))</f>
        <v/>
      </c>
    </row>
    <row customHeight="1" ht="17.25" r="3359" spans="1:105">
      <c r="A3359" s="161" t="n"/>
      <c r="B3359" s="141" t="n"/>
      <c r="C3359" s="15" t="n"/>
      <c r="D3359" s="15" t="n"/>
      <c r="E3359" s="142" t="n"/>
      <c r="F3359" s="16" t="n"/>
      <c r="G3359" s="132" t="n"/>
      <c r="H3359" s="142" t="n"/>
      <c r="I3359" s="142" t="n"/>
      <c r="J3359" s="144" t="n"/>
      <c r="K3359" s="124" t="n"/>
      <c r="L3359" s="12" t="n"/>
      <c r="M3359" s="158">
        <f>IF(J3359="", "", K3359)</f>
        <v/>
      </c>
      <c r="N3359" s="17" t="n"/>
      <c r="O3359" s="18" t="n"/>
      <c r="AC3359" s="14" t="n"/>
      <c r="AD3359" s="14">
        <f>IF(M3359="", "", IF(C3359="Long", IF(M3359&gt;0, M3359/F3359, ((G3359*(I3359-E3359))/F3359)), IF(M3359&gt;0, M3359/F3359, ((G3359*(E3359-I3359))/F3359))))</f>
        <v/>
      </c>
    </row>
    <row customHeight="1" ht="17.25" r="3360" spans="1:105">
      <c r="A3360" s="161" t="n"/>
      <c r="B3360" s="141" t="n"/>
      <c r="C3360" s="15" t="n"/>
      <c r="D3360" s="15" t="n"/>
      <c r="E3360" s="142" t="n"/>
      <c r="F3360" s="16" t="n"/>
      <c r="G3360" s="132" t="n"/>
      <c r="H3360" s="142" t="n"/>
      <c r="I3360" s="142" t="n"/>
      <c r="J3360" s="144" t="n"/>
      <c r="K3360" s="124" t="n"/>
      <c r="L3360" s="12" t="n"/>
      <c r="M3360" s="158">
        <f>IF(J3360="", "", K3360)</f>
        <v/>
      </c>
      <c r="N3360" s="17" t="n"/>
      <c r="O3360" s="18" t="n"/>
      <c r="AC3360" s="14" t="n"/>
      <c r="AD3360" s="14">
        <f>IF(M3360="", "", IF(C3360="Long", IF(M3360&gt;0, M3360/F3360, ((G3360*(I3360-E3360))/F3360)), IF(M3360&gt;0, M3360/F3360, ((G3360*(E3360-I3360))/F3360))))</f>
        <v/>
      </c>
    </row>
    <row customHeight="1" ht="17.25" r="3361" spans="1:105">
      <c r="A3361" s="161" t="n"/>
      <c r="B3361" s="141" t="n"/>
      <c r="C3361" s="15" t="n"/>
      <c r="D3361" s="15" t="n"/>
      <c r="E3361" s="142" t="n"/>
      <c r="F3361" s="16" t="n"/>
      <c r="G3361" s="132" t="n"/>
      <c r="H3361" s="142" t="n"/>
      <c r="I3361" s="142" t="n"/>
      <c r="J3361" s="144" t="n"/>
      <c r="K3361" s="124" t="n"/>
      <c r="L3361" s="12" t="n"/>
      <c r="M3361" s="158">
        <f>IF(J3361="", "", K3361)</f>
        <v/>
      </c>
      <c r="N3361" s="17" t="n"/>
      <c r="O3361" s="18" t="n"/>
      <c r="AC3361" s="14" t="n"/>
      <c r="AD3361" s="14">
        <f>IF(M3361="", "", IF(C3361="Long", IF(M3361&gt;0, M3361/F3361, ((G3361*(I3361-E3361))/F3361)), IF(M3361&gt;0, M3361/F3361, ((G3361*(E3361-I3361))/F3361))))</f>
        <v/>
      </c>
    </row>
    <row customHeight="1" ht="17.25" r="3362" spans="1:105">
      <c r="A3362" s="161" t="n"/>
      <c r="B3362" s="141" t="n"/>
      <c r="C3362" s="15" t="n"/>
      <c r="D3362" s="15" t="n"/>
      <c r="E3362" s="142" t="n"/>
      <c r="F3362" s="16" t="n"/>
      <c r="G3362" s="132" t="n"/>
      <c r="H3362" s="142" t="n"/>
      <c r="I3362" s="142" t="n"/>
      <c r="J3362" s="144" t="n"/>
      <c r="K3362" s="124" t="n"/>
      <c r="L3362" s="12" t="n"/>
      <c r="M3362" s="158">
        <f>IF(J3362="", "", K3362)</f>
        <v/>
      </c>
      <c r="N3362" s="17" t="n"/>
      <c r="O3362" s="18" t="n"/>
      <c r="AC3362" s="14" t="n"/>
      <c r="AD3362" s="14">
        <f>IF(M3362="", "", IF(C3362="Long", IF(M3362&gt;0, M3362/F3362, ((G3362*(I3362-E3362))/F3362)), IF(M3362&gt;0, M3362/F3362, ((G3362*(E3362-I3362))/F3362))))</f>
        <v/>
      </c>
    </row>
    <row customHeight="1" ht="17.25" r="3363" spans="1:105">
      <c r="A3363" s="161" t="n"/>
      <c r="B3363" s="141" t="n"/>
      <c r="C3363" s="15" t="n"/>
      <c r="D3363" s="15" t="n"/>
      <c r="E3363" s="142" t="n"/>
      <c r="F3363" s="16" t="n"/>
      <c r="G3363" s="132" t="n"/>
      <c r="H3363" s="142" t="n"/>
      <c r="I3363" s="142" t="n"/>
      <c r="J3363" s="144" t="n"/>
      <c r="K3363" s="124" t="n"/>
      <c r="L3363" s="12" t="n"/>
      <c r="M3363" s="158">
        <f>IF(J3363="", "", K3363)</f>
        <v/>
      </c>
      <c r="N3363" s="17" t="n"/>
      <c r="O3363" s="18" t="n"/>
      <c r="AC3363" s="14" t="n"/>
      <c r="AD3363" s="14">
        <f>IF(M3363="", "", IF(C3363="Long", IF(M3363&gt;0, M3363/F3363, ((G3363*(I3363-E3363))/F3363)), IF(M3363&gt;0, M3363/F3363, ((G3363*(E3363-I3363))/F3363))))</f>
        <v/>
      </c>
    </row>
    <row customHeight="1" ht="17.25" r="3364" spans="1:105">
      <c r="A3364" s="161" t="n"/>
      <c r="B3364" s="141" t="n"/>
      <c r="C3364" s="15" t="n"/>
      <c r="D3364" s="15" t="n"/>
      <c r="E3364" s="142" t="n"/>
      <c r="F3364" s="16" t="n"/>
      <c r="G3364" s="132" t="n"/>
      <c r="H3364" s="142" t="n"/>
      <c r="I3364" s="142" t="n"/>
      <c r="J3364" s="144" t="n"/>
      <c r="K3364" s="124" t="n"/>
      <c r="L3364" s="12" t="n"/>
      <c r="M3364" s="158">
        <f>IF(J3364="", "", K3364)</f>
        <v/>
      </c>
      <c r="N3364" s="17" t="n"/>
      <c r="O3364" s="18" t="n"/>
      <c r="AC3364" s="14" t="n"/>
      <c r="AD3364" s="14">
        <f>IF(M3364="", "", IF(C3364="Long", IF(M3364&gt;0, M3364/F3364, ((G3364*(I3364-E3364))/F3364)), IF(M3364&gt;0, M3364/F3364, ((G3364*(E3364-I3364))/F3364))))</f>
        <v/>
      </c>
    </row>
    <row customHeight="1" ht="17.25" r="3365" spans="1:105">
      <c r="A3365" s="161" t="n"/>
      <c r="B3365" s="141" t="n"/>
      <c r="C3365" s="15" t="n"/>
      <c r="D3365" s="15" t="n"/>
      <c r="E3365" s="142" t="n"/>
      <c r="F3365" s="16" t="n"/>
      <c r="G3365" s="132" t="n"/>
      <c r="H3365" s="142" t="n"/>
      <c r="I3365" s="142" t="n"/>
      <c r="J3365" s="144" t="n"/>
      <c r="K3365" s="124" t="n"/>
      <c r="L3365" s="12" t="n"/>
      <c r="M3365" s="158">
        <f>IF(J3365="", "", K3365)</f>
        <v/>
      </c>
      <c r="N3365" s="17" t="n"/>
      <c r="O3365" s="18" t="n"/>
      <c r="AC3365" s="14" t="n"/>
      <c r="AD3365" s="14">
        <f>IF(M3365="", "", IF(C3365="Long", IF(M3365&gt;0, M3365/F3365, ((G3365*(I3365-E3365))/F3365)), IF(M3365&gt;0, M3365/F3365, ((G3365*(E3365-I3365))/F3365))))</f>
        <v/>
      </c>
    </row>
    <row customHeight="1" ht="17.25" r="3366" spans="1:105">
      <c r="A3366" s="161" t="n"/>
      <c r="B3366" s="141" t="n"/>
      <c r="C3366" s="15" t="n"/>
      <c r="D3366" s="15" t="n"/>
      <c r="E3366" s="142" t="n"/>
      <c r="F3366" s="16" t="n"/>
      <c r="G3366" s="132" t="n"/>
      <c r="H3366" s="142" t="n"/>
      <c r="I3366" s="142" t="n"/>
      <c r="J3366" s="144" t="n"/>
      <c r="K3366" s="124" t="n"/>
      <c r="L3366" s="12" t="n"/>
      <c r="M3366" s="158">
        <f>IF(J3366="", "", K3366)</f>
        <v/>
      </c>
      <c r="N3366" s="17" t="n"/>
      <c r="O3366" s="18" t="n"/>
      <c r="AC3366" s="14" t="n"/>
      <c r="AD3366" s="14">
        <f>IF(M3366="", "", IF(C3366="Long", IF(M3366&gt;0, M3366/F3366, ((G3366*(I3366-E3366))/F3366)), IF(M3366&gt;0, M3366/F3366, ((G3366*(E3366-I3366))/F3366))))</f>
        <v/>
      </c>
    </row>
    <row customHeight="1" ht="17.25" r="3367" spans="1:105">
      <c r="A3367" s="161" t="n"/>
      <c r="B3367" s="141" t="n"/>
      <c r="C3367" s="15" t="n"/>
      <c r="D3367" s="15" t="n"/>
      <c r="E3367" s="142" t="n"/>
      <c r="F3367" s="16" t="n"/>
      <c r="G3367" s="132" t="n"/>
      <c r="H3367" s="142" t="n"/>
      <c r="I3367" s="142" t="n"/>
      <c r="J3367" s="144" t="n"/>
      <c r="K3367" s="124" t="n"/>
      <c r="L3367" s="12" t="n"/>
      <c r="M3367" s="158">
        <f>IF(J3367="", "", K3367)</f>
        <v/>
      </c>
      <c r="N3367" s="17" t="n"/>
      <c r="O3367" s="18" t="n"/>
      <c r="AC3367" s="14" t="n"/>
      <c r="AD3367" s="14">
        <f>IF(M3367="", "", IF(C3367="Long", IF(M3367&gt;0, M3367/F3367, ((G3367*(I3367-E3367))/F3367)), IF(M3367&gt;0, M3367/F3367, ((G3367*(E3367-I3367))/F3367))))</f>
        <v/>
      </c>
    </row>
    <row customHeight="1" ht="17.25" r="3368" spans="1:105">
      <c r="A3368" s="161" t="n"/>
      <c r="B3368" s="141" t="n"/>
      <c r="C3368" s="15" t="n"/>
      <c r="D3368" s="15" t="n"/>
      <c r="E3368" s="142" t="n"/>
      <c r="F3368" s="16" t="n"/>
      <c r="G3368" s="132" t="n"/>
      <c r="H3368" s="142" t="n"/>
      <c r="I3368" s="142" t="n"/>
      <c r="J3368" s="144" t="n"/>
      <c r="K3368" s="124" t="n"/>
      <c r="L3368" s="12" t="n"/>
      <c r="M3368" s="158">
        <f>IF(J3368="", "", K3368)</f>
        <v/>
      </c>
      <c r="N3368" s="17" t="n"/>
      <c r="O3368" s="18" t="n"/>
      <c r="AC3368" s="14" t="n"/>
      <c r="AD3368" s="14">
        <f>IF(M3368="", "", IF(C3368="Long", IF(M3368&gt;0, M3368/F3368, ((G3368*(I3368-E3368))/F3368)), IF(M3368&gt;0, M3368/F3368, ((G3368*(E3368-I3368))/F3368))))</f>
        <v/>
      </c>
    </row>
    <row customHeight="1" ht="17.25" r="3369" spans="1:105">
      <c r="A3369" s="161" t="n"/>
      <c r="B3369" s="141" t="n"/>
      <c r="C3369" s="15" t="n"/>
      <c r="D3369" s="15" t="n"/>
      <c r="E3369" s="142" t="n"/>
      <c r="F3369" s="16" t="n"/>
      <c r="G3369" s="132" t="n"/>
      <c r="H3369" s="142" t="n"/>
      <c r="I3369" s="142" t="n"/>
      <c r="J3369" s="144" t="n"/>
      <c r="K3369" s="124" t="n"/>
      <c r="L3369" s="12" t="n"/>
      <c r="M3369" s="158">
        <f>IF(J3369="", "", K3369)</f>
        <v/>
      </c>
      <c r="N3369" s="17" t="n"/>
      <c r="O3369" s="18" t="n"/>
      <c r="AC3369" s="14" t="n"/>
      <c r="AD3369" s="14">
        <f>IF(M3369="", "", IF(C3369="Long", IF(M3369&gt;0, M3369/F3369, ((G3369*(I3369-E3369))/F3369)), IF(M3369&gt;0, M3369/F3369, ((G3369*(E3369-I3369))/F3369))))</f>
        <v/>
      </c>
    </row>
    <row customHeight="1" ht="17.25" r="3370" spans="1:105">
      <c r="A3370" s="161" t="n"/>
      <c r="B3370" s="141" t="n"/>
      <c r="C3370" s="15" t="n"/>
      <c r="D3370" s="15" t="n"/>
      <c r="E3370" s="142" t="n"/>
      <c r="F3370" s="16" t="n"/>
      <c r="G3370" s="132" t="n"/>
      <c r="H3370" s="142" t="n"/>
      <c r="I3370" s="142" t="n"/>
      <c r="J3370" s="144" t="n"/>
      <c r="K3370" s="124" t="n"/>
      <c r="L3370" s="12" t="n"/>
      <c r="M3370" s="158">
        <f>IF(J3370="", "", K3370)</f>
        <v/>
      </c>
      <c r="N3370" s="17" t="n"/>
      <c r="O3370" s="18" t="n"/>
      <c r="AC3370" s="14" t="n"/>
      <c r="AD3370" s="14">
        <f>IF(M3370="", "", IF(C3370="Long", IF(M3370&gt;0, M3370/F3370, ((G3370*(I3370-E3370))/F3370)), IF(M3370&gt;0, M3370/F3370, ((G3370*(E3370-I3370))/F3370))))</f>
        <v/>
      </c>
    </row>
    <row customHeight="1" ht="17.25" r="3371" spans="1:105">
      <c r="A3371" s="161" t="n"/>
      <c r="B3371" s="141" t="n"/>
      <c r="C3371" s="15" t="n"/>
      <c r="D3371" s="15" t="n"/>
      <c r="E3371" s="142" t="n"/>
      <c r="F3371" s="16" t="n"/>
      <c r="G3371" s="132" t="n"/>
      <c r="H3371" s="142" t="n"/>
      <c r="I3371" s="142" t="n"/>
      <c r="J3371" s="144" t="n"/>
      <c r="K3371" s="124" t="n"/>
      <c r="L3371" s="12" t="n"/>
      <c r="M3371" s="158">
        <f>IF(J3371="", "", K3371)</f>
        <v/>
      </c>
      <c r="N3371" s="17" t="n"/>
      <c r="O3371" s="18" t="n"/>
      <c r="AC3371" s="14" t="n"/>
      <c r="AD3371" s="14">
        <f>IF(M3371="", "", IF(C3371="Long", IF(M3371&gt;0, M3371/F3371, ((G3371*(I3371-E3371))/F3371)), IF(M3371&gt;0, M3371/F3371, ((G3371*(E3371-I3371))/F3371))))</f>
        <v/>
      </c>
    </row>
    <row customHeight="1" ht="17.25" r="3372" spans="1:105">
      <c r="A3372" s="161" t="n"/>
      <c r="B3372" s="141" t="n"/>
      <c r="C3372" s="15" t="n"/>
      <c r="D3372" s="15" t="n"/>
      <c r="E3372" s="142" t="n"/>
      <c r="F3372" s="16" t="n"/>
      <c r="G3372" s="132" t="n"/>
      <c r="H3372" s="142" t="n"/>
      <c r="I3372" s="142" t="n"/>
      <c r="J3372" s="144" t="n"/>
      <c r="K3372" s="124" t="n"/>
      <c r="L3372" s="12" t="n"/>
      <c r="M3372" s="158">
        <f>IF(J3372="", "", K3372)</f>
        <v/>
      </c>
      <c r="N3372" s="17" t="n"/>
      <c r="O3372" s="18" t="n"/>
      <c r="AC3372" s="14" t="n"/>
      <c r="AD3372" s="14">
        <f>IF(M3372="", "", IF(C3372="Long", IF(M3372&gt;0, M3372/F3372, ((G3372*(I3372-E3372))/F3372)), IF(M3372&gt;0, M3372/F3372, ((G3372*(E3372-I3372))/F3372))))</f>
        <v/>
      </c>
    </row>
    <row customHeight="1" ht="17.25" r="3373" spans="1:105">
      <c r="A3373" s="161" t="n"/>
      <c r="B3373" s="141" t="n"/>
      <c r="C3373" s="15" t="n"/>
      <c r="D3373" s="15" t="n"/>
      <c r="E3373" s="142" t="n"/>
      <c r="F3373" s="16" t="n"/>
      <c r="G3373" s="132" t="n"/>
      <c r="H3373" s="142" t="n"/>
      <c r="I3373" s="142" t="n"/>
      <c r="J3373" s="144" t="n"/>
      <c r="K3373" s="124" t="n"/>
      <c r="L3373" s="12" t="n"/>
      <c r="M3373" s="158">
        <f>IF(J3373="", "", K3373)</f>
        <v/>
      </c>
      <c r="N3373" s="17" t="n"/>
      <c r="O3373" s="18" t="n"/>
      <c r="AC3373" s="14" t="n"/>
      <c r="AD3373" s="14">
        <f>IF(M3373="", "", IF(C3373="Long", IF(M3373&gt;0, M3373/F3373, ((G3373*(I3373-E3373))/F3373)), IF(M3373&gt;0, M3373/F3373, ((G3373*(E3373-I3373))/F3373))))</f>
        <v/>
      </c>
    </row>
    <row customHeight="1" ht="17.25" r="3374" spans="1:105">
      <c r="A3374" s="161" t="n"/>
      <c r="B3374" s="141" t="n"/>
      <c r="C3374" s="15" t="n"/>
      <c r="D3374" s="15" t="n"/>
      <c r="E3374" s="142" t="n"/>
      <c r="F3374" s="16" t="n"/>
      <c r="G3374" s="132" t="n"/>
      <c r="H3374" s="142" t="n"/>
      <c r="I3374" s="142" t="n"/>
      <c r="J3374" s="144" t="n"/>
      <c r="K3374" s="124" t="n"/>
      <c r="L3374" s="12" t="n"/>
      <c r="M3374" s="158">
        <f>IF(J3374="", "", K3374)</f>
        <v/>
      </c>
      <c r="N3374" s="17" t="n"/>
      <c r="O3374" s="18" t="n"/>
      <c r="AC3374" s="14" t="n"/>
      <c r="AD3374" s="14">
        <f>IF(M3374="", "", IF(C3374="Long", IF(M3374&gt;0, M3374/F3374, ((G3374*(I3374-E3374))/F3374)), IF(M3374&gt;0, M3374/F3374, ((G3374*(E3374-I3374))/F3374))))</f>
        <v/>
      </c>
    </row>
    <row customHeight="1" ht="17.25" r="3375" spans="1:105">
      <c r="A3375" s="161" t="n"/>
      <c r="B3375" s="141" t="n"/>
      <c r="C3375" s="15" t="n"/>
      <c r="D3375" s="15" t="n"/>
      <c r="E3375" s="142" t="n"/>
      <c r="F3375" s="16" t="n"/>
      <c r="G3375" s="132" t="n"/>
      <c r="H3375" s="142" t="n"/>
      <c r="I3375" s="142" t="n"/>
      <c r="J3375" s="144" t="n"/>
      <c r="K3375" s="124" t="n"/>
      <c r="L3375" s="12" t="n"/>
      <c r="M3375" s="158">
        <f>IF(J3375="", "", K3375)</f>
        <v/>
      </c>
      <c r="N3375" s="17" t="n"/>
      <c r="O3375" s="18" t="n"/>
      <c r="AC3375" s="14" t="n"/>
      <c r="AD3375" s="14">
        <f>IF(M3375="", "", IF(C3375="Long", IF(M3375&gt;0, M3375/F3375, ((G3375*(I3375-E3375))/F3375)), IF(M3375&gt;0, M3375/F3375, ((G3375*(E3375-I3375))/F3375))))</f>
        <v/>
      </c>
    </row>
    <row customHeight="1" ht="17.25" r="3376" spans="1:105">
      <c r="A3376" s="161" t="n"/>
      <c r="B3376" s="141" t="n"/>
      <c r="C3376" s="15" t="n"/>
      <c r="D3376" s="15" t="n"/>
      <c r="E3376" s="142" t="n"/>
      <c r="F3376" s="16" t="n"/>
      <c r="G3376" s="132" t="n"/>
      <c r="H3376" s="142" t="n"/>
      <c r="I3376" s="142" t="n"/>
      <c r="J3376" s="144" t="n"/>
      <c r="K3376" s="124" t="n"/>
      <c r="L3376" s="12" t="n"/>
      <c r="M3376" s="158">
        <f>IF(J3376="", "", K3376)</f>
        <v/>
      </c>
      <c r="N3376" s="17" t="n"/>
      <c r="O3376" s="18" t="n"/>
      <c r="AC3376" s="14" t="n"/>
      <c r="AD3376" s="14">
        <f>IF(M3376="", "", IF(C3376="Long", IF(M3376&gt;0, M3376/F3376, ((G3376*(I3376-E3376))/F3376)), IF(M3376&gt;0, M3376/F3376, ((G3376*(E3376-I3376))/F3376))))</f>
        <v/>
      </c>
    </row>
    <row customHeight="1" ht="17.25" r="3377" spans="1:105">
      <c r="A3377" s="161" t="n"/>
      <c r="B3377" s="141" t="n"/>
      <c r="C3377" s="15" t="n"/>
      <c r="D3377" s="15" t="n"/>
      <c r="E3377" s="142" t="n"/>
      <c r="F3377" s="16" t="n"/>
      <c r="G3377" s="132" t="n"/>
      <c r="H3377" s="142" t="n"/>
      <c r="I3377" s="142" t="n"/>
      <c r="J3377" s="144" t="n"/>
      <c r="K3377" s="124" t="n"/>
      <c r="L3377" s="12" t="n"/>
      <c r="M3377" s="158">
        <f>IF(J3377="", "", K3377)</f>
        <v/>
      </c>
      <c r="N3377" s="17" t="n"/>
      <c r="O3377" s="18" t="n"/>
      <c r="AC3377" s="14" t="n"/>
      <c r="AD3377" s="14">
        <f>IF(M3377="", "", IF(C3377="Long", IF(M3377&gt;0, M3377/F3377, ((G3377*(I3377-E3377))/F3377)), IF(M3377&gt;0, M3377/F3377, ((G3377*(E3377-I3377))/F3377))))</f>
        <v/>
      </c>
    </row>
    <row customHeight="1" ht="17.25" r="3378" spans="1:105">
      <c r="A3378" s="161" t="n"/>
      <c r="B3378" s="141" t="n"/>
      <c r="C3378" s="15" t="n"/>
      <c r="D3378" s="15" t="n"/>
      <c r="E3378" s="142" t="n"/>
      <c r="F3378" s="16" t="n"/>
      <c r="G3378" s="132" t="n"/>
      <c r="H3378" s="142" t="n"/>
      <c r="I3378" s="142" t="n"/>
      <c r="J3378" s="144" t="n"/>
      <c r="K3378" s="124" t="n"/>
      <c r="L3378" s="12" t="n"/>
      <c r="M3378" s="158">
        <f>IF(J3378="", "", K3378)</f>
        <v/>
      </c>
      <c r="N3378" s="17" t="n"/>
      <c r="O3378" s="18" t="n"/>
      <c r="AC3378" s="14" t="n"/>
      <c r="AD3378" s="14">
        <f>IF(M3378="", "", IF(C3378="Long", IF(M3378&gt;0, M3378/F3378, ((G3378*(I3378-E3378))/F3378)), IF(M3378&gt;0, M3378/F3378, ((G3378*(E3378-I3378))/F3378))))</f>
        <v/>
      </c>
    </row>
    <row customHeight="1" ht="17.25" r="3379" spans="1:105">
      <c r="A3379" s="161" t="n"/>
      <c r="B3379" s="141" t="n"/>
      <c r="C3379" s="15" t="n"/>
      <c r="D3379" s="15" t="n"/>
      <c r="E3379" s="142" t="n"/>
      <c r="F3379" s="16" t="n"/>
      <c r="G3379" s="132" t="n"/>
      <c r="H3379" s="142" t="n"/>
      <c r="I3379" s="142" t="n"/>
      <c r="J3379" s="144" t="n"/>
      <c r="K3379" s="124" t="n"/>
      <c r="L3379" s="12" t="n"/>
      <c r="M3379" s="158">
        <f>IF(J3379="", "", K3379)</f>
        <v/>
      </c>
      <c r="N3379" s="17" t="n"/>
      <c r="O3379" s="18" t="n"/>
      <c r="AC3379" s="14" t="n"/>
      <c r="AD3379" s="14">
        <f>IF(M3379="", "", IF(C3379="Long", IF(M3379&gt;0, M3379/F3379, ((G3379*(I3379-E3379))/F3379)), IF(M3379&gt;0, M3379/F3379, ((G3379*(E3379-I3379))/F3379))))</f>
        <v/>
      </c>
    </row>
    <row customHeight="1" ht="17.25" r="3380" spans="1:105">
      <c r="A3380" s="161" t="n"/>
      <c r="B3380" s="141" t="n"/>
      <c r="C3380" s="15" t="n"/>
      <c r="D3380" s="15" t="n"/>
      <c r="E3380" s="142" t="n"/>
      <c r="F3380" s="16" t="n"/>
      <c r="G3380" s="132" t="n"/>
      <c r="H3380" s="142" t="n"/>
      <c r="I3380" s="142" t="n"/>
      <c r="J3380" s="144" t="n"/>
      <c r="K3380" s="124" t="n"/>
      <c r="L3380" s="12" t="n"/>
      <c r="M3380" s="158">
        <f>IF(J3380="", "", K3380)</f>
        <v/>
      </c>
      <c r="N3380" s="17" t="n"/>
      <c r="O3380" s="18" t="n"/>
      <c r="AC3380" s="14" t="n"/>
      <c r="AD3380" s="14">
        <f>IF(M3380="", "", IF(C3380="Long", IF(M3380&gt;0, M3380/F3380, ((G3380*(I3380-E3380))/F3380)), IF(M3380&gt;0, M3380/F3380, ((G3380*(E3380-I3380))/F3380))))</f>
        <v/>
      </c>
    </row>
    <row customHeight="1" ht="17.25" r="3381" spans="1:105">
      <c r="A3381" s="161" t="n"/>
      <c r="B3381" s="141" t="n"/>
      <c r="C3381" s="15" t="n"/>
      <c r="D3381" s="15" t="n"/>
      <c r="E3381" s="142" t="n"/>
      <c r="F3381" s="16" t="n"/>
      <c r="G3381" s="132" t="n"/>
      <c r="H3381" s="142" t="n"/>
      <c r="I3381" s="142" t="n"/>
      <c r="J3381" s="144" t="n"/>
      <c r="K3381" s="124" t="n"/>
      <c r="L3381" s="12" t="n"/>
      <c r="M3381" s="158">
        <f>IF(J3381="", "", K3381)</f>
        <v/>
      </c>
      <c r="N3381" s="17" t="n"/>
      <c r="O3381" s="18" t="n"/>
      <c r="AC3381" s="14" t="n"/>
      <c r="AD3381" s="14">
        <f>IF(M3381="", "", IF(C3381="Long", IF(M3381&gt;0, M3381/F3381, ((G3381*(I3381-E3381))/F3381)), IF(M3381&gt;0, M3381/F3381, ((G3381*(E3381-I3381))/F3381))))</f>
        <v/>
      </c>
    </row>
    <row customHeight="1" ht="17.25" r="3382" spans="1:105">
      <c r="A3382" s="161" t="n"/>
      <c r="B3382" s="141" t="n"/>
      <c r="C3382" s="15" t="n"/>
      <c r="D3382" s="15" t="n"/>
      <c r="E3382" s="142" t="n"/>
      <c r="F3382" s="16" t="n"/>
      <c r="G3382" s="132" t="n"/>
      <c r="H3382" s="142" t="n"/>
      <c r="I3382" s="142" t="n"/>
      <c r="J3382" s="144" t="n"/>
      <c r="K3382" s="124" t="n"/>
      <c r="L3382" s="12" t="n"/>
      <c r="M3382" s="158">
        <f>IF(J3382="", "", K3382)</f>
        <v/>
      </c>
      <c r="N3382" s="17" t="n"/>
      <c r="O3382" s="18" t="n"/>
      <c r="AC3382" s="14" t="n"/>
      <c r="AD3382" s="14">
        <f>IF(M3382="", "", IF(C3382="Long", IF(M3382&gt;0, M3382/F3382, ((G3382*(I3382-E3382))/F3382)), IF(M3382&gt;0, M3382/F3382, ((G3382*(E3382-I3382))/F3382))))</f>
        <v/>
      </c>
    </row>
    <row customHeight="1" ht="17.25" r="3383" spans="1:105">
      <c r="A3383" s="161" t="n"/>
      <c r="B3383" s="141" t="n"/>
      <c r="C3383" s="15" t="n"/>
      <c r="D3383" s="15" t="n"/>
      <c r="E3383" s="142" t="n"/>
      <c r="F3383" s="16" t="n"/>
      <c r="G3383" s="132" t="n"/>
      <c r="H3383" s="142" t="n"/>
      <c r="I3383" s="142" t="n"/>
      <c r="J3383" s="144" t="n"/>
      <c r="K3383" s="124" t="n"/>
      <c r="L3383" s="12" t="n"/>
      <c r="M3383" s="158">
        <f>IF(J3383="", "", K3383)</f>
        <v/>
      </c>
      <c r="N3383" s="17" t="n"/>
      <c r="O3383" s="18" t="n"/>
      <c r="AC3383" s="14" t="n"/>
      <c r="AD3383" s="14">
        <f>IF(M3383="", "", IF(C3383="Long", IF(M3383&gt;0, M3383/F3383, ((G3383*(I3383-E3383))/F3383)), IF(M3383&gt;0, M3383/F3383, ((G3383*(E3383-I3383))/F3383))))</f>
        <v/>
      </c>
    </row>
    <row customHeight="1" ht="17.25" r="3384" spans="1:105">
      <c r="A3384" s="161" t="n"/>
      <c r="B3384" s="141" t="n"/>
      <c r="C3384" s="15" t="n"/>
      <c r="D3384" s="15" t="n"/>
      <c r="E3384" s="142" t="n"/>
      <c r="F3384" s="16" t="n"/>
      <c r="G3384" s="132" t="n"/>
      <c r="H3384" s="142" t="n"/>
      <c r="I3384" s="142" t="n"/>
      <c r="J3384" s="144" t="n"/>
      <c r="K3384" s="124" t="n"/>
      <c r="L3384" s="12" t="n"/>
      <c r="M3384" s="158">
        <f>IF(J3384="", "", K3384)</f>
        <v/>
      </c>
      <c r="N3384" s="17" t="n"/>
      <c r="O3384" s="18" t="n"/>
      <c r="AC3384" s="14" t="n"/>
      <c r="AD3384" s="14">
        <f>IF(M3384="", "", IF(C3384="Long", IF(M3384&gt;0, M3384/F3384, ((G3384*(I3384-E3384))/F3384)), IF(M3384&gt;0, M3384/F3384, ((G3384*(E3384-I3384))/F3384))))</f>
        <v/>
      </c>
    </row>
    <row customHeight="1" ht="17.25" r="3385" spans="1:105">
      <c r="A3385" s="161" t="n"/>
      <c r="B3385" s="141" t="n"/>
      <c r="C3385" s="15" t="n"/>
      <c r="D3385" s="15" t="n"/>
      <c r="E3385" s="142" t="n"/>
      <c r="F3385" s="16" t="n"/>
      <c r="G3385" s="132" t="n"/>
      <c r="H3385" s="142" t="n"/>
      <c r="I3385" s="142" t="n"/>
      <c r="J3385" s="144" t="n"/>
      <c r="K3385" s="124" t="n"/>
      <c r="L3385" s="12" t="n"/>
      <c r="M3385" s="158">
        <f>IF(J3385="", "", K3385)</f>
        <v/>
      </c>
      <c r="N3385" s="17" t="n"/>
      <c r="O3385" s="18" t="n"/>
      <c r="AC3385" s="14" t="n"/>
      <c r="AD3385" s="14">
        <f>IF(M3385="", "", IF(C3385="Long", IF(M3385&gt;0, M3385/F3385, ((G3385*(I3385-E3385))/F3385)), IF(M3385&gt;0, M3385/F3385, ((G3385*(E3385-I3385))/F3385))))</f>
        <v/>
      </c>
    </row>
    <row customHeight="1" ht="17.25" r="3386" spans="1:105">
      <c r="A3386" s="161" t="n"/>
      <c r="B3386" s="141" t="n"/>
      <c r="C3386" s="15" t="n"/>
      <c r="D3386" s="15" t="n"/>
      <c r="E3386" s="142" t="n"/>
      <c r="F3386" s="16" t="n"/>
      <c r="G3386" s="132" t="n"/>
      <c r="H3386" s="142" t="n"/>
      <c r="I3386" s="142" t="n"/>
      <c r="J3386" s="144" t="n"/>
      <c r="K3386" s="124" t="n"/>
      <c r="L3386" s="12" t="n"/>
      <c r="M3386" s="158">
        <f>IF(J3386="", "", K3386)</f>
        <v/>
      </c>
      <c r="N3386" s="17" t="n"/>
      <c r="O3386" s="18" t="n"/>
      <c r="AC3386" s="14" t="n"/>
      <c r="AD3386" s="14">
        <f>IF(M3386="", "", IF(C3386="Long", IF(M3386&gt;0, M3386/F3386, ((G3386*(I3386-E3386))/F3386)), IF(M3386&gt;0, M3386/F3386, ((G3386*(E3386-I3386))/F3386))))</f>
        <v/>
      </c>
    </row>
    <row customHeight="1" ht="17.25" r="3387" spans="1:105">
      <c r="A3387" s="161" t="n"/>
      <c r="B3387" s="141" t="n"/>
      <c r="C3387" s="15" t="n"/>
      <c r="D3387" s="15" t="n"/>
      <c r="E3387" s="142" t="n"/>
      <c r="F3387" s="16" t="n"/>
      <c r="G3387" s="132" t="n"/>
      <c r="H3387" s="142" t="n"/>
      <c r="I3387" s="142" t="n"/>
      <c r="J3387" s="144" t="n"/>
      <c r="K3387" s="124" t="n"/>
      <c r="L3387" s="12" t="n"/>
      <c r="M3387" s="158">
        <f>IF(J3387="", "", K3387)</f>
        <v/>
      </c>
      <c r="N3387" s="17" t="n"/>
      <c r="O3387" s="18" t="n"/>
      <c r="AC3387" s="14" t="n"/>
      <c r="AD3387" s="14">
        <f>IF(M3387="", "", IF(C3387="Long", IF(M3387&gt;0, M3387/F3387, ((G3387*(I3387-E3387))/F3387)), IF(M3387&gt;0, M3387/F3387, ((G3387*(E3387-I3387))/F3387))))</f>
        <v/>
      </c>
    </row>
    <row customHeight="1" ht="17.25" r="3388" spans="1:105">
      <c r="A3388" s="161" t="n"/>
      <c r="B3388" s="141" t="n"/>
      <c r="C3388" s="15" t="n"/>
      <c r="D3388" s="15" t="n"/>
      <c r="E3388" s="142" t="n"/>
      <c r="F3388" s="16" t="n"/>
      <c r="G3388" s="132" t="n"/>
      <c r="H3388" s="142" t="n"/>
      <c r="I3388" s="142" t="n"/>
      <c r="J3388" s="144" t="n"/>
      <c r="K3388" s="124" t="n"/>
      <c r="L3388" s="12" t="n"/>
      <c r="M3388" s="158">
        <f>IF(J3388="", "", K3388)</f>
        <v/>
      </c>
      <c r="N3388" s="17" t="n"/>
      <c r="O3388" s="18" t="n"/>
      <c r="AC3388" s="14" t="n"/>
      <c r="AD3388" s="14">
        <f>IF(M3388="", "", IF(C3388="Long", IF(M3388&gt;0, M3388/F3388, ((G3388*(I3388-E3388))/F3388)), IF(M3388&gt;0, M3388/F3388, ((G3388*(E3388-I3388))/F3388))))</f>
        <v/>
      </c>
    </row>
    <row customHeight="1" ht="17.25" r="3389" spans="1:105">
      <c r="A3389" s="161" t="n"/>
      <c r="B3389" s="141" t="n"/>
      <c r="C3389" s="15" t="n"/>
      <c r="D3389" s="15" t="n"/>
      <c r="E3389" s="142" t="n"/>
      <c r="F3389" s="16" t="n"/>
      <c r="G3389" s="132" t="n"/>
      <c r="H3389" s="142" t="n"/>
      <c r="I3389" s="142" t="n"/>
      <c r="J3389" s="144" t="n"/>
      <c r="K3389" s="124" t="n"/>
      <c r="L3389" s="12" t="n"/>
      <c r="M3389" s="158">
        <f>IF(J3389="", "", K3389)</f>
        <v/>
      </c>
      <c r="N3389" s="17" t="n"/>
      <c r="O3389" s="18" t="n"/>
      <c r="AC3389" s="14" t="n"/>
      <c r="AD3389" s="14">
        <f>IF(M3389="", "", IF(C3389="Long", IF(M3389&gt;0, M3389/F3389, ((G3389*(I3389-E3389))/F3389)), IF(M3389&gt;0, M3389/F3389, ((G3389*(E3389-I3389))/F3389))))</f>
        <v/>
      </c>
    </row>
    <row customHeight="1" ht="17.25" r="3390" spans="1:105">
      <c r="A3390" s="161" t="n"/>
      <c r="B3390" s="141" t="n"/>
      <c r="C3390" s="15" t="n"/>
      <c r="D3390" s="15" t="n"/>
      <c r="E3390" s="142" t="n"/>
      <c r="F3390" s="16" t="n"/>
      <c r="G3390" s="132" t="n"/>
      <c r="H3390" s="142" t="n"/>
      <c r="I3390" s="142" t="n"/>
      <c r="J3390" s="144" t="n"/>
      <c r="K3390" s="124" t="n"/>
      <c r="L3390" s="12" t="n"/>
      <c r="M3390" s="158">
        <f>IF(J3390="", "", K3390)</f>
        <v/>
      </c>
      <c r="N3390" s="17" t="n"/>
      <c r="O3390" s="18" t="n"/>
      <c r="AC3390" s="14" t="n"/>
      <c r="AD3390" s="14">
        <f>IF(M3390="", "", IF(C3390="Long", IF(M3390&gt;0, M3390/F3390, ((G3390*(I3390-E3390))/F3390)), IF(M3390&gt;0, M3390/F3390, ((G3390*(E3390-I3390))/F3390))))</f>
        <v/>
      </c>
    </row>
    <row customHeight="1" ht="17.25" r="3391" spans="1:105">
      <c r="A3391" s="161" t="n"/>
      <c r="B3391" s="141" t="n"/>
      <c r="C3391" s="15" t="n"/>
      <c r="D3391" s="15" t="n"/>
      <c r="E3391" s="142" t="n"/>
      <c r="F3391" s="16" t="n"/>
      <c r="G3391" s="132" t="n"/>
      <c r="H3391" s="142" t="n"/>
      <c r="I3391" s="142" t="n"/>
      <c r="J3391" s="144" t="n"/>
      <c r="K3391" s="124" t="n"/>
      <c r="L3391" s="12" t="n"/>
      <c r="M3391" s="158">
        <f>IF(J3391="", "", K3391)</f>
        <v/>
      </c>
      <c r="N3391" s="17" t="n"/>
      <c r="O3391" s="18" t="n"/>
      <c r="AC3391" s="14" t="n"/>
      <c r="AD3391" s="14">
        <f>IF(M3391="", "", IF(C3391="Long", IF(M3391&gt;0, M3391/F3391, ((G3391*(I3391-E3391))/F3391)), IF(M3391&gt;0, M3391/F3391, ((G3391*(E3391-I3391))/F3391))))</f>
        <v/>
      </c>
    </row>
    <row customHeight="1" ht="17.25" r="3392" spans="1:105">
      <c r="A3392" s="161" t="n"/>
      <c r="B3392" s="141" t="n"/>
      <c r="C3392" s="15" t="n"/>
      <c r="D3392" s="15" t="n"/>
      <c r="E3392" s="142" t="n"/>
      <c r="F3392" s="16" t="n"/>
      <c r="G3392" s="132" t="n"/>
      <c r="H3392" s="142" t="n"/>
      <c r="I3392" s="142" t="n"/>
      <c r="J3392" s="144" t="n"/>
      <c r="K3392" s="124" t="n"/>
      <c r="L3392" s="12" t="n"/>
      <c r="M3392" s="158">
        <f>IF(J3392="", "", K3392)</f>
        <v/>
      </c>
      <c r="N3392" s="17" t="n"/>
      <c r="O3392" s="18" t="n"/>
      <c r="AC3392" s="14" t="n"/>
      <c r="AD3392" s="14">
        <f>IF(M3392="", "", IF(C3392="Long", IF(M3392&gt;0, M3392/F3392, ((G3392*(I3392-E3392))/F3392)), IF(M3392&gt;0, M3392/F3392, ((G3392*(E3392-I3392))/F3392))))</f>
        <v/>
      </c>
    </row>
    <row customHeight="1" ht="17.25" r="3393" spans="1:105">
      <c r="A3393" s="161" t="n"/>
      <c r="B3393" s="141" t="n"/>
      <c r="C3393" s="15" t="n"/>
      <c r="D3393" s="15" t="n"/>
      <c r="E3393" s="142" t="n"/>
      <c r="F3393" s="16" t="n"/>
      <c r="G3393" s="132" t="n"/>
      <c r="H3393" s="142" t="n"/>
      <c r="I3393" s="142" t="n"/>
      <c r="J3393" s="144" t="n"/>
      <c r="K3393" s="124" t="n"/>
      <c r="L3393" s="12" t="n"/>
      <c r="M3393" s="158">
        <f>IF(J3393="", "", K3393)</f>
        <v/>
      </c>
      <c r="N3393" s="17" t="n"/>
      <c r="O3393" s="18" t="n"/>
      <c r="AC3393" s="14" t="n"/>
      <c r="AD3393" s="14">
        <f>IF(M3393="", "", IF(C3393="Long", IF(M3393&gt;0, M3393/F3393, ((G3393*(I3393-E3393))/F3393)), IF(M3393&gt;0, M3393/F3393, ((G3393*(E3393-I3393))/F3393))))</f>
        <v/>
      </c>
    </row>
    <row customHeight="1" ht="17.25" r="3394" spans="1:105">
      <c r="A3394" s="161" t="n"/>
      <c r="B3394" s="141" t="n"/>
      <c r="C3394" s="15" t="n"/>
      <c r="D3394" s="15" t="n"/>
      <c r="E3394" s="142" t="n"/>
      <c r="F3394" s="16" t="n"/>
      <c r="G3394" s="132" t="n"/>
      <c r="H3394" s="142" t="n"/>
      <c r="I3394" s="142" t="n"/>
      <c r="J3394" s="144" t="n"/>
      <c r="K3394" s="124" t="n"/>
      <c r="L3394" s="12" t="n"/>
      <c r="M3394" s="158">
        <f>IF(J3394="", "", K3394)</f>
        <v/>
      </c>
      <c r="N3394" s="17" t="n"/>
      <c r="O3394" s="18" t="n"/>
      <c r="AC3394" s="14" t="n"/>
      <c r="AD3394" s="14">
        <f>IF(M3394="", "", IF(C3394="Long", IF(M3394&gt;0, M3394/F3394, ((G3394*(I3394-E3394))/F3394)), IF(M3394&gt;0, M3394/F3394, ((G3394*(E3394-I3394))/F3394))))</f>
        <v/>
      </c>
    </row>
    <row customHeight="1" ht="17.25" r="3395" spans="1:105">
      <c r="A3395" s="161" t="n"/>
      <c r="B3395" s="141" t="n"/>
      <c r="C3395" s="15" t="n"/>
      <c r="D3395" s="15" t="n"/>
      <c r="E3395" s="142" t="n"/>
      <c r="F3395" s="16" t="n"/>
      <c r="G3395" s="132" t="n"/>
      <c r="H3395" s="142" t="n"/>
      <c r="I3395" s="142" t="n"/>
      <c r="J3395" s="144" t="n"/>
      <c r="K3395" s="124" t="n"/>
      <c r="L3395" s="12" t="n"/>
      <c r="M3395" s="158">
        <f>IF(J3395="", "", K3395)</f>
        <v/>
      </c>
      <c r="N3395" s="17" t="n"/>
      <c r="O3395" s="18" t="n"/>
      <c r="AC3395" s="14" t="n"/>
      <c r="AD3395" s="14">
        <f>IF(M3395="", "", IF(C3395="Long", IF(M3395&gt;0, M3395/F3395, ((G3395*(I3395-E3395))/F3395)), IF(M3395&gt;0, M3395/F3395, ((G3395*(E3395-I3395))/F3395))))</f>
        <v/>
      </c>
    </row>
    <row customHeight="1" ht="17.25" r="3396" spans="1:105">
      <c r="A3396" s="161" t="n"/>
      <c r="B3396" s="141" t="n"/>
      <c r="C3396" s="15" t="n"/>
      <c r="D3396" s="15" t="n"/>
      <c r="E3396" s="142" t="n"/>
      <c r="F3396" s="16" t="n"/>
      <c r="G3396" s="132" t="n"/>
      <c r="H3396" s="142" t="n"/>
      <c r="I3396" s="142" t="n"/>
      <c r="J3396" s="144" t="n"/>
      <c r="K3396" s="124" t="n"/>
      <c r="L3396" s="12" t="n"/>
      <c r="M3396" s="158">
        <f>IF(J3396="", "", K3396)</f>
        <v/>
      </c>
      <c r="N3396" s="17" t="n"/>
      <c r="O3396" s="18" t="n"/>
      <c r="AC3396" s="14" t="n"/>
      <c r="AD3396" s="14">
        <f>IF(M3396="", "", IF(C3396="Long", IF(M3396&gt;0, M3396/F3396, ((G3396*(I3396-E3396))/F3396)), IF(M3396&gt;0, M3396/F3396, ((G3396*(E3396-I3396))/F3396))))</f>
        <v/>
      </c>
    </row>
    <row customHeight="1" ht="17.25" r="3397" spans="1:105">
      <c r="A3397" s="161" t="n"/>
      <c r="B3397" s="141" t="n"/>
      <c r="C3397" s="15" t="n"/>
      <c r="D3397" s="15" t="n"/>
      <c r="E3397" s="142" t="n"/>
      <c r="F3397" s="16" t="n"/>
      <c r="G3397" s="132" t="n"/>
      <c r="H3397" s="142" t="n"/>
      <c r="I3397" s="142" t="n"/>
      <c r="J3397" s="144" t="n"/>
      <c r="K3397" s="124" t="n"/>
      <c r="L3397" s="12" t="n"/>
      <c r="M3397" s="158">
        <f>IF(J3397="", "", K3397)</f>
        <v/>
      </c>
      <c r="N3397" s="17" t="n"/>
      <c r="O3397" s="18" t="n"/>
      <c r="AC3397" s="14" t="n"/>
      <c r="AD3397" s="14">
        <f>IF(M3397="", "", IF(C3397="Long", IF(M3397&gt;0, M3397/F3397, ((G3397*(I3397-E3397))/F3397)), IF(M3397&gt;0, M3397/F3397, ((G3397*(E3397-I3397))/F3397))))</f>
        <v/>
      </c>
    </row>
    <row customHeight="1" ht="17.25" r="3398" spans="1:105">
      <c r="A3398" s="161" t="n"/>
      <c r="B3398" s="141" t="n"/>
      <c r="C3398" s="15" t="n"/>
      <c r="D3398" s="15" t="n"/>
      <c r="E3398" s="142" t="n"/>
      <c r="F3398" s="16" t="n"/>
      <c r="G3398" s="132" t="n"/>
      <c r="H3398" s="142" t="n"/>
      <c r="I3398" s="142" t="n"/>
      <c r="J3398" s="144" t="n"/>
      <c r="K3398" s="124" t="n"/>
      <c r="L3398" s="12" t="n"/>
      <c r="M3398" s="158">
        <f>IF(J3398="", "", K3398)</f>
        <v/>
      </c>
      <c r="N3398" s="17" t="n"/>
      <c r="O3398" s="18" t="n"/>
      <c r="AC3398" s="14" t="n"/>
      <c r="AD3398" s="14">
        <f>IF(M3398="", "", IF(C3398="Long", IF(M3398&gt;0, M3398/F3398, ((G3398*(I3398-E3398))/F3398)), IF(M3398&gt;0, M3398/F3398, ((G3398*(E3398-I3398))/F3398))))</f>
        <v/>
      </c>
    </row>
    <row customHeight="1" ht="17.25" r="3399" spans="1:105">
      <c r="A3399" s="161" t="n"/>
      <c r="B3399" s="141" t="n"/>
      <c r="C3399" s="15" t="n"/>
      <c r="D3399" s="15" t="n"/>
      <c r="E3399" s="142" t="n"/>
      <c r="F3399" s="16" t="n"/>
      <c r="G3399" s="132" t="n"/>
      <c r="H3399" s="142" t="n"/>
      <c r="I3399" s="142" t="n"/>
      <c r="J3399" s="144" t="n"/>
      <c r="K3399" s="124" t="n"/>
      <c r="L3399" s="12" t="n"/>
      <c r="M3399" s="158">
        <f>IF(J3399="", "", K3399)</f>
        <v/>
      </c>
      <c r="N3399" s="17" t="n"/>
      <c r="O3399" s="18" t="n"/>
      <c r="AC3399" s="14" t="n"/>
      <c r="AD3399" s="14">
        <f>IF(M3399="", "", IF(C3399="Long", IF(M3399&gt;0, M3399/F3399, ((G3399*(I3399-E3399))/F3399)), IF(M3399&gt;0, M3399/F3399, ((G3399*(E3399-I3399))/F3399))))</f>
        <v/>
      </c>
    </row>
    <row customHeight="1" ht="17.25" r="3400" spans="1:105">
      <c r="A3400" s="161" t="n"/>
      <c r="B3400" s="141" t="n"/>
      <c r="C3400" s="15" t="n"/>
      <c r="D3400" s="15" t="n"/>
      <c r="E3400" s="142" t="n"/>
      <c r="F3400" s="16" t="n"/>
      <c r="G3400" s="132" t="n"/>
      <c r="H3400" s="142" t="n"/>
      <c r="I3400" s="142" t="n"/>
      <c r="J3400" s="144" t="n"/>
      <c r="K3400" s="124" t="n"/>
      <c r="L3400" s="12" t="n"/>
      <c r="M3400" s="158">
        <f>IF(J3400="", "", K3400)</f>
        <v/>
      </c>
      <c r="N3400" s="17" t="n"/>
      <c r="O3400" s="18" t="n"/>
      <c r="AC3400" s="14" t="n"/>
      <c r="AD3400" s="14">
        <f>IF(M3400="", "", IF(C3400="Long", IF(M3400&gt;0, M3400/F3400, ((G3400*(I3400-E3400))/F3400)), IF(M3400&gt;0, M3400/F3400, ((G3400*(E3400-I3400))/F3400))))</f>
        <v/>
      </c>
    </row>
    <row customHeight="1" ht="17.25" r="3401" spans="1:105">
      <c r="A3401" s="161" t="n"/>
      <c r="B3401" s="141" t="n"/>
      <c r="C3401" s="15" t="n"/>
      <c r="D3401" s="15" t="n"/>
      <c r="E3401" s="142" t="n"/>
      <c r="F3401" s="16" t="n"/>
      <c r="G3401" s="132" t="n"/>
      <c r="H3401" s="142" t="n"/>
      <c r="I3401" s="142" t="n"/>
      <c r="J3401" s="144" t="n"/>
      <c r="K3401" s="124" t="n"/>
      <c r="L3401" s="12" t="n"/>
      <c r="M3401" s="158">
        <f>IF(J3401="", "", K3401)</f>
        <v/>
      </c>
      <c r="N3401" s="17" t="n"/>
      <c r="O3401" s="18" t="n"/>
      <c r="AC3401" s="14" t="n"/>
      <c r="AD3401" s="14">
        <f>IF(M3401="", "", IF(C3401="Long", IF(M3401&gt;0, M3401/F3401, ((G3401*(I3401-E3401))/F3401)), IF(M3401&gt;0, M3401/F3401, ((G3401*(E3401-I3401))/F3401))))</f>
        <v/>
      </c>
    </row>
    <row customHeight="1" ht="17.25" r="3402" spans="1:105">
      <c r="A3402" s="161" t="n"/>
      <c r="B3402" s="141" t="n"/>
      <c r="C3402" s="15" t="n"/>
      <c r="D3402" s="15" t="n"/>
      <c r="E3402" s="142" t="n"/>
      <c r="F3402" s="16" t="n"/>
      <c r="G3402" s="132" t="n"/>
      <c r="H3402" s="142" t="n"/>
      <c r="I3402" s="142" t="n"/>
      <c r="J3402" s="144" t="n"/>
      <c r="K3402" s="124" t="n"/>
      <c r="L3402" s="12" t="n"/>
      <c r="M3402" s="158">
        <f>IF(J3402="", "", K3402)</f>
        <v/>
      </c>
      <c r="N3402" s="17" t="n"/>
      <c r="O3402" s="18" t="n"/>
      <c r="AC3402" s="14" t="n"/>
      <c r="AD3402" s="14">
        <f>IF(M3402="", "", IF(C3402="Long", IF(M3402&gt;0, M3402/F3402, ((G3402*(I3402-E3402))/F3402)), IF(M3402&gt;0, M3402/F3402, ((G3402*(E3402-I3402))/F3402))))</f>
        <v/>
      </c>
    </row>
    <row customHeight="1" ht="17.25" r="3403" spans="1:105">
      <c r="A3403" s="161" t="n"/>
      <c r="B3403" s="141" t="n"/>
      <c r="C3403" s="15" t="n"/>
      <c r="D3403" s="15" t="n"/>
      <c r="E3403" s="142" t="n"/>
      <c r="F3403" s="16" t="n"/>
      <c r="G3403" s="132" t="n"/>
      <c r="H3403" s="142" t="n"/>
      <c r="I3403" s="142" t="n"/>
      <c r="J3403" s="144" t="n"/>
      <c r="K3403" s="124" t="n"/>
      <c r="L3403" s="12" t="n"/>
      <c r="M3403" s="158">
        <f>IF(J3403="", "", K3403)</f>
        <v/>
      </c>
      <c r="N3403" s="17" t="n"/>
      <c r="O3403" s="18" t="n"/>
      <c r="AC3403" s="14" t="n"/>
      <c r="AD3403" s="14">
        <f>IF(M3403="", "", IF(C3403="Long", IF(M3403&gt;0, M3403/F3403, ((G3403*(I3403-E3403))/F3403)), IF(M3403&gt;0, M3403/F3403, ((G3403*(E3403-I3403))/F3403))))</f>
        <v/>
      </c>
    </row>
    <row customHeight="1" ht="17.25" r="3404" spans="1:105">
      <c r="A3404" s="161" t="n"/>
      <c r="B3404" s="141" t="n"/>
      <c r="C3404" s="15" t="n"/>
      <c r="D3404" s="15" t="n"/>
      <c r="E3404" s="142" t="n"/>
      <c r="F3404" s="16" t="n"/>
      <c r="G3404" s="132" t="n"/>
      <c r="H3404" s="142" t="n"/>
      <c r="I3404" s="142" t="n"/>
      <c r="J3404" s="144" t="n"/>
      <c r="K3404" s="124" t="n"/>
      <c r="L3404" s="12" t="n"/>
      <c r="M3404" s="158">
        <f>IF(J3404="", "", K3404)</f>
        <v/>
      </c>
      <c r="N3404" s="17" t="n"/>
      <c r="O3404" s="18" t="n"/>
      <c r="AC3404" s="14" t="n"/>
      <c r="AD3404" s="14">
        <f>IF(M3404="", "", IF(C3404="Long", IF(M3404&gt;0, M3404/F3404, ((G3404*(I3404-E3404))/F3404)), IF(M3404&gt;0, M3404/F3404, ((G3404*(E3404-I3404))/F3404))))</f>
        <v/>
      </c>
    </row>
    <row customHeight="1" ht="17.25" r="3405" spans="1:105">
      <c r="A3405" s="161" t="n"/>
      <c r="B3405" s="141" t="n"/>
      <c r="C3405" s="15" t="n"/>
      <c r="D3405" s="15" t="n"/>
      <c r="E3405" s="142" t="n"/>
      <c r="F3405" s="16" t="n"/>
      <c r="G3405" s="132" t="n"/>
      <c r="H3405" s="142" t="n"/>
      <c r="I3405" s="142" t="n"/>
      <c r="J3405" s="144" t="n"/>
      <c r="K3405" s="124" t="n"/>
      <c r="L3405" s="12" t="n"/>
      <c r="M3405" s="158">
        <f>IF(J3405="", "", K3405)</f>
        <v/>
      </c>
      <c r="N3405" s="17" t="n"/>
      <c r="O3405" s="18" t="n"/>
      <c r="AC3405" s="14" t="n"/>
      <c r="AD3405" s="14">
        <f>IF(M3405="", "", IF(C3405="Long", IF(M3405&gt;0, M3405/F3405, ((G3405*(I3405-E3405))/F3405)), IF(M3405&gt;0, M3405/F3405, ((G3405*(E3405-I3405))/F3405))))</f>
        <v/>
      </c>
    </row>
    <row customHeight="1" ht="17.25" r="3406" spans="1:105">
      <c r="A3406" s="161" t="n"/>
      <c r="B3406" s="141" t="n"/>
      <c r="C3406" s="15" t="n"/>
      <c r="D3406" s="15" t="n"/>
      <c r="E3406" s="142" t="n"/>
      <c r="F3406" s="16" t="n"/>
      <c r="G3406" s="132" t="n"/>
      <c r="H3406" s="142" t="n"/>
      <c r="I3406" s="142" t="n"/>
      <c r="J3406" s="144" t="n"/>
      <c r="K3406" s="124" t="n"/>
      <c r="L3406" s="12" t="n"/>
      <c r="M3406" s="158">
        <f>IF(J3406="", "", K3406)</f>
        <v/>
      </c>
      <c r="N3406" s="17" t="n"/>
      <c r="O3406" s="18" t="n"/>
      <c r="AC3406" s="14" t="n"/>
      <c r="AD3406" s="14">
        <f>IF(M3406="", "", IF(C3406="Long", IF(M3406&gt;0, M3406/F3406, ((G3406*(I3406-E3406))/F3406)), IF(M3406&gt;0, M3406/F3406, ((G3406*(E3406-I3406))/F3406))))</f>
        <v/>
      </c>
    </row>
    <row customHeight="1" ht="17.25" r="3407" spans="1:105">
      <c r="A3407" s="161" t="n"/>
      <c r="B3407" s="141" t="n"/>
      <c r="C3407" s="15" t="n"/>
      <c r="D3407" s="15" t="n"/>
      <c r="E3407" s="142" t="n"/>
      <c r="F3407" s="16" t="n"/>
      <c r="G3407" s="132" t="n"/>
      <c r="H3407" s="142" t="n"/>
      <c r="I3407" s="142" t="n"/>
      <c r="J3407" s="144" t="n"/>
      <c r="K3407" s="124" t="n"/>
      <c r="L3407" s="12" t="n"/>
      <c r="M3407" s="158">
        <f>IF(J3407="", "", K3407)</f>
        <v/>
      </c>
      <c r="N3407" s="17" t="n"/>
      <c r="O3407" s="18" t="n"/>
      <c r="AC3407" s="14" t="n"/>
      <c r="AD3407" s="14">
        <f>IF(M3407="", "", IF(C3407="Long", IF(M3407&gt;0, M3407/F3407, ((G3407*(I3407-E3407))/F3407)), IF(M3407&gt;0, M3407/F3407, ((G3407*(E3407-I3407))/F3407))))</f>
        <v/>
      </c>
    </row>
    <row customHeight="1" ht="17.25" r="3408" spans="1:105">
      <c r="A3408" s="161" t="n"/>
      <c r="B3408" s="141" t="n"/>
      <c r="C3408" s="15" t="n"/>
      <c r="D3408" s="15" t="n"/>
      <c r="E3408" s="142" t="n"/>
      <c r="F3408" s="16" t="n"/>
      <c r="G3408" s="132" t="n"/>
      <c r="H3408" s="142" t="n"/>
      <c r="I3408" s="142" t="n"/>
      <c r="J3408" s="144" t="n"/>
      <c r="K3408" s="124" t="n"/>
      <c r="L3408" s="12" t="n"/>
      <c r="M3408" s="158">
        <f>IF(J3408="", "", K3408)</f>
        <v/>
      </c>
      <c r="N3408" s="17" t="n"/>
      <c r="O3408" s="18" t="n"/>
      <c r="AC3408" s="14" t="n"/>
      <c r="AD3408" s="14">
        <f>IF(M3408="", "", IF(C3408="Long", IF(M3408&gt;0, M3408/F3408, ((G3408*(I3408-E3408))/F3408)), IF(M3408&gt;0, M3408/F3408, ((G3408*(E3408-I3408))/F3408))))</f>
        <v/>
      </c>
    </row>
    <row customHeight="1" ht="17.25" r="3409" spans="1:105">
      <c r="A3409" s="161" t="n"/>
      <c r="B3409" s="141" t="n"/>
      <c r="C3409" s="15" t="n"/>
      <c r="D3409" s="15" t="n"/>
      <c r="E3409" s="142" t="n"/>
      <c r="F3409" s="16" t="n"/>
      <c r="G3409" s="132" t="n"/>
      <c r="H3409" s="142" t="n"/>
      <c r="I3409" s="142" t="n"/>
      <c r="J3409" s="144" t="n"/>
      <c r="K3409" s="124" t="n"/>
      <c r="L3409" s="12" t="n"/>
      <c r="M3409" s="158">
        <f>IF(J3409="", "", K3409)</f>
        <v/>
      </c>
      <c r="N3409" s="17" t="n"/>
      <c r="O3409" s="18" t="n"/>
      <c r="AC3409" s="14" t="n"/>
      <c r="AD3409" s="14">
        <f>IF(M3409="", "", IF(C3409="Long", IF(M3409&gt;0, M3409/F3409, ((G3409*(I3409-E3409))/F3409)), IF(M3409&gt;0, M3409/F3409, ((G3409*(E3409-I3409))/F3409))))</f>
        <v/>
      </c>
    </row>
    <row customHeight="1" ht="17.25" r="3410" spans="1:105">
      <c r="A3410" s="161" t="n"/>
      <c r="B3410" s="141" t="n"/>
      <c r="C3410" s="15" t="n"/>
      <c r="D3410" s="15" t="n"/>
      <c r="E3410" s="142" t="n"/>
      <c r="F3410" s="16" t="n"/>
      <c r="G3410" s="132" t="n"/>
      <c r="H3410" s="142" t="n"/>
      <c r="I3410" s="142" t="n"/>
      <c r="J3410" s="144" t="n"/>
      <c r="K3410" s="124" t="n"/>
      <c r="L3410" s="12" t="n"/>
      <c r="M3410" s="158">
        <f>IF(J3410="", "", K3410)</f>
        <v/>
      </c>
      <c r="N3410" s="17" t="n"/>
      <c r="O3410" s="18" t="n"/>
      <c r="AC3410" s="14" t="n"/>
      <c r="AD3410" s="14">
        <f>IF(M3410="", "", IF(C3410="Long", IF(M3410&gt;0, M3410/F3410, ((G3410*(I3410-E3410))/F3410)), IF(M3410&gt;0, M3410/F3410, ((G3410*(E3410-I3410))/F3410))))</f>
        <v/>
      </c>
    </row>
    <row customHeight="1" ht="17.25" r="3411" spans="1:105">
      <c r="A3411" s="161" t="n"/>
      <c r="B3411" s="141" t="n"/>
      <c r="C3411" s="15" t="n"/>
      <c r="D3411" s="15" t="n"/>
      <c r="E3411" s="142" t="n"/>
      <c r="F3411" s="16" t="n"/>
      <c r="G3411" s="132" t="n"/>
      <c r="H3411" s="142" t="n"/>
      <c r="I3411" s="142" t="n"/>
      <c r="J3411" s="144" t="n"/>
      <c r="K3411" s="124" t="n"/>
      <c r="L3411" s="12" t="n"/>
      <c r="M3411" s="158">
        <f>IF(J3411="", "", K3411)</f>
        <v/>
      </c>
      <c r="N3411" s="17" t="n"/>
      <c r="O3411" s="18" t="n"/>
      <c r="AC3411" s="14" t="n"/>
      <c r="AD3411" s="14">
        <f>IF(M3411="", "", IF(C3411="Long", IF(M3411&gt;0, M3411/F3411, ((G3411*(I3411-E3411))/F3411)), IF(M3411&gt;0, M3411/F3411, ((G3411*(E3411-I3411))/F3411))))</f>
        <v/>
      </c>
    </row>
    <row customHeight="1" ht="17.25" r="3412" spans="1:105">
      <c r="A3412" s="161" t="n"/>
      <c r="B3412" s="141" t="n"/>
      <c r="C3412" s="15" t="n"/>
      <c r="D3412" s="15" t="n"/>
      <c r="E3412" s="142" t="n"/>
      <c r="F3412" s="16" t="n"/>
      <c r="G3412" s="132" t="n"/>
      <c r="H3412" s="142" t="n"/>
      <c r="I3412" s="142" t="n"/>
      <c r="J3412" s="144" t="n"/>
      <c r="K3412" s="124" t="n"/>
      <c r="L3412" s="12" t="n"/>
      <c r="M3412" s="158">
        <f>IF(J3412="", "", K3412)</f>
        <v/>
      </c>
      <c r="N3412" s="17" t="n"/>
      <c r="O3412" s="18" t="n"/>
      <c r="AC3412" s="14" t="n"/>
      <c r="AD3412" s="14">
        <f>IF(M3412="", "", IF(C3412="Long", IF(M3412&gt;0, M3412/F3412, ((G3412*(I3412-E3412))/F3412)), IF(M3412&gt;0, M3412/F3412, ((G3412*(E3412-I3412))/F3412))))</f>
        <v/>
      </c>
    </row>
    <row customHeight="1" ht="17.25" r="3413" spans="1:105">
      <c r="A3413" s="161" t="n"/>
      <c r="B3413" s="141" t="n"/>
      <c r="C3413" s="15" t="n"/>
      <c r="D3413" s="15" t="n"/>
      <c r="E3413" s="142" t="n"/>
      <c r="F3413" s="16" t="n"/>
      <c r="G3413" s="132" t="n"/>
      <c r="H3413" s="142" t="n"/>
      <c r="I3413" s="142" t="n"/>
      <c r="J3413" s="144" t="n"/>
      <c r="K3413" s="124" t="n"/>
      <c r="L3413" s="12" t="n"/>
      <c r="M3413" s="158">
        <f>IF(J3413="", "", K3413)</f>
        <v/>
      </c>
      <c r="N3413" s="17" t="n"/>
      <c r="O3413" s="18" t="n"/>
      <c r="AC3413" s="14" t="n"/>
      <c r="AD3413" s="14">
        <f>IF(M3413="", "", IF(C3413="Long", IF(M3413&gt;0, M3413/F3413, ((G3413*(I3413-E3413))/F3413)), IF(M3413&gt;0, M3413/F3413, ((G3413*(E3413-I3413))/F3413))))</f>
        <v/>
      </c>
    </row>
    <row customHeight="1" ht="17.25" r="3414" spans="1:105">
      <c r="A3414" s="161" t="n"/>
      <c r="B3414" s="141" t="n"/>
      <c r="C3414" s="15" t="n"/>
      <c r="D3414" s="15" t="n"/>
      <c r="E3414" s="142" t="n"/>
      <c r="F3414" s="16" t="n"/>
      <c r="G3414" s="132" t="n"/>
      <c r="H3414" s="142" t="n"/>
      <c r="I3414" s="142" t="n"/>
      <c r="J3414" s="144" t="n"/>
      <c r="K3414" s="124" t="n"/>
      <c r="L3414" s="12" t="n"/>
      <c r="M3414" s="158">
        <f>IF(J3414="", "", K3414)</f>
        <v/>
      </c>
      <c r="N3414" s="17" t="n"/>
      <c r="O3414" s="18" t="n"/>
      <c r="AC3414" s="14" t="n"/>
      <c r="AD3414" s="14">
        <f>IF(M3414="", "", IF(C3414="Long", IF(M3414&gt;0, M3414/F3414, ((G3414*(I3414-E3414))/F3414)), IF(M3414&gt;0, M3414/F3414, ((G3414*(E3414-I3414))/F3414))))</f>
        <v/>
      </c>
    </row>
    <row customHeight="1" ht="17.25" r="3415" spans="1:105">
      <c r="A3415" s="161" t="n"/>
      <c r="B3415" s="141" t="n"/>
      <c r="C3415" s="15" t="n"/>
      <c r="D3415" s="15" t="n"/>
      <c r="E3415" s="142" t="n"/>
      <c r="F3415" s="16" t="n"/>
      <c r="G3415" s="132" t="n"/>
      <c r="H3415" s="142" t="n"/>
      <c r="I3415" s="142" t="n"/>
      <c r="J3415" s="144" t="n"/>
      <c r="K3415" s="124" t="n"/>
      <c r="L3415" s="12" t="n"/>
      <c r="M3415" s="158">
        <f>IF(J3415="", "", K3415)</f>
        <v/>
      </c>
      <c r="N3415" s="17" t="n"/>
      <c r="O3415" s="18" t="n"/>
      <c r="AC3415" s="14" t="n"/>
      <c r="AD3415" s="14">
        <f>IF(M3415="", "", IF(C3415="Long", IF(M3415&gt;0, M3415/F3415, ((G3415*(I3415-E3415))/F3415)), IF(M3415&gt;0, M3415/F3415, ((G3415*(E3415-I3415))/F3415))))</f>
        <v/>
      </c>
    </row>
    <row customHeight="1" ht="17.25" r="3416" spans="1:105">
      <c r="A3416" s="161" t="n"/>
      <c r="B3416" s="141" t="n"/>
      <c r="C3416" s="15" t="n"/>
      <c r="D3416" s="15" t="n"/>
      <c r="E3416" s="142" t="n"/>
      <c r="F3416" s="16" t="n"/>
      <c r="G3416" s="132" t="n"/>
      <c r="H3416" s="142" t="n"/>
      <c r="I3416" s="142" t="n"/>
      <c r="J3416" s="144" t="n"/>
      <c r="K3416" s="124" t="n"/>
      <c r="L3416" s="12" t="n"/>
      <c r="M3416" s="158">
        <f>IF(J3416="", "", K3416)</f>
        <v/>
      </c>
      <c r="N3416" s="17" t="n"/>
      <c r="O3416" s="18" t="n"/>
      <c r="AC3416" s="14" t="n"/>
      <c r="AD3416" s="14">
        <f>IF(M3416="", "", IF(C3416="Long", IF(M3416&gt;0, M3416/F3416, ((G3416*(I3416-E3416))/F3416)), IF(M3416&gt;0, M3416/F3416, ((G3416*(E3416-I3416))/F3416))))</f>
        <v/>
      </c>
    </row>
    <row customHeight="1" ht="17.25" r="3417" spans="1:105">
      <c r="A3417" s="161" t="n"/>
      <c r="B3417" s="141" t="n"/>
      <c r="C3417" s="15" t="n"/>
      <c r="D3417" s="15" t="n"/>
      <c r="E3417" s="142" t="n"/>
      <c r="F3417" s="16" t="n"/>
      <c r="G3417" s="132" t="n"/>
      <c r="H3417" s="142" t="n"/>
      <c r="I3417" s="142" t="n"/>
      <c r="J3417" s="144" t="n"/>
      <c r="K3417" s="124" t="n"/>
      <c r="L3417" s="12" t="n"/>
      <c r="M3417" s="158">
        <f>IF(J3417="", "", K3417)</f>
        <v/>
      </c>
      <c r="N3417" s="17" t="n"/>
      <c r="O3417" s="18" t="n"/>
      <c r="AC3417" s="14" t="n"/>
      <c r="AD3417" s="14">
        <f>IF(M3417="", "", IF(C3417="Long", IF(M3417&gt;0, M3417/F3417, ((G3417*(I3417-E3417))/F3417)), IF(M3417&gt;0, M3417/F3417, ((G3417*(E3417-I3417))/F3417))))</f>
        <v/>
      </c>
    </row>
    <row customHeight="1" ht="17.25" r="3418" spans="1:105">
      <c r="A3418" s="161" t="n"/>
      <c r="B3418" s="141" t="n"/>
      <c r="C3418" s="15" t="n"/>
      <c r="D3418" s="15" t="n"/>
      <c r="E3418" s="142" t="n"/>
      <c r="F3418" s="16" t="n"/>
      <c r="G3418" s="132" t="n"/>
      <c r="H3418" s="142" t="n"/>
      <c r="I3418" s="142" t="n"/>
      <c r="J3418" s="144" t="n"/>
      <c r="K3418" s="124" t="n"/>
      <c r="L3418" s="12" t="n"/>
      <c r="M3418" s="158">
        <f>IF(J3418="", "", K3418)</f>
        <v/>
      </c>
      <c r="N3418" s="17" t="n"/>
      <c r="O3418" s="18" t="n"/>
      <c r="AC3418" s="14" t="n"/>
      <c r="AD3418" s="14">
        <f>IF(M3418="", "", IF(C3418="Long", IF(M3418&gt;0, M3418/F3418, ((G3418*(I3418-E3418))/F3418)), IF(M3418&gt;0, M3418/F3418, ((G3418*(E3418-I3418))/F3418))))</f>
        <v/>
      </c>
    </row>
    <row customHeight="1" ht="17.25" r="3419" spans="1:105">
      <c r="A3419" s="161" t="n"/>
      <c r="B3419" s="141" t="n"/>
      <c r="C3419" s="15" t="n"/>
      <c r="D3419" s="15" t="n"/>
      <c r="E3419" s="142" t="n"/>
      <c r="F3419" s="16" t="n"/>
      <c r="G3419" s="132" t="n"/>
      <c r="H3419" s="142" t="n"/>
      <c r="I3419" s="142" t="n"/>
      <c r="J3419" s="144" t="n"/>
      <c r="K3419" s="124" t="n"/>
      <c r="L3419" s="12" t="n"/>
      <c r="M3419" s="158">
        <f>IF(J3419="", "", K3419)</f>
        <v/>
      </c>
      <c r="N3419" s="17" t="n"/>
      <c r="O3419" s="18" t="n"/>
      <c r="AC3419" s="14" t="n"/>
      <c r="AD3419" s="14">
        <f>IF(M3419="", "", IF(C3419="Long", IF(M3419&gt;0, M3419/F3419, ((G3419*(I3419-E3419))/F3419)), IF(M3419&gt;0, M3419/F3419, ((G3419*(E3419-I3419))/F3419))))</f>
        <v/>
      </c>
    </row>
    <row customHeight="1" ht="17.25" r="3420" spans="1:105">
      <c r="A3420" s="161" t="n"/>
      <c r="B3420" s="141" t="n"/>
      <c r="C3420" s="15" t="n"/>
      <c r="D3420" s="15" t="n"/>
      <c r="E3420" s="142" t="n"/>
      <c r="F3420" s="16" t="n"/>
      <c r="G3420" s="132" t="n"/>
      <c r="H3420" s="142" t="n"/>
      <c r="I3420" s="142" t="n"/>
      <c r="J3420" s="144" t="n"/>
      <c r="K3420" s="124" t="n"/>
      <c r="L3420" s="12" t="n"/>
      <c r="M3420" s="158">
        <f>IF(J3420="", "", K3420)</f>
        <v/>
      </c>
      <c r="N3420" s="17" t="n"/>
      <c r="O3420" s="18" t="n"/>
      <c r="AC3420" s="14" t="n"/>
      <c r="AD3420" s="14">
        <f>IF(M3420="", "", IF(C3420="Long", IF(M3420&gt;0, M3420/F3420, ((G3420*(I3420-E3420))/F3420)), IF(M3420&gt;0, M3420/F3420, ((G3420*(E3420-I3420))/F3420))))</f>
        <v/>
      </c>
    </row>
    <row customHeight="1" ht="17.25" r="3421" spans="1:105">
      <c r="A3421" s="161" t="n"/>
      <c r="B3421" s="141" t="n"/>
      <c r="C3421" s="15" t="n"/>
      <c r="D3421" s="15" t="n"/>
      <c r="E3421" s="142" t="n"/>
      <c r="F3421" s="16" t="n"/>
      <c r="G3421" s="132" t="n"/>
      <c r="H3421" s="142" t="n"/>
      <c r="I3421" s="142" t="n"/>
      <c r="J3421" s="144" t="n"/>
      <c r="K3421" s="124" t="n"/>
      <c r="L3421" s="12" t="n"/>
      <c r="M3421" s="158">
        <f>IF(J3421="", "", K3421)</f>
        <v/>
      </c>
      <c r="N3421" s="17" t="n"/>
      <c r="O3421" s="18" t="n"/>
      <c r="AC3421" s="14" t="n"/>
      <c r="AD3421" s="14">
        <f>IF(M3421="", "", IF(C3421="Long", IF(M3421&gt;0, M3421/F3421, ((G3421*(I3421-E3421))/F3421)), IF(M3421&gt;0, M3421/F3421, ((G3421*(E3421-I3421))/F3421))))</f>
        <v/>
      </c>
    </row>
    <row customHeight="1" ht="17.25" r="3422" spans="1:105">
      <c r="A3422" s="161" t="n"/>
      <c r="B3422" s="141" t="n"/>
      <c r="C3422" s="15" t="n"/>
      <c r="D3422" s="15" t="n"/>
      <c r="E3422" s="142" t="n"/>
      <c r="F3422" s="16" t="n"/>
      <c r="G3422" s="132" t="n"/>
      <c r="H3422" s="142" t="n"/>
      <c r="I3422" s="142" t="n"/>
      <c r="J3422" s="144" t="n"/>
      <c r="K3422" s="124" t="n"/>
      <c r="L3422" s="12" t="n"/>
      <c r="M3422" s="158">
        <f>IF(J3422="", "", K3422)</f>
        <v/>
      </c>
      <c r="N3422" s="17" t="n"/>
      <c r="O3422" s="18" t="n"/>
      <c r="AC3422" s="14" t="n"/>
      <c r="AD3422" s="14">
        <f>IF(M3422="", "", IF(C3422="Long", IF(M3422&gt;0, M3422/F3422, ((G3422*(I3422-E3422))/F3422)), IF(M3422&gt;0, M3422/F3422, ((G3422*(E3422-I3422))/F3422))))</f>
        <v/>
      </c>
    </row>
    <row customHeight="1" ht="17.25" r="3423" spans="1:105">
      <c r="A3423" s="161" t="n"/>
      <c r="B3423" s="141" t="n"/>
      <c r="C3423" s="15" t="n"/>
      <c r="D3423" s="15" t="n"/>
      <c r="E3423" s="142" t="n"/>
      <c r="F3423" s="16" t="n"/>
      <c r="G3423" s="132" t="n"/>
      <c r="H3423" s="142" t="n"/>
      <c r="I3423" s="142" t="n"/>
      <c r="J3423" s="144" t="n"/>
      <c r="K3423" s="124" t="n"/>
      <c r="L3423" s="12" t="n"/>
      <c r="M3423" s="158">
        <f>IF(J3423="", "", K3423)</f>
        <v/>
      </c>
      <c r="N3423" s="17" t="n"/>
      <c r="O3423" s="18" t="n"/>
      <c r="AC3423" s="14" t="n"/>
      <c r="AD3423" s="14">
        <f>IF(M3423="", "", IF(C3423="Long", IF(M3423&gt;0, M3423/F3423, ((G3423*(I3423-E3423))/F3423)), IF(M3423&gt;0, M3423/F3423, ((G3423*(E3423-I3423))/F3423))))</f>
        <v/>
      </c>
    </row>
    <row customHeight="1" ht="17.25" r="3424" spans="1:105">
      <c r="A3424" s="161" t="n"/>
      <c r="B3424" s="141" t="n"/>
      <c r="C3424" s="15" t="n"/>
      <c r="D3424" s="15" t="n"/>
      <c r="E3424" s="142" t="n"/>
      <c r="F3424" s="16" t="n"/>
      <c r="G3424" s="132" t="n"/>
      <c r="H3424" s="142" t="n"/>
      <c r="I3424" s="142" t="n"/>
      <c r="J3424" s="144" t="n"/>
      <c r="K3424" s="124" t="n"/>
      <c r="L3424" s="12" t="n"/>
      <c r="M3424" s="158">
        <f>IF(J3424="", "", K3424)</f>
        <v/>
      </c>
      <c r="N3424" s="17" t="n"/>
      <c r="O3424" s="18" t="n"/>
      <c r="AC3424" s="14" t="n"/>
      <c r="AD3424" s="14">
        <f>IF(M3424="", "", IF(C3424="Long", IF(M3424&gt;0, M3424/F3424, ((G3424*(I3424-E3424))/F3424)), IF(M3424&gt;0, M3424/F3424, ((G3424*(E3424-I3424))/F3424))))</f>
        <v/>
      </c>
    </row>
    <row customHeight="1" ht="17.25" r="3425" spans="1:105">
      <c r="A3425" s="161" t="n"/>
      <c r="B3425" s="141" t="n"/>
      <c r="C3425" s="15" t="n"/>
      <c r="D3425" s="15" t="n"/>
      <c r="E3425" s="142" t="n"/>
      <c r="F3425" s="16" t="n"/>
      <c r="G3425" s="132" t="n"/>
      <c r="H3425" s="142" t="n"/>
      <c r="I3425" s="142" t="n"/>
      <c r="J3425" s="144" t="n"/>
      <c r="K3425" s="124" t="n"/>
      <c r="L3425" s="12" t="n"/>
      <c r="M3425" s="158">
        <f>IF(J3425="", "", K3425)</f>
        <v/>
      </c>
      <c r="N3425" s="17" t="n"/>
      <c r="O3425" s="18" t="n"/>
      <c r="AC3425" s="14" t="n"/>
      <c r="AD3425" s="14">
        <f>IF(M3425="", "", IF(C3425="Long", IF(M3425&gt;0, M3425/F3425, ((G3425*(I3425-E3425))/F3425)), IF(M3425&gt;0, M3425/F3425, ((G3425*(E3425-I3425))/F3425))))</f>
        <v/>
      </c>
    </row>
    <row customHeight="1" ht="17.25" r="3426" spans="1:105">
      <c r="A3426" s="161" t="n"/>
      <c r="B3426" s="141" t="n"/>
      <c r="C3426" s="15" t="n"/>
      <c r="D3426" s="15" t="n"/>
      <c r="E3426" s="142" t="n"/>
      <c r="F3426" s="16" t="n"/>
      <c r="G3426" s="132" t="n"/>
      <c r="H3426" s="142" t="n"/>
      <c r="I3426" s="142" t="n"/>
      <c r="J3426" s="144" t="n"/>
      <c r="K3426" s="124" t="n"/>
      <c r="L3426" s="12" t="n"/>
      <c r="M3426" s="158">
        <f>IF(J3426="", "", K3426)</f>
        <v/>
      </c>
      <c r="N3426" s="17" t="n"/>
      <c r="O3426" s="18" t="n"/>
      <c r="AC3426" s="14" t="n"/>
      <c r="AD3426" s="14">
        <f>IF(M3426="", "", IF(C3426="Long", IF(M3426&gt;0, M3426/F3426, ((G3426*(I3426-E3426))/F3426)), IF(M3426&gt;0, M3426/F3426, ((G3426*(E3426-I3426))/F3426))))</f>
        <v/>
      </c>
    </row>
    <row customHeight="1" ht="17.25" r="3427" spans="1:105">
      <c r="A3427" s="161" t="n"/>
      <c r="B3427" s="141" t="n"/>
      <c r="C3427" s="15" t="n"/>
      <c r="D3427" s="15" t="n"/>
      <c r="E3427" s="142" t="n"/>
      <c r="F3427" s="16" t="n"/>
      <c r="G3427" s="132" t="n"/>
      <c r="H3427" s="142" t="n"/>
      <c r="I3427" s="142" t="n"/>
      <c r="J3427" s="144" t="n"/>
      <c r="K3427" s="124" t="n"/>
      <c r="L3427" s="12" t="n"/>
      <c r="M3427" s="158">
        <f>IF(J3427="", "", K3427)</f>
        <v/>
      </c>
      <c r="N3427" s="17" t="n"/>
      <c r="O3427" s="18" t="n"/>
      <c r="AC3427" s="14" t="n"/>
      <c r="AD3427" s="14">
        <f>IF(M3427="", "", IF(C3427="Long", IF(M3427&gt;0, M3427/F3427, ((G3427*(I3427-E3427))/F3427)), IF(M3427&gt;0, M3427/F3427, ((G3427*(E3427-I3427))/F3427))))</f>
        <v/>
      </c>
    </row>
    <row customHeight="1" ht="17.25" r="3428" spans="1:105">
      <c r="A3428" s="161" t="n"/>
      <c r="B3428" s="141" t="n"/>
      <c r="C3428" s="15" t="n"/>
      <c r="D3428" s="15" t="n"/>
      <c r="E3428" s="142" t="n"/>
      <c r="F3428" s="16" t="n"/>
      <c r="G3428" s="132" t="n"/>
      <c r="H3428" s="142" t="n"/>
      <c r="I3428" s="142" t="n"/>
      <c r="J3428" s="144" t="n"/>
      <c r="K3428" s="124" t="n"/>
      <c r="L3428" s="12" t="n"/>
      <c r="M3428" s="158">
        <f>IF(J3428="", "", K3428)</f>
        <v/>
      </c>
      <c r="N3428" s="17" t="n"/>
      <c r="O3428" s="18" t="n"/>
      <c r="AC3428" s="14" t="n"/>
      <c r="AD3428" s="14">
        <f>IF(M3428="", "", IF(C3428="Long", IF(M3428&gt;0, M3428/F3428, ((G3428*(I3428-E3428))/F3428)), IF(M3428&gt;0, M3428/F3428, ((G3428*(E3428-I3428))/F3428))))</f>
        <v/>
      </c>
    </row>
    <row customHeight="1" ht="17.25" r="3429" spans="1:105">
      <c r="A3429" s="161" t="n"/>
      <c r="B3429" s="141" t="n"/>
      <c r="C3429" s="15" t="n"/>
      <c r="D3429" s="15" t="n"/>
      <c r="E3429" s="142" t="n"/>
      <c r="F3429" s="16" t="n"/>
      <c r="G3429" s="132" t="n"/>
      <c r="H3429" s="142" t="n"/>
      <c r="I3429" s="142" t="n"/>
      <c r="J3429" s="144" t="n"/>
      <c r="K3429" s="124" t="n"/>
      <c r="L3429" s="12" t="n"/>
      <c r="M3429" s="158">
        <f>IF(J3429="", "", K3429)</f>
        <v/>
      </c>
      <c r="N3429" s="17" t="n"/>
      <c r="O3429" s="18" t="n"/>
      <c r="AC3429" s="14" t="n"/>
      <c r="AD3429" s="14">
        <f>IF(M3429="", "", IF(C3429="Long", IF(M3429&gt;0, M3429/F3429, ((G3429*(I3429-E3429))/F3429)), IF(M3429&gt;0, M3429/F3429, ((G3429*(E3429-I3429))/F3429))))</f>
        <v/>
      </c>
    </row>
    <row customHeight="1" ht="17.25" r="3430" spans="1:105">
      <c r="A3430" s="161" t="n"/>
      <c r="B3430" s="141" t="n"/>
      <c r="C3430" s="15" t="n"/>
      <c r="D3430" s="15" t="n"/>
      <c r="E3430" s="142" t="n"/>
      <c r="F3430" s="16" t="n"/>
      <c r="G3430" s="132" t="n"/>
      <c r="H3430" s="142" t="n"/>
      <c r="I3430" s="142" t="n"/>
      <c r="J3430" s="144" t="n"/>
      <c r="K3430" s="124" t="n"/>
      <c r="L3430" s="12" t="n"/>
      <c r="M3430" s="158">
        <f>IF(J3430="", "", K3430)</f>
        <v/>
      </c>
      <c r="N3430" s="17" t="n"/>
      <c r="O3430" s="18" t="n"/>
      <c r="AC3430" s="14" t="n"/>
      <c r="AD3430" s="14">
        <f>IF(M3430="", "", IF(C3430="Long", IF(M3430&gt;0, M3430/F3430, ((G3430*(I3430-E3430))/F3430)), IF(M3430&gt;0, M3430/F3430, ((G3430*(E3430-I3430))/F3430))))</f>
        <v/>
      </c>
    </row>
    <row customHeight="1" ht="17.25" r="3431" spans="1:105">
      <c r="A3431" s="161" t="n"/>
      <c r="B3431" s="141" t="n"/>
      <c r="C3431" s="15" t="n"/>
      <c r="D3431" s="15" t="n"/>
      <c r="E3431" s="142" t="n"/>
      <c r="F3431" s="16" t="n"/>
      <c r="G3431" s="132" t="n"/>
      <c r="H3431" s="142" t="n"/>
      <c r="I3431" s="142" t="n"/>
      <c r="J3431" s="144" t="n"/>
      <c r="K3431" s="124" t="n"/>
      <c r="L3431" s="12" t="n"/>
      <c r="M3431" s="158">
        <f>IF(J3431="", "", K3431)</f>
        <v/>
      </c>
      <c r="N3431" s="17" t="n"/>
      <c r="O3431" s="18" t="n"/>
      <c r="AC3431" s="14" t="n"/>
      <c r="AD3431" s="14">
        <f>IF(M3431="", "", IF(C3431="Long", IF(M3431&gt;0, M3431/F3431, ((G3431*(I3431-E3431))/F3431)), IF(M3431&gt;0, M3431/F3431, ((G3431*(E3431-I3431))/F3431))))</f>
        <v/>
      </c>
    </row>
    <row customHeight="1" ht="17.25" r="3432" spans="1:105">
      <c r="A3432" s="161" t="n"/>
      <c r="B3432" s="141" t="n"/>
      <c r="C3432" s="15" t="n"/>
      <c r="D3432" s="15" t="n"/>
      <c r="E3432" s="142" t="n"/>
      <c r="F3432" s="16" t="n"/>
      <c r="G3432" s="132" t="n"/>
      <c r="H3432" s="142" t="n"/>
      <c r="I3432" s="142" t="n"/>
      <c r="J3432" s="144" t="n"/>
      <c r="K3432" s="124" t="n"/>
      <c r="L3432" s="12" t="n"/>
      <c r="M3432" s="158">
        <f>IF(J3432="", "", K3432)</f>
        <v/>
      </c>
      <c r="N3432" s="17" t="n"/>
      <c r="O3432" s="18" t="n"/>
      <c r="AC3432" s="14" t="n"/>
      <c r="AD3432" s="14">
        <f>IF(M3432="", "", IF(C3432="Long", IF(M3432&gt;0, M3432/F3432, ((G3432*(I3432-E3432))/F3432)), IF(M3432&gt;0, M3432/F3432, ((G3432*(E3432-I3432))/F3432))))</f>
        <v/>
      </c>
    </row>
    <row customHeight="1" ht="17.25" r="3433" spans="1:105">
      <c r="A3433" s="161" t="n"/>
      <c r="B3433" s="141" t="n"/>
      <c r="C3433" s="15" t="n"/>
      <c r="D3433" s="15" t="n"/>
      <c r="E3433" s="142" t="n"/>
      <c r="F3433" s="16" t="n"/>
      <c r="G3433" s="132" t="n"/>
      <c r="H3433" s="142" t="n"/>
      <c r="I3433" s="142" t="n"/>
      <c r="J3433" s="144" t="n"/>
      <c r="K3433" s="124" t="n"/>
      <c r="L3433" s="12" t="n"/>
      <c r="M3433" s="158">
        <f>IF(J3433="", "", K3433)</f>
        <v/>
      </c>
      <c r="N3433" s="17" t="n"/>
      <c r="O3433" s="18" t="n"/>
      <c r="AC3433" s="14" t="n"/>
      <c r="AD3433" s="14">
        <f>IF(M3433="", "", IF(C3433="Long", IF(M3433&gt;0, M3433/F3433, ((G3433*(I3433-E3433))/F3433)), IF(M3433&gt;0, M3433/F3433, ((G3433*(E3433-I3433))/F3433))))</f>
        <v/>
      </c>
    </row>
    <row customHeight="1" ht="17.25" r="3434" spans="1:105">
      <c r="A3434" s="161" t="n"/>
      <c r="B3434" s="141" t="n"/>
      <c r="C3434" s="15" t="n"/>
      <c r="D3434" s="15" t="n"/>
      <c r="E3434" s="142" t="n"/>
      <c r="F3434" s="16" t="n"/>
      <c r="G3434" s="132" t="n"/>
      <c r="H3434" s="142" t="n"/>
      <c r="I3434" s="142" t="n"/>
      <c r="J3434" s="144" t="n"/>
      <c r="K3434" s="124" t="n"/>
      <c r="L3434" s="12" t="n"/>
      <c r="M3434" s="158">
        <f>IF(J3434="", "", K3434)</f>
        <v/>
      </c>
      <c r="N3434" s="17" t="n"/>
      <c r="O3434" s="18" t="n"/>
      <c r="AC3434" s="14" t="n"/>
      <c r="AD3434" s="14">
        <f>IF(M3434="", "", IF(C3434="Long", IF(M3434&gt;0, M3434/F3434, ((G3434*(I3434-E3434))/F3434)), IF(M3434&gt;0, M3434/F3434, ((G3434*(E3434-I3434))/F3434))))</f>
        <v/>
      </c>
    </row>
    <row customHeight="1" ht="17.25" r="3435" spans="1:105">
      <c r="A3435" s="161" t="n"/>
      <c r="B3435" s="141" t="n"/>
      <c r="C3435" s="15" t="n"/>
      <c r="D3435" s="15" t="n"/>
      <c r="E3435" s="142" t="n"/>
      <c r="F3435" s="16" t="n"/>
      <c r="G3435" s="132" t="n"/>
      <c r="H3435" s="142" t="n"/>
      <c r="I3435" s="142" t="n"/>
      <c r="J3435" s="144" t="n"/>
      <c r="K3435" s="124" t="n"/>
      <c r="L3435" s="12" t="n"/>
      <c r="M3435" s="158">
        <f>IF(J3435="", "", K3435)</f>
        <v/>
      </c>
      <c r="N3435" s="17" t="n"/>
      <c r="O3435" s="18" t="n"/>
      <c r="AC3435" s="14" t="n"/>
      <c r="AD3435" s="14">
        <f>IF(M3435="", "", IF(C3435="Long", IF(M3435&gt;0, M3435/F3435, ((G3435*(I3435-E3435))/F3435)), IF(M3435&gt;0, M3435/F3435, ((G3435*(E3435-I3435))/F3435))))</f>
        <v/>
      </c>
    </row>
    <row customHeight="1" ht="17.25" r="3436" spans="1:105">
      <c r="A3436" s="161" t="n"/>
      <c r="B3436" s="141" t="n"/>
      <c r="C3436" s="15" t="n"/>
      <c r="D3436" s="15" t="n"/>
      <c r="E3436" s="142" t="n"/>
      <c r="F3436" s="16" t="n"/>
      <c r="G3436" s="132" t="n"/>
      <c r="H3436" s="142" t="n"/>
      <c r="I3436" s="142" t="n"/>
      <c r="J3436" s="144" t="n"/>
      <c r="K3436" s="124" t="n"/>
      <c r="L3436" s="12" t="n"/>
      <c r="M3436" s="158">
        <f>IF(J3436="", "", K3436)</f>
        <v/>
      </c>
      <c r="N3436" s="17" t="n"/>
      <c r="O3436" s="18" t="n"/>
      <c r="AC3436" s="14" t="n"/>
      <c r="AD3436" s="14">
        <f>IF(M3436="", "", IF(C3436="Long", IF(M3436&gt;0, M3436/F3436, ((G3436*(I3436-E3436))/F3436)), IF(M3436&gt;0, M3436/F3436, ((G3436*(E3436-I3436))/F3436))))</f>
        <v/>
      </c>
    </row>
    <row customHeight="1" ht="17.25" r="3437" spans="1:105">
      <c r="A3437" s="161" t="n"/>
      <c r="B3437" s="141" t="n"/>
      <c r="C3437" s="15" t="n"/>
      <c r="D3437" s="15" t="n"/>
      <c r="E3437" s="142" t="n"/>
      <c r="F3437" s="16" t="n"/>
      <c r="G3437" s="132" t="n"/>
      <c r="H3437" s="142" t="n"/>
      <c r="I3437" s="142" t="n"/>
      <c r="J3437" s="144" t="n"/>
      <c r="K3437" s="124" t="n"/>
      <c r="L3437" s="12" t="n"/>
      <c r="M3437" s="158">
        <f>IF(J3437="", "", K3437)</f>
        <v/>
      </c>
      <c r="N3437" s="17" t="n"/>
      <c r="O3437" s="18" t="n"/>
      <c r="AC3437" s="14" t="n"/>
      <c r="AD3437" s="14">
        <f>IF(M3437="", "", IF(C3437="Long", IF(M3437&gt;0, M3437/F3437, ((G3437*(I3437-E3437))/F3437)), IF(M3437&gt;0, M3437/F3437, ((G3437*(E3437-I3437))/F3437))))</f>
        <v/>
      </c>
    </row>
    <row customHeight="1" ht="17.25" r="3438" spans="1:105">
      <c r="A3438" s="161" t="n"/>
      <c r="B3438" s="141" t="n"/>
      <c r="C3438" s="15" t="n"/>
      <c r="D3438" s="15" t="n"/>
      <c r="E3438" s="142" t="n"/>
      <c r="F3438" s="16" t="n"/>
      <c r="G3438" s="132" t="n"/>
      <c r="H3438" s="142" t="n"/>
      <c r="I3438" s="142" t="n"/>
      <c r="J3438" s="144" t="n"/>
      <c r="K3438" s="124" t="n"/>
      <c r="L3438" s="12" t="n"/>
      <c r="M3438" s="158">
        <f>IF(J3438="", "", K3438)</f>
        <v/>
      </c>
      <c r="N3438" s="17" t="n"/>
      <c r="O3438" s="18" t="n"/>
      <c r="AC3438" s="14" t="n"/>
      <c r="AD3438" s="14">
        <f>IF(M3438="", "", IF(C3438="Long", IF(M3438&gt;0, M3438/F3438, ((G3438*(I3438-E3438))/F3438)), IF(M3438&gt;0, M3438/F3438, ((G3438*(E3438-I3438))/F3438))))</f>
        <v/>
      </c>
    </row>
    <row customHeight="1" ht="17.25" r="3439" spans="1:105">
      <c r="A3439" s="161" t="n"/>
      <c r="B3439" s="141" t="n"/>
      <c r="C3439" s="15" t="n"/>
      <c r="D3439" s="15" t="n"/>
      <c r="E3439" s="142" t="n"/>
      <c r="F3439" s="16" t="n"/>
      <c r="G3439" s="132" t="n"/>
      <c r="H3439" s="142" t="n"/>
      <c r="I3439" s="142" t="n"/>
      <c r="J3439" s="144" t="n"/>
      <c r="K3439" s="124" t="n"/>
      <c r="L3439" s="12" t="n"/>
      <c r="M3439" s="158">
        <f>IF(J3439="", "", K3439)</f>
        <v/>
      </c>
      <c r="N3439" s="17" t="n"/>
      <c r="O3439" s="18" t="n"/>
      <c r="AC3439" s="14" t="n"/>
      <c r="AD3439" s="14">
        <f>IF(M3439="", "", IF(C3439="Long", IF(M3439&gt;0, M3439/F3439, ((G3439*(I3439-E3439))/F3439)), IF(M3439&gt;0, M3439/F3439, ((G3439*(E3439-I3439))/F3439))))</f>
        <v/>
      </c>
    </row>
    <row customHeight="1" ht="17.25" r="3440" spans="1:105">
      <c r="A3440" s="161" t="n"/>
      <c r="B3440" s="141" t="n"/>
      <c r="C3440" s="15" t="n"/>
      <c r="D3440" s="15" t="n"/>
      <c r="E3440" s="142" t="n"/>
      <c r="F3440" s="16" t="n"/>
      <c r="G3440" s="132" t="n"/>
      <c r="H3440" s="142" t="n"/>
      <c r="I3440" s="142" t="n"/>
      <c r="J3440" s="144" t="n"/>
      <c r="K3440" s="124" t="n"/>
      <c r="L3440" s="12" t="n"/>
      <c r="M3440" s="158">
        <f>IF(J3440="", "", K3440)</f>
        <v/>
      </c>
      <c r="N3440" s="17" t="n"/>
      <c r="O3440" s="18" t="n"/>
      <c r="AC3440" s="14" t="n"/>
      <c r="AD3440" s="14">
        <f>IF(M3440="", "", IF(C3440="Long", IF(M3440&gt;0, M3440/F3440, ((G3440*(I3440-E3440))/F3440)), IF(M3440&gt;0, M3440/F3440, ((G3440*(E3440-I3440))/F3440))))</f>
        <v/>
      </c>
    </row>
    <row customHeight="1" ht="17.25" r="3441" spans="1:105">
      <c r="A3441" s="161" t="n"/>
      <c r="B3441" s="141" t="n"/>
      <c r="C3441" s="15" t="n"/>
      <c r="D3441" s="15" t="n"/>
      <c r="E3441" s="142" t="n"/>
      <c r="F3441" s="16" t="n"/>
      <c r="G3441" s="132" t="n"/>
      <c r="H3441" s="142" t="n"/>
      <c r="I3441" s="142" t="n"/>
      <c r="J3441" s="144" t="n"/>
      <c r="K3441" s="124" t="n"/>
      <c r="L3441" s="12" t="n"/>
      <c r="M3441" s="158">
        <f>IF(J3441="", "", K3441)</f>
        <v/>
      </c>
      <c r="N3441" s="17" t="n"/>
      <c r="O3441" s="18" t="n"/>
      <c r="AC3441" s="14" t="n"/>
      <c r="AD3441" s="14">
        <f>IF(M3441="", "", IF(C3441="Long", IF(M3441&gt;0, M3441/F3441, ((G3441*(I3441-E3441))/F3441)), IF(M3441&gt;0, M3441/F3441, ((G3441*(E3441-I3441))/F3441))))</f>
        <v/>
      </c>
    </row>
    <row customHeight="1" ht="17.25" r="3442" spans="1:105">
      <c r="A3442" s="161" t="n"/>
      <c r="B3442" s="141" t="n"/>
      <c r="C3442" s="15" t="n"/>
      <c r="D3442" s="15" t="n"/>
      <c r="E3442" s="142" t="n"/>
      <c r="F3442" s="16" t="n"/>
      <c r="G3442" s="132" t="n"/>
      <c r="H3442" s="142" t="n"/>
      <c r="I3442" s="142" t="n"/>
      <c r="J3442" s="144" t="n"/>
      <c r="K3442" s="124" t="n"/>
      <c r="L3442" s="12" t="n"/>
      <c r="M3442" s="158">
        <f>IF(J3442="", "", K3442)</f>
        <v/>
      </c>
      <c r="N3442" s="17" t="n"/>
      <c r="O3442" s="18" t="n"/>
      <c r="AC3442" s="14" t="n"/>
      <c r="AD3442" s="14">
        <f>IF(M3442="", "", IF(C3442="Long", IF(M3442&gt;0, M3442/F3442, ((G3442*(I3442-E3442))/F3442)), IF(M3442&gt;0, M3442/F3442, ((G3442*(E3442-I3442))/F3442))))</f>
        <v/>
      </c>
    </row>
    <row customHeight="1" ht="17.25" r="3443" spans="1:105">
      <c r="A3443" s="161" t="n"/>
      <c r="B3443" s="141" t="n"/>
      <c r="C3443" s="15" t="n"/>
      <c r="D3443" s="15" t="n"/>
      <c r="E3443" s="142" t="n"/>
      <c r="F3443" s="16" t="n"/>
      <c r="G3443" s="132" t="n"/>
      <c r="H3443" s="142" t="n"/>
      <c r="I3443" s="142" t="n"/>
      <c r="J3443" s="144" t="n"/>
      <c r="K3443" s="124" t="n"/>
      <c r="L3443" s="12" t="n"/>
      <c r="M3443" s="158">
        <f>IF(J3443="", "", K3443)</f>
        <v/>
      </c>
      <c r="N3443" s="17" t="n"/>
      <c r="O3443" s="18" t="n"/>
      <c r="AC3443" s="14" t="n"/>
      <c r="AD3443" s="14">
        <f>IF(M3443="", "", IF(C3443="Long", IF(M3443&gt;0, M3443/F3443, ((G3443*(I3443-E3443))/F3443)), IF(M3443&gt;0, M3443/F3443, ((G3443*(E3443-I3443))/F3443))))</f>
        <v/>
      </c>
    </row>
    <row customHeight="1" ht="17.25" r="3444" spans="1:105">
      <c r="A3444" s="161" t="n"/>
      <c r="B3444" s="141" t="n"/>
      <c r="C3444" s="15" t="n"/>
      <c r="D3444" s="15" t="n"/>
      <c r="E3444" s="142" t="n"/>
      <c r="F3444" s="16" t="n"/>
      <c r="G3444" s="132" t="n"/>
      <c r="H3444" s="142" t="n"/>
      <c r="I3444" s="142" t="n"/>
      <c r="J3444" s="144" t="n"/>
      <c r="K3444" s="124" t="n"/>
      <c r="L3444" s="12" t="n"/>
      <c r="M3444" s="158">
        <f>IF(J3444="", "", K3444)</f>
        <v/>
      </c>
      <c r="N3444" s="17" t="n"/>
      <c r="O3444" s="18" t="n"/>
      <c r="AC3444" s="14" t="n"/>
      <c r="AD3444" s="14">
        <f>IF(M3444="", "", IF(C3444="Long", IF(M3444&gt;0, M3444/F3444, ((G3444*(I3444-E3444))/F3444)), IF(M3444&gt;0, M3444/F3444, ((G3444*(E3444-I3444))/F3444))))</f>
        <v/>
      </c>
    </row>
    <row customHeight="1" ht="17.25" r="3445" spans="1:105">
      <c r="A3445" s="161" t="n"/>
      <c r="B3445" s="141" t="n"/>
      <c r="C3445" s="15" t="n"/>
      <c r="D3445" s="15" t="n"/>
      <c r="E3445" s="142" t="n"/>
      <c r="F3445" s="16" t="n"/>
      <c r="G3445" s="132" t="n"/>
      <c r="H3445" s="142" t="n"/>
      <c r="I3445" s="142" t="n"/>
      <c r="J3445" s="144" t="n"/>
      <c r="K3445" s="124" t="n"/>
      <c r="L3445" s="12" t="n"/>
      <c r="M3445" s="158">
        <f>IF(J3445="", "", K3445)</f>
        <v/>
      </c>
      <c r="N3445" s="17" t="n"/>
      <c r="O3445" s="18" t="n"/>
      <c r="AC3445" s="14" t="n"/>
      <c r="AD3445" s="14">
        <f>IF(M3445="", "", IF(C3445="Long", IF(M3445&gt;0, M3445/F3445, ((G3445*(I3445-E3445))/F3445)), IF(M3445&gt;0, M3445/F3445, ((G3445*(E3445-I3445))/F3445))))</f>
        <v/>
      </c>
    </row>
    <row customHeight="1" ht="17.25" r="3446" spans="1:105">
      <c r="A3446" s="161" t="n"/>
      <c r="B3446" s="141" t="n"/>
      <c r="C3446" s="15" t="n"/>
      <c r="D3446" s="15" t="n"/>
      <c r="E3446" s="142" t="n"/>
      <c r="F3446" s="16" t="n"/>
      <c r="G3446" s="132" t="n"/>
      <c r="H3446" s="142" t="n"/>
      <c r="I3446" s="142" t="n"/>
      <c r="J3446" s="144" t="n"/>
      <c r="K3446" s="124" t="n"/>
      <c r="L3446" s="12" t="n"/>
      <c r="M3446" s="158">
        <f>IF(J3446="", "", K3446)</f>
        <v/>
      </c>
      <c r="N3446" s="17" t="n"/>
      <c r="O3446" s="18" t="n"/>
      <c r="AC3446" s="14" t="n"/>
      <c r="AD3446" s="14">
        <f>IF(M3446="", "", IF(C3446="Long", IF(M3446&gt;0, M3446/F3446, ((G3446*(I3446-E3446))/F3446)), IF(M3446&gt;0, M3446/F3446, ((G3446*(E3446-I3446))/F3446))))</f>
        <v/>
      </c>
    </row>
    <row customHeight="1" ht="17.25" r="3447" spans="1:105">
      <c r="A3447" s="161" t="n"/>
      <c r="B3447" s="141" t="n"/>
      <c r="C3447" s="15" t="n"/>
      <c r="D3447" s="15" t="n"/>
      <c r="E3447" s="142" t="n"/>
      <c r="F3447" s="16" t="n"/>
      <c r="G3447" s="132" t="n"/>
      <c r="H3447" s="142" t="n"/>
      <c r="I3447" s="142" t="n"/>
      <c r="J3447" s="144" t="n"/>
      <c r="K3447" s="124" t="n"/>
      <c r="L3447" s="12" t="n"/>
      <c r="M3447" s="158">
        <f>IF(J3447="", "", K3447)</f>
        <v/>
      </c>
      <c r="N3447" s="17" t="n"/>
      <c r="O3447" s="18" t="n"/>
      <c r="AC3447" s="14" t="n"/>
      <c r="AD3447" s="14">
        <f>IF(M3447="", "", IF(C3447="Long", IF(M3447&gt;0, M3447/F3447, ((G3447*(I3447-E3447))/F3447)), IF(M3447&gt;0, M3447/F3447, ((G3447*(E3447-I3447))/F3447))))</f>
        <v/>
      </c>
    </row>
    <row customHeight="1" ht="17.25" r="3448" spans="1:105">
      <c r="A3448" s="161" t="n"/>
      <c r="B3448" s="141" t="n"/>
      <c r="C3448" s="15" t="n"/>
      <c r="D3448" s="15" t="n"/>
      <c r="E3448" s="142" t="n"/>
      <c r="F3448" s="16" t="n"/>
      <c r="G3448" s="132" t="n"/>
      <c r="H3448" s="142" t="n"/>
      <c r="I3448" s="142" t="n"/>
      <c r="J3448" s="144" t="n"/>
      <c r="K3448" s="124" t="n"/>
      <c r="L3448" s="12" t="n"/>
      <c r="M3448" s="158">
        <f>IF(J3448="", "", K3448)</f>
        <v/>
      </c>
      <c r="N3448" s="17" t="n"/>
      <c r="O3448" s="18" t="n"/>
      <c r="AC3448" s="14" t="n"/>
      <c r="AD3448" s="14">
        <f>IF(M3448="", "", IF(C3448="Long", IF(M3448&gt;0, M3448/F3448, ((G3448*(I3448-E3448))/F3448)), IF(M3448&gt;0, M3448/F3448, ((G3448*(E3448-I3448))/F3448))))</f>
        <v/>
      </c>
    </row>
    <row customHeight="1" ht="17.25" r="3449" spans="1:105">
      <c r="A3449" s="161" t="n"/>
      <c r="B3449" s="141" t="n"/>
      <c r="C3449" s="15" t="n"/>
      <c r="D3449" s="15" t="n"/>
      <c r="E3449" s="142" t="n"/>
      <c r="F3449" s="16" t="n"/>
      <c r="G3449" s="132" t="n"/>
      <c r="H3449" s="142" t="n"/>
      <c r="I3449" s="142" t="n"/>
      <c r="J3449" s="144" t="n"/>
      <c r="K3449" s="124" t="n"/>
      <c r="L3449" s="12" t="n"/>
      <c r="M3449" s="158">
        <f>IF(J3449="", "", K3449)</f>
        <v/>
      </c>
      <c r="N3449" s="17" t="n"/>
      <c r="O3449" s="18" t="n"/>
      <c r="AC3449" s="14" t="n"/>
      <c r="AD3449" s="14">
        <f>IF(M3449="", "", IF(C3449="Long", IF(M3449&gt;0, M3449/F3449, ((G3449*(I3449-E3449))/F3449)), IF(M3449&gt;0, M3449/F3449, ((G3449*(E3449-I3449))/F3449))))</f>
        <v/>
      </c>
    </row>
    <row customHeight="1" ht="17.25" r="3450" spans="1:105">
      <c r="A3450" s="161" t="n"/>
      <c r="B3450" s="141" t="n"/>
      <c r="C3450" s="15" t="n"/>
      <c r="D3450" s="15" t="n"/>
      <c r="E3450" s="142" t="n"/>
      <c r="F3450" s="16" t="n"/>
      <c r="G3450" s="132" t="n"/>
      <c r="H3450" s="142" t="n"/>
      <c r="I3450" s="142" t="n"/>
      <c r="J3450" s="144" t="n"/>
      <c r="K3450" s="124" t="n"/>
      <c r="L3450" s="12" t="n"/>
      <c r="M3450" s="158">
        <f>IF(J3450="", "", K3450)</f>
        <v/>
      </c>
      <c r="N3450" s="17" t="n"/>
      <c r="O3450" s="18" t="n"/>
      <c r="AC3450" s="14" t="n"/>
      <c r="AD3450" s="14">
        <f>IF(M3450="", "", IF(C3450="Long", IF(M3450&gt;0, M3450/F3450, ((G3450*(I3450-E3450))/F3450)), IF(M3450&gt;0, M3450/F3450, ((G3450*(E3450-I3450))/F3450))))</f>
        <v/>
      </c>
    </row>
    <row customHeight="1" ht="17.25" r="3451" spans="1:105">
      <c r="A3451" s="161" t="n"/>
      <c r="B3451" s="141" t="n"/>
      <c r="C3451" s="15" t="n"/>
      <c r="D3451" s="15" t="n"/>
      <c r="E3451" s="142" t="n"/>
      <c r="F3451" s="16" t="n"/>
      <c r="G3451" s="132" t="n"/>
      <c r="H3451" s="142" t="n"/>
      <c r="I3451" s="142" t="n"/>
      <c r="J3451" s="144" t="n"/>
      <c r="K3451" s="124" t="n"/>
      <c r="L3451" s="12" t="n"/>
      <c r="M3451" s="158">
        <f>IF(J3451="", "", K3451)</f>
        <v/>
      </c>
      <c r="N3451" s="17" t="n"/>
      <c r="O3451" s="18" t="n"/>
      <c r="AC3451" s="14" t="n"/>
      <c r="AD3451" s="14">
        <f>IF(M3451="", "", IF(C3451="Long", IF(M3451&gt;0, M3451/F3451, ((G3451*(I3451-E3451))/F3451)), IF(M3451&gt;0, M3451/F3451, ((G3451*(E3451-I3451))/F3451))))</f>
        <v/>
      </c>
    </row>
    <row customHeight="1" ht="17.25" r="3452" spans="1:105">
      <c r="A3452" s="161" t="n"/>
      <c r="B3452" s="141" t="n"/>
      <c r="C3452" s="15" t="n"/>
      <c r="D3452" s="15" t="n"/>
      <c r="E3452" s="142" t="n"/>
      <c r="F3452" s="16" t="n"/>
      <c r="G3452" s="132" t="n"/>
      <c r="H3452" s="142" t="n"/>
      <c r="I3452" s="142" t="n"/>
      <c r="J3452" s="144" t="n"/>
      <c r="K3452" s="124" t="n"/>
      <c r="L3452" s="12" t="n"/>
      <c r="M3452" s="158">
        <f>IF(J3452="", "", K3452)</f>
        <v/>
      </c>
      <c r="N3452" s="17" t="n"/>
      <c r="O3452" s="18" t="n"/>
      <c r="AC3452" s="14" t="n"/>
      <c r="AD3452" s="14">
        <f>IF(M3452="", "", IF(C3452="Long", IF(M3452&gt;0, M3452/F3452, ((G3452*(I3452-E3452))/F3452)), IF(M3452&gt;0, M3452/F3452, ((G3452*(E3452-I3452))/F3452))))</f>
        <v/>
      </c>
    </row>
    <row customHeight="1" ht="17.25" r="3453" spans="1:105">
      <c r="A3453" s="161" t="n"/>
      <c r="B3453" s="141" t="n"/>
      <c r="C3453" s="15" t="n"/>
      <c r="D3453" s="15" t="n"/>
      <c r="E3453" s="142" t="n"/>
      <c r="F3453" s="16" t="n"/>
      <c r="G3453" s="132" t="n"/>
      <c r="H3453" s="142" t="n"/>
      <c r="I3453" s="142" t="n"/>
      <c r="J3453" s="144" t="n"/>
      <c r="K3453" s="124" t="n"/>
      <c r="L3453" s="12" t="n"/>
      <c r="M3453" s="158">
        <f>IF(J3453="", "", K3453)</f>
        <v/>
      </c>
      <c r="N3453" s="17" t="n"/>
      <c r="O3453" s="18" t="n"/>
      <c r="AC3453" s="14" t="n"/>
      <c r="AD3453" s="14">
        <f>IF(M3453="", "", IF(C3453="Long", IF(M3453&gt;0, M3453/F3453, ((G3453*(I3453-E3453))/F3453)), IF(M3453&gt;0, M3453/F3453, ((G3453*(E3453-I3453))/F3453))))</f>
        <v/>
      </c>
    </row>
    <row customHeight="1" ht="17.25" r="3454" spans="1:105">
      <c r="A3454" s="161" t="n"/>
      <c r="B3454" s="141" t="n"/>
      <c r="C3454" s="15" t="n"/>
      <c r="D3454" s="15" t="n"/>
      <c r="E3454" s="142" t="n"/>
      <c r="F3454" s="16" t="n"/>
      <c r="G3454" s="132" t="n"/>
      <c r="H3454" s="142" t="n"/>
      <c r="I3454" s="142" t="n"/>
      <c r="J3454" s="144" t="n"/>
      <c r="K3454" s="124" t="n"/>
      <c r="L3454" s="12" t="n"/>
      <c r="M3454" s="158">
        <f>IF(J3454="", "", K3454)</f>
        <v/>
      </c>
      <c r="N3454" s="17" t="n"/>
      <c r="O3454" s="18" t="n"/>
      <c r="AC3454" s="14" t="n"/>
      <c r="AD3454" s="14">
        <f>IF(M3454="", "", IF(C3454="Long", IF(M3454&gt;0, M3454/F3454, ((G3454*(I3454-E3454))/F3454)), IF(M3454&gt;0, M3454/F3454, ((G3454*(E3454-I3454))/F3454))))</f>
        <v/>
      </c>
    </row>
    <row customHeight="1" ht="17.25" r="3455" spans="1:105">
      <c r="A3455" s="161" t="n"/>
      <c r="B3455" s="141" t="n"/>
      <c r="C3455" s="15" t="n"/>
      <c r="D3455" s="15" t="n"/>
      <c r="E3455" s="142" t="n"/>
      <c r="F3455" s="16" t="n"/>
      <c r="G3455" s="132" t="n"/>
      <c r="H3455" s="142" t="n"/>
      <c r="I3455" s="142" t="n"/>
      <c r="J3455" s="144" t="n"/>
      <c r="K3455" s="124" t="n"/>
      <c r="L3455" s="12" t="n"/>
      <c r="M3455" s="158">
        <f>IF(J3455="", "", K3455)</f>
        <v/>
      </c>
      <c r="N3455" s="17" t="n"/>
      <c r="O3455" s="18" t="n"/>
      <c r="AC3455" s="14" t="n"/>
      <c r="AD3455" s="14">
        <f>IF(M3455="", "", IF(C3455="Long", IF(M3455&gt;0, M3455/F3455, ((G3455*(I3455-E3455))/F3455)), IF(M3455&gt;0, M3455/F3455, ((G3455*(E3455-I3455))/F3455))))</f>
        <v/>
      </c>
    </row>
    <row customHeight="1" ht="17.25" r="3456" spans="1:105">
      <c r="A3456" s="161" t="n"/>
      <c r="B3456" s="141" t="n"/>
      <c r="C3456" s="15" t="n"/>
      <c r="D3456" s="15" t="n"/>
      <c r="E3456" s="142" t="n"/>
      <c r="F3456" s="16" t="n"/>
      <c r="G3456" s="132" t="n"/>
      <c r="H3456" s="142" t="n"/>
      <c r="I3456" s="142" t="n"/>
      <c r="J3456" s="144" t="n"/>
      <c r="K3456" s="124" t="n"/>
      <c r="L3456" s="12" t="n"/>
      <c r="M3456" s="158">
        <f>IF(J3456="", "", K3456)</f>
        <v/>
      </c>
      <c r="N3456" s="17" t="n"/>
      <c r="O3456" s="18" t="n"/>
      <c r="AC3456" s="14" t="n"/>
      <c r="AD3456" s="14">
        <f>IF(M3456="", "", IF(C3456="Long", IF(M3456&gt;0, M3456/F3456, ((G3456*(I3456-E3456))/F3456)), IF(M3456&gt;0, M3456/F3456, ((G3456*(E3456-I3456))/F3456))))</f>
        <v/>
      </c>
    </row>
    <row customHeight="1" ht="17.25" r="3457" spans="1:105">
      <c r="A3457" s="161" t="n"/>
      <c r="B3457" s="141" t="n"/>
      <c r="C3457" s="15" t="n"/>
      <c r="D3457" s="15" t="n"/>
      <c r="E3457" s="142" t="n"/>
      <c r="F3457" s="16" t="n"/>
      <c r="G3457" s="132" t="n"/>
      <c r="H3457" s="142" t="n"/>
      <c r="I3457" s="142" t="n"/>
      <c r="J3457" s="144" t="n"/>
      <c r="K3457" s="124" t="n"/>
      <c r="L3457" s="12" t="n"/>
      <c r="M3457" s="158">
        <f>IF(J3457="", "", K3457)</f>
        <v/>
      </c>
      <c r="N3457" s="17" t="n"/>
      <c r="O3457" s="18" t="n"/>
      <c r="AC3457" s="14" t="n"/>
      <c r="AD3457" s="14">
        <f>IF(M3457="", "", IF(C3457="Long", IF(M3457&gt;0, M3457/F3457, ((G3457*(I3457-E3457))/F3457)), IF(M3457&gt;0, M3457/F3457, ((G3457*(E3457-I3457))/F3457))))</f>
        <v/>
      </c>
    </row>
    <row customHeight="1" ht="17.25" r="3458" spans="1:105">
      <c r="A3458" s="161" t="n"/>
      <c r="B3458" s="141" t="n"/>
      <c r="C3458" s="15" t="n"/>
      <c r="D3458" s="15" t="n"/>
      <c r="E3458" s="142" t="n"/>
      <c r="F3458" s="16" t="n"/>
      <c r="G3458" s="132" t="n"/>
      <c r="H3458" s="142" t="n"/>
      <c r="I3458" s="142" t="n"/>
      <c r="J3458" s="144" t="n"/>
      <c r="K3458" s="124" t="n"/>
      <c r="L3458" s="12" t="n"/>
      <c r="M3458" s="158">
        <f>IF(J3458="", "", K3458)</f>
        <v/>
      </c>
      <c r="N3458" s="17" t="n"/>
      <c r="O3458" s="18" t="n"/>
      <c r="AC3458" s="14" t="n"/>
      <c r="AD3458" s="14">
        <f>IF(M3458="", "", IF(C3458="Long", IF(M3458&gt;0, M3458/F3458, ((G3458*(I3458-E3458))/F3458)), IF(M3458&gt;0, M3458/F3458, ((G3458*(E3458-I3458))/F3458))))</f>
        <v/>
      </c>
    </row>
    <row customHeight="1" ht="17.25" r="3459" spans="1:105">
      <c r="A3459" s="161" t="n"/>
      <c r="B3459" s="141" t="n"/>
      <c r="C3459" s="15" t="n"/>
      <c r="D3459" s="15" t="n"/>
      <c r="E3459" s="142" t="n"/>
      <c r="F3459" s="16" t="n"/>
      <c r="G3459" s="132" t="n"/>
      <c r="H3459" s="142" t="n"/>
      <c r="I3459" s="142" t="n"/>
      <c r="J3459" s="144" t="n"/>
      <c r="K3459" s="124" t="n"/>
      <c r="L3459" s="12" t="n"/>
      <c r="M3459" s="158">
        <f>IF(J3459="", "", K3459)</f>
        <v/>
      </c>
      <c r="N3459" s="17" t="n"/>
      <c r="O3459" s="18" t="n"/>
      <c r="AC3459" s="14" t="n"/>
      <c r="AD3459" s="14">
        <f>IF(M3459="", "", IF(C3459="Long", IF(M3459&gt;0, M3459/F3459, ((G3459*(I3459-E3459))/F3459)), IF(M3459&gt;0, M3459/F3459, ((G3459*(E3459-I3459))/F3459))))</f>
        <v/>
      </c>
    </row>
    <row customHeight="1" ht="17.25" r="3460" spans="1:105">
      <c r="A3460" s="161" t="n"/>
      <c r="B3460" s="141" t="n"/>
      <c r="C3460" s="15" t="n"/>
      <c r="D3460" s="15" t="n"/>
      <c r="E3460" s="142" t="n"/>
      <c r="F3460" s="16" t="n"/>
      <c r="G3460" s="132" t="n"/>
      <c r="H3460" s="142" t="n"/>
      <c r="I3460" s="142" t="n"/>
      <c r="J3460" s="144" t="n"/>
      <c r="K3460" s="124" t="n"/>
      <c r="L3460" s="12" t="n"/>
      <c r="M3460" s="158">
        <f>IF(J3460="", "", K3460)</f>
        <v/>
      </c>
      <c r="N3460" s="17" t="n"/>
      <c r="O3460" s="18" t="n"/>
      <c r="AC3460" s="14" t="n"/>
      <c r="AD3460" s="14">
        <f>IF(M3460="", "", IF(C3460="Long", IF(M3460&gt;0, M3460/F3460, ((G3460*(I3460-E3460))/F3460)), IF(M3460&gt;0, M3460/F3460, ((G3460*(E3460-I3460))/F3460))))</f>
        <v/>
      </c>
    </row>
    <row customHeight="1" ht="17.25" r="3461" spans="1:105">
      <c r="A3461" s="161" t="n"/>
      <c r="B3461" s="141" t="n"/>
      <c r="C3461" s="15" t="n"/>
      <c r="D3461" s="15" t="n"/>
      <c r="E3461" s="142" t="n"/>
      <c r="F3461" s="16" t="n"/>
      <c r="G3461" s="132" t="n"/>
      <c r="H3461" s="142" t="n"/>
      <c r="I3461" s="142" t="n"/>
      <c r="J3461" s="144" t="n"/>
      <c r="K3461" s="124" t="n"/>
      <c r="L3461" s="12" t="n"/>
      <c r="M3461" s="158">
        <f>IF(J3461="", "", K3461)</f>
        <v/>
      </c>
      <c r="N3461" s="17" t="n"/>
      <c r="O3461" s="18" t="n"/>
      <c r="AC3461" s="14" t="n"/>
      <c r="AD3461" s="14">
        <f>IF(M3461="", "", IF(C3461="Long", IF(M3461&gt;0, M3461/F3461, ((G3461*(I3461-E3461))/F3461)), IF(M3461&gt;0, M3461/F3461, ((G3461*(E3461-I3461))/F3461))))</f>
        <v/>
      </c>
    </row>
    <row customHeight="1" ht="17.25" r="3462" spans="1:105">
      <c r="A3462" s="161" t="n"/>
      <c r="B3462" s="141" t="n"/>
      <c r="C3462" s="15" t="n"/>
      <c r="D3462" s="15" t="n"/>
      <c r="E3462" s="142" t="n"/>
      <c r="F3462" s="16" t="n"/>
      <c r="G3462" s="132" t="n"/>
      <c r="H3462" s="142" t="n"/>
      <c r="I3462" s="142" t="n"/>
      <c r="J3462" s="144" t="n"/>
      <c r="K3462" s="124" t="n"/>
      <c r="L3462" s="12" t="n"/>
      <c r="M3462" s="158">
        <f>IF(J3462="", "", K3462)</f>
        <v/>
      </c>
      <c r="N3462" s="17" t="n"/>
      <c r="O3462" s="18" t="n"/>
      <c r="AC3462" s="14" t="n"/>
      <c r="AD3462" s="14">
        <f>IF(M3462="", "", IF(C3462="Long", IF(M3462&gt;0, M3462/F3462, ((G3462*(I3462-E3462))/F3462)), IF(M3462&gt;0, M3462/F3462, ((G3462*(E3462-I3462))/F3462))))</f>
        <v/>
      </c>
    </row>
    <row customHeight="1" ht="17.25" r="3463" spans="1:105">
      <c r="A3463" s="161" t="n"/>
      <c r="B3463" s="141" t="n"/>
      <c r="C3463" s="15" t="n"/>
      <c r="D3463" s="15" t="n"/>
      <c r="E3463" s="142" t="n"/>
      <c r="F3463" s="16" t="n"/>
      <c r="G3463" s="132" t="n"/>
      <c r="H3463" s="142" t="n"/>
      <c r="I3463" s="142" t="n"/>
      <c r="J3463" s="144" t="n"/>
      <c r="K3463" s="124" t="n"/>
      <c r="L3463" s="12" t="n"/>
      <c r="M3463" s="158">
        <f>IF(J3463="", "", K3463)</f>
        <v/>
      </c>
      <c r="N3463" s="17" t="n"/>
      <c r="O3463" s="18" t="n"/>
      <c r="AC3463" s="14" t="n"/>
      <c r="AD3463" s="14">
        <f>IF(M3463="", "", IF(C3463="Long", IF(M3463&gt;0, M3463/F3463, ((G3463*(I3463-E3463))/F3463)), IF(M3463&gt;0, M3463/F3463, ((G3463*(E3463-I3463))/F3463))))</f>
        <v/>
      </c>
    </row>
    <row customHeight="1" ht="17.25" r="3464" spans="1:105">
      <c r="A3464" s="161" t="n"/>
      <c r="B3464" s="141" t="n"/>
      <c r="C3464" s="15" t="n"/>
      <c r="D3464" s="15" t="n"/>
      <c r="E3464" s="142" t="n"/>
      <c r="F3464" s="16" t="n"/>
      <c r="G3464" s="132" t="n"/>
      <c r="H3464" s="142" t="n"/>
      <c r="I3464" s="142" t="n"/>
      <c r="J3464" s="144" t="n"/>
      <c r="K3464" s="124" t="n"/>
      <c r="L3464" s="12" t="n"/>
      <c r="M3464" s="158">
        <f>IF(J3464="", "", K3464)</f>
        <v/>
      </c>
      <c r="N3464" s="17" t="n"/>
      <c r="O3464" s="18" t="n"/>
      <c r="AC3464" s="14" t="n"/>
      <c r="AD3464" s="14">
        <f>IF(M3464="", "", IF(C3464="Long", IF(M3464&gt;0, M3464/F3464, ((G3464*(I3464-E3464))/F3464)), IF(M3464&gt;0, M3464/F3464, ((G3464*(E3464-I3464))/F3464))))</f>
        <v/>
      </c>
    </row>
    <row customHeight="1" ht="17.25" r="3465" spans="1:105">
      <c r="A3465" s="161" t="n"/>
      <c r="B3465" s="141" t="n"/>
      <c r="C3465" s="15" t="n"/>
      <c r="D3465" s="15" t="n"/>
      <c r="E3465" s="142" t="n"/>
      <c r="F3465" s="16" t="n"/>
      <c r="G3465" s="132" t="n"/>
      <c r="H3465" s="142" t="n"/>
      <c r="I3465" s="142" t="n"/>
      <c r="J3465" s="144" t="n"/>
      <c r="K3465" s="124" t="n"/>
      <c r="L3465" s="12" t="n"/>
      <c r="M3465" s="158">
        <f>IF(J3465="", "", K3465)</f>
        <v/>
      </c>
      <c r="N3465" s="17" t="n"/>
      <c r="O3465" s="18" t="n"/>
      <c r="AC3465" s="14" t="n"/>
      <c r="AD3465" s="14">
        <f>IF(M3465="", "", IF(C3465="Long", IF(M3465&gt;0, M3465/F3465, ((G3465*(I3465-E3465))/F3465)), IF(M3465&gt;0, M3465/F3465, ((G3465*(E3465-I3465))/F3465))))</f>
        <v/>
      </c>
    </row>
    <row customHeight="1" ht="17.25" r="3466" spans="1:105">
      <c r="A3466" s="161" t="n"/>
      <c r="B3466" s="141" t="n"/>
      <c r="C3466" s="15" t="n"/>
      <c r="D3466" s="15" t="n"/>
      <c r="E3466" s="142" t="n"/>
      <c r="F3466" s="16" t="n"/>
      <c r="G3466" s="132" t="n"/>
      <c r="H3466" s="142" t="n"/>
      <c r="I3466" s="142" t="n"/>
      <c r="J3466" s="144" t="n"/>
      <c r="K3466" s="124" t="n"/>
      <c r="L3466" s="12" t="n"/>
      <c r="M3466" s="158">
        <f>IF(J3466="", "", K3466)</f>
        <v/>
      </c>
      <c r="N3466" s="17" t="n"/>
      <c r="O3466" s="18" t="n"/>
      <c r="AC3466" s="14" t="n"/>
      <c r="AD3466" s="14">
        <f>IF(M3466="", "", IF(C3466="Long", IF(M3466&gt;0, M3466/F3466, ((G3466*(I3466-E3466))/F3466)), IF(M3466&gt;0, M3466/F3466, ((G3466*(E3466-I3466))/F3466))))</f>
        <v/>
      </c>
    </row>
    <row customHeight="1" ht="17.25" r="3467" spans="1:105">
      <c r="A3467" s="161" t="n"/>
      <c r="B3467" s="141" t="n"/>
      <c r="C3467" s="15" t="n"/>
      <c r="D3467" s="15" t="n"/>
      <c r="E3467" s="142" t="n"/>
      <c r="F3467" s="16" t="n"/>
      <c r="G3467" s="132" t="n"/>
      <c r="H3467" s="142" t="n"/>
      <c r="I3467" s="142" t="n"/>
      <c r="J3467" s="144" t="n"/>
      <c r="K3467" s="124" t="n"/>
      <c r="L3467" s="12" t="n"/>
      <c r="M3467" s="158">
        <f>IF(J3467="", "", K3467)</f>
        <v/>
      </c>
      <c r="N3467" s="17" t="n"/>
      <c r="O3467" s="18" t="n"/>
      <c r="AC3467" s="14" t="n"/>
      <c r="AD3467" s="14">
        <f>IF(M3467="", "", IF(C3467="Long", IF(M3467&gt;0, M3467/F3467, ((G3467*(I3467-E3467))/F3467)), IF(M3467&gt;0, M3467/F3467, ((G3467*(E3467-I3467))/F3467))))</f>
        <v/>
      </c>
    </row>
    <row customHeight="1" ht="17.25" r="3468" spans="1:105">
      <c r="A3468" s="161" t="n"/>
      <c r="B3468" s="141" t="n"/>
      <c r="C3468" s="15" t="n"/>
      <c r="D3468" s="15" t="n"/>
      <c r="E3468" s="142" t="n"/>
      <c r="F3468" s="16" t="n"/>
      <c r="G3468" s="132" t="n"/>
      <c r="H3468" s="142" t="n"/>
      <c r="I3468" s="142" t="n"/>
      <c r="J3468" s="144" t="n"/>
      <c r="K3468" s="124" t="n"/>
      <c r="L3468" s="12" t="n"/>
      <c r="M3468" s="158">
        <f>IF(J3468="", "", K3468)</f>
        <v/>
      </c>
      <c r="N3468" s="17" t="n"/>
      <c r="O3468" s="18" t="n"/>
      <c r="AC3468" s="14" t="n"/>
      <c r="AD3468" s="14">
        <f>IF(M3468="", "", IF(C3468="Long", IF(M3468&gt;0, M3468/F3468, ((G3468*(I3468-E3468))/F3468)), IF(M3468&gt;0, M3468/F3468, ((G3468*(E3468-I3468))/F3468))))</f>
        <v/>
      </c>
    </row>
    <row customHeight="1" ht="17.25" r="3469" spans="1:105">
      <c r="A3469" s="161" t="n"/>
      <c r="B3469" s="141" t="n"/>
      <c r="C3469" s="15" t="n"/>
      <c r="D3469" s="15" t="n"/>
      <c r="E3469" s="142" t="n"/>
      <c r="F3469" s="16" t="n"/>
      <c r="G3469" s="132" t="n"/>
      <c r="H3469" s="142" t="n"/>
      <c r="I3469" s="142" t="n"/>
      <c r="J3469" s="144" t="n"/>
      <c r="K3469" s="124" t="n"/>
      <c r="L3469" s="12" t="n"/>
      <c r="M3469" s="158">
        <f>IF(J3469="", "", K3469)</f>
        <v/>
      </c>
      <c r="N3469" s="17" t="n"/>
      <c r="O3469" s="18" t="n"/>
      <c r="AC3469" s="14" t="n"/>
      <c r="AD3469" s="14">
        <f>IF(M3469="", "", IF(C3469="Long", IF(M3469&gt;0, M3469/F3469, ((G3469*(I3469-E3469))/F3469)), IF(M3469&gt;0, M3469/F3469, ((G3469*(E3469-I3469))/F3469))))</f>
        <v/>
      </c>
    </row>
    <row customHeight="1" ht="17.25" r="3470" spans="1:105">
      <c r="A3470" s="161" t="n"/>
      <c r="B3470" s="141" t="n"/>
      <c r="C3470" s="15" t="n"/>
      <c r="D3470" s="15" t="n"/>
      <c r="E3470" s="142" t="n"/>
      <c r="F3470" s="16" t="n"/>
      <c r="G3470" s="132" t="n"/>
      <c r="H3470" s="142" t="n"/>
      <c r="I3470" s="142" t="n"/>
      <c r="J3470" s="144" t="n"/>
      <c r="K3470" s="124" t="n"/>
      <c r="L3470" s="12" t="n"/>
      <c r="M3470" s="158">
        <f>IF(J3470="", "", K3470)</f>
        <v/>
      </c>
      <c r="N3470" s="17" t="n"/>
      <c r="O3470" s="18" t="n"/>
      <c r="AC3470" s="14" t="n"/>
      <c r="AD3470" s="14">
        <f>IF(M3470="", "", IF(C3470="Long", IF(M3470&gt;0, M3470/F3470, ((G3470*(I3470-E3470))/F3470)), IF(M3470&gt;0, M3470/F3470, ((G3470*(E3470-I3470))/F3470))))</f>
        <v/>
      </c>
    </row>
    <row customHeight="1" ht="17.25" r="3471" spans="1:105">
      <c r="A3471" s="161" t="n"/>
      <c r="B3471" s="141" t="n"/>
      <c r="C3471" s="15" t="n"/>
      <c r="D3471" s="15" t="n"/>
      <c r="E3471" s="142" t="n"/>
      <c r="F3471" s="16" t="n"/>
      <c r="G3471" s="132" t="n"/>
      <c r="H3471" s="142" t="n"/>
      <c r="I3471" s="142" t="n"/>
      <c r="J3471" s="144" t="n"/>
      <c r="K3471" s="124" t="n"/>
      <c r="L3471" s="12" t="n"/>
      <c r="M3471" s="158">
        <f>IF(J3471="", "", K3471)</f>
        <v/>
      </c>
      <c r="N3471" s="17" t="n"/>
      <c r="O3471" s="18" t="n"/>
      <c r="AC3471" s="14" t="n"/>
      <c r="AD3471" s="14">
        <f>IF(M3471="", "", IF(C3471="Long", IF(M3471&gt;0, M3471/F3471, ((G3471*(I3471-E3471))/F3471)), IF(M3471&gt;0, M3471/F3471, ((G3471*(E3471-I3471))/F3471))))</f>
        <v/>
      </c>
    </row>
    <row customHeight="1" ht="17.25" r="3472" spans="1:105">
      <c r="A3472" s="161" t="n"/>
      <c r="B3472" s="141" t="n"/>
      <c r="C3472" s="15" t="n"/>
      <c r="D3472" s="15" t="n"/>
      <c r="E3472" s="142" t="n"/>
      <c r="F3472" s="16" t="n"/>
      <c r="G3472" s="132" t="n"/>
      <c r="H3472" s="142" t="n"/>
      <c r="I3472" s="142" t="n"/>
      <c r="J3472" s="144" t="n"/>
      <c r="K3472" s="124" t="n"/>
      <c r="L3472" s="12" t="n"/>
      <c r="M3472" s="158">
        <f>IF(J3472="", "", K3472)</f>
        <v/>
      </c>
      <c r="N3472" s="17" t="n"/>
      <c r="O3472" s="18" t="n"/>
      <c r="AC3472" s="14" t="n"/>
      <c r="AD3472" s="14">
        <f>IF(M3472="", "", IF(C3472="Long", IF(M3472&gt;0, M3472/F3472, ((G3472*(I3472-E3472))/F3472)), IF(M3472&gt;0, M3472/F3472, ((G3472*(E3472-I3472))/F3472))))</f>
        <v/>
      </c>
    </row>
    <row customHeight="1" ht="17.25" r="3473" spans="1:105">
      <c r="A3473" s="161" t="n"/>
      <c r="B3473" s="141" t="n"/>
      <c r="C3473" s="15" t="n"/>
      <c r="D3473" s="15" t="n"/>
      <c r="E3473" s="142" t="n"/>
      <c r="F3473" s="16" t="n"/>
      <c r="G3473" s="132" t="n"/>
      <c r="H3473" s="142" t="n"/>
      <c r="I3473" s="142" t="n"/>
      <c r="J3473" s="144" t="n"/>
      <c r="K3473" s="124" t="n"/>
      <c r="L3473" s="12" t="n"/>
      <c r="M3473" s="158">
        <f>IF(J3473="", "", K3473)</f>
        <v/>
      </c>
      <c r="N3473" s="17" t="n"/>
      <c r="O3473" s="18" t="n"/>
      <c r="AC3473" s="14" t="n"/>
      <c r="AD3473" s="14">
        <f>IF(M3473="", "", IF(C3473="Long", IF(M3473&gt;0, M3473/F3473, ((G3473*(I3473-E3473))/F3473)), IF(M3473&gt;0, M3473/F3473, ((G3473*(E3473-I3473))/F3473))))</f>
        <v/>
      </c>
    </row>
    <row customHeight="1" ht="17.25" r="3474" spans="1:105">
      <c r="A3474" s="161" t="n"/>
      <c r="B3474" s="141" t="n"/>
      <c r="C3474" s="15" t="n"/>
      <c r="D3474" s="15" t="n"/>
      <c r="E3474" s="142" t="n"/>
      <c r="F3474" s="16" t="n"/>
      <c r="G3474" s="132" t="n"/>
      <c r="H3474" s="142" t="n"/>
      <c r="I3474" s="142" t="n"/>
      <c r="J3474" s="144" t="n"/>
      <c r="K3474" s="124" t="n"/>
      <c r="L3474" s="12" t="n"/>
      <c r="M3474" s="158">
        <f>IF(J3474="", "", K3474)</f>
        <v/>
      </c>
      <c r="N3474" s="17" t="n"/>
      <c r="O3474" s="18" t="n"/>
      <c r="AC3474" s="14" t="n"/>
      <c r="AD3474" s="14">
        <f>IF(M3474="", "", IF(C3474="Long", IF(M3474&gt;0, M3474/F3474, ((G3474*(I3474-E3474))/F3474)), IF(M3474&gt;0, M3474/F3474, ((G3474*(E3474-I3474))/F3474))))</f>
        <v/>
      </c>
    </row>
    <row customHeight="1" ht="17.25" r="3475" spans="1:105">
      <c r="A3475" s="161" t="n"/>
      <c r="B3475" s="141" t="n"/>
      <c r="C3475" s="15" t="n"/>
      <c r="D3475" s="15" t="n"/>
      <c r="E3475" s="142" t="n"/>
      <c r="F3475" s="16" t="n"/>
      <c r="G3475" s="132" t="n"/>
      <c r="H3475" s="142" t="n"/>
      <c r="I3475" s="142" t="n"/>
      <c r="J3475" s="144" t="n"/>
      <c r="K3475" s="124" t="n"/>
      <c r="L3475" s="12" t="n"/>
      <c r="M3475" s="158">
        <f>IF(J3475="", "", K3475)</f>
        <v/>
      </c>
      <c r="N3475" s="17" t="n"/>
      <c r="O3475" s="18" t="n"/>
      <c r="AC3475" s="14" t="n"/>
      <c r="AD3475" s="14">
        <f>IF(M3475="", "", IF(C3475="Long", IF(M3475&gt;0, M3475/F3475, ((G3475*(I3475-E3475))/F3475)), IF(M3475&gt;0, M3475/F3475, ((G3475*(E3475-I3475))/F3475))))</f>
        <v/>
      </c>
    </row>
    <row customHeight="1" ht="17.25" r="3476" spans="1:105">
      <c r="A3476" s="161" t="n"/>
      <c r="B3476" s="141" t="n"/>
      <c r="C3476" s="15" t="n"/>
      <c r="D3476" s="15" t="n"/>
      <c r="E3476" s="142" t="n"/>
      <c r="F3476" s="16" t="n"/>
      <c r="G3476" s="132" t="n"/>
      <c r="H3476" s="142" t="n"/>
      <c r="I3476" s="142" t="n"/>
      <c r="J3476" s="144" t="n"/>
      <c r="K3476" s="124" t="n"/>
      <c r="L3476" s="12" t="n"/>
      <c r="M3476" s="158">
        <f>IF(J3476="", "", K3476)</f>
        <v/>
      </c>
      <c r="N3476" s="17" t="n"/>
      <c r="O3476" s="18" t="n"/>
      <c r="AC3476" s="14" t="n"/>
      <c r="AD3476" s="14">
        <f>IF(M3476="", "", IF(C3476="Long", IF(M3476&gt;0, M3476/F3476, ((G3476*(I3476-E3476))/F3476)), IF(M3476&gt;0, M3476/F3476, ((G3476*(E3476-I3476))/F3476))))</f>
        <v/>
      </c>
    </row>
    <row customHeight="1" ht="17.25" r="3477" spans="1:105">
      <c r="A3477" s="161" t="n"/>
      <c r="B3477" s="141" t="n"/>
      <c r="C3477" s="15" t="n"/>
      <c r="D3477" s="15" t="n"/>
      <c r="E3477" s="142" t="n"/>
      <c r="F3477" s="16" t="n"/>
      <c r="G3477" s="132" t="n"/>
      <c r="H3477" s="142" t="n"/>
      <c r="I3477" s="142" t="n"/>
      <c r="J3477" s="144" t="n"/>
      <c r="K3477" s="124" t="n"/>
      <c r="L3477" s="12" t="n"/>
      <c r="M3477" s="158">
        <f>IF(J3477="", "", K3477)</f>
        <v/>
      </c>
      <c r="N3477" s="17" t="n"/>
      <c r="O3477" s="18" t="n"/>
      <c r="AC3477" s="14" t="n"/>
      <c r="AD3477" s="14">
        <f>IF(M3477="", "", IF(C3477="Long", IF(M3477&gt;0, M3477/F3477, ((G3477*(I3477-E3477))/F3477)), IF(M3477&gt;0, M3477/F3477, ((G3477*(E3477-I3477))/F3477))))</f>
        <v/>
      </c>
    </row>
    <row customHeight="1" ht="17.25" r="3478" spans="1:105">
      <c r="A3478" s="161" t="n"/>
      <c r="B3478" s="141" t="n"/>
      <c r="C3478" s="15" t="n"/>
      <c r="D3478" s="15" t="n"/>
      <c r="E3478" s="142" t="n"/>
      <c r="F3478" s="16" t="n"/>
      <c r="G3478" s="132" t="n"/>
      <c r="H3478" s="142" t="n"/>
      <c r="I3478" s="142" t="n"/>
      <c r="J3478" s="144" t="n"/>
      <c r="K3478" s="124" t="n"/>
      <c r="L3478" s="12" t="n"/>
      <c r="M3478" s="158">
        <f>IF(J3478="", "", K3478)</f>
        <v/>
      </c>
      <c r="N3478" s="17" t="n"/>
      <c r="O3478" s="18" t="n"/>
      <c r="AC3478" s="14" t="n"/>
      <c r="AD3478" s="14">
        <f>IF(M3478="", "", IF(C3478="Long", IF(M3478&gt;0, M3478/F3478, ((G3478*(I3478-E3478))/F3478)), IF(M3478&gt;0, M3478/F3478, ((G3478*(E3478-I3478))/F3478))))</f>
        <v/>
      </c>
    </row>
    <row customHeight="1" ht="17.25" r="3479" spans="1:105">
      <c r="A3479" s="161" t="n"/>
      <c r="B3479" s="141" t="n"/>
      <c r="C3479" s="15" t="n"/>
      <c r="D3479" s="15" t="n"/>
      <c r="E3479" s="142" t="n"/>
      <c r="F3479" s="16" t="n"/>
      <c r="G3479" s="132" t="n"/>
      <c r="H3479" s="142" t="n"/>
      <c r="I3479" s="142" t="n"/>
      <c r="J3479" s="144" t="n"/>
      <c r="K3479" s="124" t="n"/>
      <c r="L3479" s="12" t="n"/>
      <c r="M3479" s="158">
        <f>IF(J3479="", "", K3479)</f>
        <v/>
      </c>
      <c r="N3479" s="17" t="n"/>
      <c r="O3479" s="18" t="n"/>
      <c r="AC3479" s="14" t="n"/>
      <c r="AD3479" s="14">
        <f>IF(M3479="", "", IF(C3479="Long", IF(M3479&gt;0, M3479/F3479, ((G3479*(I3479-E3479))/F3479)), IF(M3479&gt;0, M3479/F3479, ((G3479*(E3479-I3479))/F3479))))</f>
        <v/>
      </c>
    </row>
    <row customHeight="1" ht="17.25" r="3480" spans="1:105">
      <c r="A3480" s="161" t="n"/>
      <c r="B3480" s="141" t="n"/>
      <c r="C3480" s="15" t="n"/>
      <c r="D3480" s="15" t="n"/>
      <c r="E3480" s="142" t="n"/>
      <c r="F3480" s="16" t="n"/>
      <c r="G3480" s="132" t="n"/>
      <c r="H3480" s="142" t="n"/>
      <c r="I3480" s="142" t="n"/>
      <c r="J3480" s="144" t="n"/>
      <c r="K3480" s="124" t="n"/>
      <c r="L3480" s="12" t="n"/>
      <c r="M3480" s="158">
        <f>IF(J3480="", "", K3480)</f>
        <v/>
      </c>
      <c r="N3480" s="17" t="n"/>
      <c r="O3480" s="18" t="n"/>
      <c r="AC3480" s="14" t="n"/>
      <c r="AD3480" s="14">
        <f>IF(M3480="", "", IF(C3480="Long", IF(M3480&gt;0, M3480/F3480, ((G3480*(I3480-E3480))/F3480)), IF(M3480&gt;0, M3480/F3480, ((G3480*(E3480-I3480))/F3480))))</f>
        <v/>
      </c>
    </row>
    <row customHeight="1" ht="17.25" r="3481" spans="1:105">
      <c r="A3481" s="161" t="n"/>
      <c r="B3481" s="141" t="n"/>
      <c r="C3481" s="15" t="n"/>
      <c r="D3481" s="15" t="n"/>
      <c r="E3481" s="142" t="n"/>
      <c r="F3481" s="16" t="n"/>
      <c r="G3481" s="132" t="n"/>
      <c r="H3481" s="142" t="n"/>
      <c r="I3481" s="142" t="n"/>
      <c r="J3481" s="144" t="n"/>
      <c r="K3481" s="124" t="n"/>
      <c r="L3481" s="12" t="n"/>
      <c r="M3481" s="158">
        <f>IF(J3481="", "", K3481)</f>
        <v/>
      </c>
      <c r="N3481" s="17" t="n"/>
      <c r="O3481" s="18" t="n"/>
      <c r="AC3481" s="14" t="n"/>
      <c r="AD3481" s="14">
        <f>IF(M3481="", "", IF(C3481="Long", IF(M3481&gt;0, M3481/F3481, ((G3481*(I3481-E3481))/F3481)), IF(M3481&gt;0, M3481/F3481, ((G3481*(E3481-I3481))/F3481))))</f>
        <v/>
      </c>
    </row>
    <row customHeight="1" ht="17.25" r="3482" spans="1:105">
      <c r="A3482" s="161" t="n"/>
      <c r="B3482" s="141" t="n"/>
      <c r="C3482" s="15" t="n"/>
      <c r="D3482" s="15" t="n"/>
      <c r="E3482" s="142" t="n"/>
      <c r="F3482" s="16" t="n"/>
      <c r="G3482" s="132" t="n"/>
      <c r="H3482" s="142" t="n"/>
      <c r="I3482" s="142" t="n"/>
      <c r="J3482" s="144" t="n"/>
      <c r="K3482" s="124" t="n"/>
      <c r="L3482" s="12" t="n"/>
      <c r="M3482" s="158">
        <f>IF(J3482="", "", K3482)</f>
        <v/>
      </c>
      <c r="N3482" s="17" t="n"/>
      <c r="O3482" s="18" t="n"/>
      <c r="AC3482" s="14" t="n"/>
      <c r="AD3482" s="14">
        <f>IF(M3482="", "", IF(C3482="Long", IF(M3482&gt;0, M3482/F3482, ((G3482*(I3482-E3482))/F3482)), IF(M3482&gt;0, M3482/F3482, ((G3482*(E3482-I3482))/F3482))))</f>
        <v/>
      </c>
    </row>
    <row customHeight="1" ht="17.25" r="3483" spans="1:105">
      <c r="A3483" s="161" t="n"/>
      <c r="B3483" s="141" t="n"/>
      <c r="C3483" s="15" t="n"/>
      <c r="D3483" s="15" t="n"/>
      <c r="E3483" s="142" t="n"/>
      <c r="F3483" s="16" t="n"/>
      <c r="G3483" s="132" t="n"/>
      <c r="H3483" s="142" t="n"/>
      <c r="I3483" s="142" t="n"/>
      <c r="J3483" s="144" t="n"/>
      <c r="K3483" s="124" t="n"/>
      <c r="L3483" s="12" t="n"/>
      <c r="M3483" s="158">
        <f>IF(J3483="", "", K3483)</f>
        <v/>
      </c>
      <c r="N3483" s="17" t="n"/>
      <c r="O3483" s="18" t="n"/>
      <c r="AC3483" s="14" t="n"/>
      <c r="AD3483" s="14">
        <f>IF(M3483="", "", IF(C3483="Long", IF(M3483&gt;0, M3483/F3483, ((G3483*(I3483-E3483))/F3483)), IF(M3483&gt;0, M3483/F3483, ((G3483*(E3483-I3483))/F3483))))</f>
        <v/>
      </c>
    </row>
    <row customHeight="1" ht="17.25" r="3484" spans="1:105">
      <c r="A3484" s="161" t="n"/>
      <c r="B3484" s="141" t="n"/>
      <c r="C3484" s="15" t="n"/>
      <c r="D3484" s="15" t="n"/>
      <c r="E3484" s="142" t="n"/>
      <c r="F3484" s="16" t="n"/>
      <c r="G3484" s="132" t="n"/>
      <c r="H3484" s="142" t="n"/>
      <c r="I3484" s="142" t="n"/>
      <c r="J3484" s="144" t="n"/>
      <c r="K3484" s="124" t="n"/>
      <c r="L3484" s="12" t="n"/>
      <c r="M3484" s="158">
        <f>IF(J3484="", "", K3484)</f>
        <v/>
      </c>
      <c r="N3484" s="17" t="n"/>
      <c r="O3484" s="18" t="n"/>
      <c r="AC3484" s="14" t="n"/>
      <c r="AD3484" s="14">
        <f>IF(M3484="", "", IF(C3484="Long", IF(M3484&gt;0, M3484/F3484, ((G3484*(I3484-E3484))/F3484)), IF(M3484&gt;0, M3484/F3484, ((G3484*(E3484-I3484))/F3484))))</f>
        <v/>
      </c>
    </row>
    <row customHeight="1" ht="17.25" r="3485" spans="1:105">
      <c r="A3485" s="161" t="n"/>
      <c r="B3485" s="141" t="n"/>
      <c r="C3485" s="15" t="n"/>
      <c r="D3485" s="15" t="n"/>
      <c r="E3485" s="142" t="n"/>
      <c r="F3485" s="16" t="n"/>
      <c r="G3485" s="132" t="n"/>
      <c r="H3485" s="142" t="n"/>
      <c r="I3485" s="142" t="n"/>
      <c r="J3485" s="144" t="n"/>
      <c r="K3485" s="124" t="n"/>
      <c r="L3485" s="12" t="n"/>
      <c r="M3485" s="158">
        <f>IF(J3485="", "", K3485)</f>
        <v/>
      </c>
      <c r="N3485" s="17" t="n"/>
      <c r="O3485" s="18" t="n"/>
      <c r="AC3485" s="14" t="n"/>
      <c r="AD3485" s="14">
        <f>IF(M3485="", "", IF(C3485="Long", IF(M3485&gt;0, M3485/F3485, ((G3485*(I3485-E3485))/F3485)), IF(M3485&gt;0, M3485/F3485, ((G3485*(E3485-I3485))/F3485))))</f>
        <v/>
      </c>
    </row>
    <row customHeight="1" ht="17.25" r="3486" spans="1:105">
      <c r="A3486" s="161" t="n"/>
      <c r="B3486" s="141" t="n"/>
      <c r="C3486" s="15" t="n"/>
      <c r="D3486" s="15" t="n"/>
      <c r="E3486" s="142" t="n"/>
      <c r="F3486" s="16" t="n"/>
      <c r="G3486" s="132" t="n"/>
      <c r="H3486" s="142" t="n"/>
      <c r="I3486" s="142" t="n"/>
      <c r="J3486" s="144" t="n"/>
      <c r="K3486" s="124" t="n"/>
      <c r="L3486" s="12" t="n"/>
      <c r="M3486" s="158">
        <f>IF(J3486="", "", K3486)</f>
        <v/>
      </c>
      <c r="N3486" s="17" t="n"/>
      <c r="O3486" s="18" t="n"/>
      <c r="AC3486" s="14" t="n"/>
      <c r="AD3486" s="14">
        <f>IF(M3486="", "", IF(C3486="Long", IF(M3486&gt;0, M3486/F3486, ((G3486*(I3486-E3486))/F3486)), IF(M3486&gt;0, M3486/F3486, ((G3486*(E3486-I3486))/F3486))))</f>
        <v/>
      </c>
    </row>
    <row customHeight="1" ht="17.25" r="3487" spans="1:105">
      <c r="A3487" s="161" t="n"/>
      <c r="B3487" s="141" t="n"/>
      <c r="C3487" s="15" t="n"/>
      <c r="D3487" s="15" t="n"/>
      <c r="E3487" s="142" t="n"/>
      <c r="F3487" s="16" t="n"/>
      <c r="G3487" s="132" t="n"/>
      <c r="H3487" s="142" t="n"/>
      <c r="I3487" s="142" t="n"/>
      <c r="J3487" s="144" t="n"/>
      <c r="K3487" s="124" t="n"/>
      <c r="L3487" s="12" t="n"/>
      <c r="M3487" s="158">
        <f>IF(J3487="", "", K3487)</f>
        <v/>
      </c>
      <c r="N3487" s="17" t="n"/>
      <c r="O3487" s="18" t="n"/>
      <c r="AC3487" s="14" t="n"/>
      <c r="AD3487" s="14">
        <f>IF(M3487="", "", IF(C3487="Long", IF(M3487&gt;0, M3487/F3487, ((G3487*(I3487-E3487))/F3487)), IF(M3487&gt;0, M3487/F3487, ((G3487*(E3487-I3487))/F3487))))</f>
        <v/>
      </c>
    </row>
    <row customHeight="1" ht="17.25" r="3488" spans="1:105">
      <c r="A3488" s="161" t="n"/>
      <c r="B3488" s="141" t="n"/>
      <c r="C3488" s="15" t="n"/>
      <c r="D3488" s="15" t="n"/>
      <c r="E3488" s="142" t="n"/>
      <c r="F3488" s="16" t="n"/>
      <c r="G3488" s="132" t="n"/>
      <c r="H3488" s="142" t="n"/>
      <c r="I3488" s="142" t="n"/>
      <c r="J3488" s="144" t="n"/>
      <c r="K3488" s="124" t="n"/>
      <c r="L3488" s="12" t="n"/>
      <c r="M3488" s="158">
        <f>IF(J3488="", "", K3488)</f>
        <v/>
      </c>
      <c r="N3488" s="17" t="n"/>
      <c r="O3488" s="18" t="n"/>
      <c r="AC3488" s="14" t="n"/>
      <c r="AD3488" s="14">
        <f>IF(M3488="", "", IF(C3488="Long", IF(M3488&gt;0, M3488/F3488, ((G3488*(I3488-E3488))/F3488)), IF(M3488&gt;0, M3488/F3488, ((G3488*(E3488-I3488))/F3488))))</f>
        <v/>
      </c>
    </row>
    <row customHeight="1" ht="17.25" r="3489" spans="1:105">
      <c r="A3489" s="161" t="n"/>
      <c r="B3489" s="141" t="n"/>
      <c r="C3489" s="15" t="n"/>
      <c r="D3489" s="15" t="n"/>
      <c r="E3489" s="142" t="n"/>
      <c r="F3489" s="16" t="n"/>
      <c r="G3489" s="132" t="n"/>
      <c r="H3489" s="142" t="n"/>
      <c r="I3489" s="142" t="n"/>
      <c r="J3489" s="144" t="n"/>
      <c r="K3489" s="124" t="n"/>
      <c r="L3489" s="12" t="n"/>
      <c r="M3489" s="158">
        <f>IF(J3489="", "", K3489)</f>
        <v/>
      </c>
      <c r="N3489" s="17" t="n"/>
      <c r="O3489" s="18" t="n"/>
      <c r="AC3489" s="14" t="n"/>
      <c r="AD3489" s="14">
        <f>IF(M3489="", "", IF(C3489="Long", IF(M3489&gt;0, M3489/F3489, ((G3489*(I3489-E3489))/F3489)), IF(M3489&gt;0, M3489/F3489, ((G3489*(E3489-I3489))/F3489))))</f>
        <v/>
      </c>
    </row>
    <row customHeight="1" ht="17.25" r="3490" spans="1:105">
      <c r="A3490" s="161" t="n"/>
      <c r="B3490" s="141" t="n"/>
      <c r="C3490" s="15" t="n"/>
      <c r="D3490" s="15" t="n"/>
      <c r="E3490" s="142" t="n"/>
      <c r="F3490" s="16" t="n"/>
      <c r="G3490" s="132" t="n"/>
      <c r="H3490" s="142" t="n"/>
      <c r="I3490" s="142" t="n"/>
      <c r="J3490" s="144" t="n"/>
      <c r="K3490" s="124" t="n"/>
      <c r="L3490" s="12" t="n"/>
      <c r="M3490" s="158">
        <f>IF(J3490="", "", K3490)</f>
        <v/>
      </c>
      <c r="N3490" s="17" t="n"/>
      <c r="O3490" s="18" t="n"/>
      <c r="AC3490" s="14" t="n"/>
      <c r="AD3490" s="14">
        <f>IF(M3490="", "", IF(C3490="Long", IF(M3490&gt;0, M3490/F3490, ((G3490*(I3490-E3490))/F3490)), IF(M3490&gt;0, M3490/F3490, ((G3490*(E3490-I3490))/F3490))))</f>
        <v/>
      </c>
    </row>
    <row customHeight="1" ht="17.25" r="3491" spans="1:105">
      <c r="A3491" s="161" t="n"/>
      <c r="B3491" s="141" t="n"/>
      <c r="C3491" s="15" t="n"/>
      <c r="D3491" s="15" t="n"/>
      <c r="E3491" s="142" t="n"/>
      <c r="F3491" s="16" t="n"/>
      <c r="G3491" s="132" t="n"/>
      <c r="H3491" s="142" t="n"/>
      <c r="I3491" s="142" t="n"/>
      <c r="J3491" s="144" t="n"/>
      <c r="K3491" s="124" t="n"/>
      <c r="L3491" s="12" t="n"/>
      <c r="M3491" s="158">
        <f>IF(J3491="", "", K3491)</f>
        <v/>
      </c>
      <c r="N3491" s="17" t="n"/>
      <c r="O3491" s="18" t="n"/>
      <c r="AC3491" s="14" t="n"/>
      <c r="AD3491" s="14">
        <f>IF(M3491="", "", IF(C3491="Long", IF(M3491&gt;0, M3491/F3491, ((G3491*(I3491-E3491))/F3491)), IF(M3491&gt;0, M3491/F3491, ((G3491*(E3491-I3491))/F3491))))</f>
        <v/>
      </c>
    </row>
    <row customHeight="1" ht="17.25" r="3492" spans="1:105">
      <c r="A3492" s="161" t="n"/>
      <c r="B3492" s="141" t="n"/>
      <c r="C3492" s="15" t="n"/>
      <c r="D3492" s="15" t="n"/>
      <c r="E3492" s="142" t="n"/>
      <c r="F3492" s="16" t="n"/>
      <c r="G3492" s="132" t="n"/>
      <c r="H3492" s="142" t="n"/>
      <c r="I3492" s="142" t="n"/>
      <c r="J3492" s="144" t="n"/>
      <c r="K3492" s="124" t="n"/>
      <c r="L3492" s="12" t="n"/>
      <c r="M3492" s="158">
        <f>IF(J3492="", "", K3492)</f>
        <v/>
      </c>
      <c r="N3492" s="17" t="n"/>
      <c r="O3492" s="18" t="n"/>
      <c r="AC3492" s="14" t="n"/>
      <c r="AD3492" s="14">
        <f>IF(M3492="", "", IF(C3492="Long", IF(M3492&gt;0, M3492/F3492, ((G3492*(I3492-E3492))/F3492)), IF(M3492&gt;0, M3492/F3492, ((G3492*(E3492-I3492))/F3492))))</f>
        <v/>
      </c>
    </row>
    <row customHeight="1" ht="17.25" r="3493" spans="1:105">
      <c r="A3493" s="161" t="n"/>
      <c r="B3493" s="141" t="n"/>
      <c r="C3493" s="15" t="n"/>
      <c r="D3493" s="15" t="n"/>
      <c r="E3493" s="142" t="n"/>
      <c r="F3493" s="16" t="n"/>
      <c r="G3493" s="132" t="n"/>
      <c r="H3493" s="142" t="n"/>
      <c r="I3493" s="142" t="n"/>
      <c r="J3493" s="144" t="n"/>
      <c r="K3493" s="124" t="n"/>
      <c r="L3493" s="12" t="n"/>
      <c r="M3493" s="158">
        <f>IF(J3493="", "", K3493)</f>
        <v/>
      </c>
      <c r="N3493" s="17" t="n"/>
      <c r="O3493" s="18" t="n"/>
      <c r="AC3493" s="14" t="n"/>
      <c r="AD3493" s="14">
        <f>IF(M3493="", "", IF(C3493="Long", IF(M3493&gt;0, M3493/F3493, ((G3493*(I3493-E3493))/F3493)), IF(M3493&gt;0, M3493/F3493, ((G3493*(E3493-I3493))/F3493))))</f>
        <v/>
      </c>
    </row>
    <row customHeight="1" ht="17.25" r="3494" spans="1:105">
      <c r="A3494" s="161" t="n"/>
      <c r="B3494" s="141" t="n"/>
      <c r="C3494" s="15" t="n"/>
      <c r="D3494" s="15" t="n"/>
      <c r="E3494" s="142" t="n"/>
      <c r="F3494" s="16" t="n"/>
      <c r="G3494" s="132" t="n"/>
      <c r="H3494" s="142" t="n"/>
      <c r="I3494" s="142" t="n"/>
      <c r="J3494" s="144" t="n"/>
      <c r="K3494" s="124" t="n"/>
      <c r="L3494" s="12" t="n"/>
      <c r="M3494" s="158">
        <f>IF(J3494="", "", K3494)</f>
        <v/>
      </c>
      <c r="N3494" s="17" t="n"/>
      <c r="O3494" s="18" t="n"/>
      <c r="AC3494" s="14" t="n"/>
      <c r="AD3494" s="14">
        <f>IF(M3494="", "", IF(C3494="Long", IF(M3494&gt;0, M3494/F3494, ((G3494*(I3494-E3494))/F3494)), IF(M3494&gt;0, M3494/F3494, ((G3494*(E3494-I3494))/F3494))))</f>
        <v/>
      </c>
    </row>
    <row customHeight="1" ht="17.25" r="3495" spans="1:105">
      <c r="A3495" s="161" t="n"/>
      <c r="B3495" s="141" t="n"/>
      <c r="C3495" s="15" t="n"/>
      <c r="D3495" s="15" t="n"/>
      <c r="E3495" s="142" t="n"/>
      <c r="F3495" s="16" t="n"/>
      <c r="G3495" s="132" t="n"/>
      <c r="H3495" s="142" t="n"/>
      <c r="I3495" s="142" t="n"/>
      <c r="J3495" s="144" t="n"/>
      <c r="K3495" s="124" t="n"/>
      <c r="L3495" s="12" t="n"/>
      <c r="M3495" s="158">
        <f>IF(J3495="", "", K3495)</f>
        <v/>
      </c>
      <c r="N3495" s="17" t="n"/>
      <c r="O3495" s="18" t="n"/>
      <c r="AC3495" s="14" t="n"/>
      <c r="AD3495" s="14">
        <f>IF(M3495="", "", IF(C3495="Long", IF(M3495&gt;0, M3495/F3495, ((G3495*(I3495-E3495))/F3495)), IF(M3495&gt;0, M3495/F3495, ((G3495*(E3495-I3495))/F3495))))</f>
        <v/>
      </c>
    </row>
    <row customHeight="1" ht="17.25" r="3496" spans="1:105">
      <c r="A3496" s="161" t="n"/>
      <c r="B3496" s="141" t="n"/>
      <c r="C3496" s="15" t="n"/>
      <c r="D3496" s="15" t="n"/>
      <c r="E3496" s="142" t="n"/>
      <c r="F3496" s="16" t="n"/>
      <c r="G3496" s="132" t="n"/>
      <c r="H3496" s="142" t="n"/>
      <c r="I3496" s="142" t="n"/>
      <c r="J3496" s="144" t="n"/>
      <c r="K3496" s="124" t="n"/>
      <c r="L3496" s="12" t="n"/>
      <c r="M3496" s="158">
        <f>IF(J3496="", "", K3496)</f>
        <v/>
      </c>
      <c r="N3496" s="17" t="n"/>
      <c r="O3496" s="18" t="n"/>
      <c r="AC3496" s="14" t="n"/>
      <c r="AD3496" s="14">
        <f>IF(M3496="", "", IF(C3496="Long", IF(M3496&gt;0, M3496/F3496, ((G3496*(I3496-E3496))/F3496)), IF(M3496&gt;0, M3496/F3496, ((G3496*(E3496-I3496))/F3496))))</f>
        <v/>
      </c>
    </row>
    <row customHeight="1" ht="17.25" r="3497" spans="1:105">
      <c r="A3497" s="161" t="n"/>
      <c r="B3497" s="141" t="n"/>
      <c r="C3497" s="15" t="n"/>
      <c r="D3497" s="15" t="n"/>
      <c r="E3497" s="142" t="n"/>
      <c r="F3497" s="16" t="n"/>
      <c r="G3497" s="132" t="n"/>
      <c r="H3497" s="142" t="n"/>
      <c r="I3497" s="142" t="n"/>
      <c r="J3497" s="144" t="n"/>
      <c r="K3497" s="124" t="n"/>
      <c r="L3497" s="12" t="n"/>
      <c r="M3497" s="158">
        <f>IF(J3497="", "", K3497)</f>
        <v/>
      </c>
      <c r="N3497" s="17" t="n"/>
      <c r="O3497" s="18" t="n"/>
      <c r="AC3497" s="14" t="n"/>
      <c r="AD3497" s="14">
        <f>IF(M3497="", "", IF(C3497="Long", IF(M3497&gt;0, M3497/F3497, ((G3497*(I3497-E3497))/F3497)), IF(M3497&gt;0, M3497/F3497, ((G3497*(E3497-I3497))/F3497))))</f>
        <v/>
      </c>
    </row>
    <row customHeight="1" ht="17.25" r="3498" spans="1:105">
      <c r="A3498" s="161" t="n"/>
      <c r="B3498" s="141" t="n"/>
      <c r="C3498" s="15" t="n"/>
      <c r="D3498" s="15" t="n"/>
      <c r="E3498" s="142" t="n"/>
      <c r="F3498" s="16" t="n"/>
      <c r="G3498" s="132" t="n"/>
      <c r="H3498" s="142" t="n"/>
      <c r="I3498" s="142" t="n"/>
      <c r="J3498" s="144" t="n"/>
      <c r="K3498" s="124" t="n"/>
      <c r="L3498" s="12" t="n"/>
      <c r="M3498" s="158">
        <f>IF(J3498="", "", K3498)</f>
        <v/>
      </c>
      <c r="N3498" s="17" t="n"/>
      <c r="O3498" s="18" t="n"/>
      <c r="AC3498" s="14" t="n"/>
      <c r="AD3498" s="14">
        <f>IF(M3498="", "", IF(C3498="Long", IF(M3498&gt;0, M3498/F3498, ((G3498*(I3498-E3498))/F3498)), IF(M3498&gt;0, M3498/F3498, ((G3498*(E3498-I3498))/F3498))))</f>
        <v/>
      </c>
    </row>
    <row customHeight="1" ht="17.25" r="3499" spans="1:105">
      <c r="A3499" s="161" t="n"/>
      <c r="B3499" s="141" t="n"/>
      <c r="C3499" s="15" t="n"/>
      <c r="D3499" s="15" t="n"/>
      <c r="E3499" s="142" t="n"/>
      <c r="F3499" s="16" t="n"/>
      <c r="G3499" s="132" t="n"/>
      <c r="H3499" s="142" t="n"/>
      <c r="I3499" s="142" t="n"/>
      <c r="J3499" s="144" t="n"/>
      <c r="K3499" s="124" t="n"/>
      <c r="L3499" s="12" t="n"/>
      <c r="M3499" s="158">
        <f>IF(J3499="", "", K3499)</f>
        <v/>
      </c>
      <c r="N3499" s="17" t="n"/>
      <c r="O3499" s="18" t="n"/>
      <c r="AC3499" s="14" t="n"/>
      <c r="AD3499" s="14">
        <f>IF(M3499="", "", IF(C3499="Long", IF(M3499&gt;0, M3499/F3499, ((G3499*(I3499-E3499))/F3499)), IF(M3499&gt;0, M3499/F3499, ((G3499*(E3499-I3499))/F3499))))</f>
        <v/>
      </c>
    </row>
    <row customHeight="1" ht="17.25" r="3500" spans="1:105">
      <c r="A3500" s="161" t="n"/>
      <c r="B3500" s="141" t="n"/>
      <c r="C3500" s="15" t="n"/>
      <c r="D3500" s="15" t="n"/>
      <c r="E3500" s="142" t="n"/>
      <c r="F3500" s="16" t="n"/>
      <c r="G3500" s="132" t="n"/>
      <c r="H3500" s="142" t="n"/>
      <c r="I3500" s="142" t="n"/>
      <c r="J3500" s="144" t="n"/>
      <c r="K3500" s="124" t="n"/>
      <c r="L3500" s="12" t="n"/>
      <c r="M3500" s="158">
        <f>IF(J3500="", "", K3500)</f>
        <v/>
      </c>
      <c r="N3500" s="17" t="n"/>
      <c r="O3500" s="18" t="n"/>
      <c r="AC3500" s="14" t="n"/>
      <c r="AD3500" s="14">
        <f>IF(M3500="", "", IF(C3500="Long", IF(M3500&gt;0, M3500/F3500, ((G3500*(I3500-E3500))/F3500)), IF(M3500&gt;0, M3500/F3500, ((G3500*(E3500-I3500))/F3500))))</f>
        <v/>
      </c>
    </row>
    <row customHeight="1" ht="17.25" r="3501" spans="1:105">
      <c r="A3501" s="161" t="n"/>
      <c r="B3501" s="141" t="n"/>
      <c r="C3501" s="15" t="n"/>
      <c r="D3501" s="15" t="n"/>
      <c r="E3501" s="142" t="n"/>
      <c r="F3501" s="16" t="n"/>
      <c r="G3501" s="132" t="n"/>
      <c r="H3501" s="142" t="n"/>
      <c r="I3501" s="142" t="n"/>
      <c r="J3501" s="144" t="n"/>
      <c r="K3501" s="124" t="n"/>
      <c r="L3501" s="12" t="n"/>
      <c r="M3501" s="158">
        <f>IF(J3501="", "", K3501)</f>
        <v/>
      </c>
      <c r="N3501" s="17" t="n"/>
      <c r="O3501" s="18" t="n"/>
      <c r="AC3501" s="14" t="n"/>
      <c r="AD3501" s="14">
        <f>IF(M3501="", "", IF(C3501="Long", IF(M3501&gt;0, M3501/F3501, ((G3501*(I3501-E3501))/F3501)), IF(M3501&gt;0, M3501/F3501, ((G3501*(E3501-I3501))/F3501))))</f>
        <v/>
      </c>
    </row>
    <row customHeight="1" ht="17.25" r="3502" spans="1:105">
      <c r="A3502" s="161" t="n"/>
      <c r="B3502" s="141" t="n"/>
      <c r="C3502" s="15" t="n"/>
      <c r="D3502" s="15" t="n"/>
      <c r="E3502" s="142" t="n"/>
      <c r="F3502" s="16" t="n"/>
      <c r="G3502" s="132" t="n"/>
      <c r="H3502" s="142" t="n"/>
      <c r="I3502" s="142" t="n"/>
      <c r="J3502" s="144" t="n"/>
      <c r="K3502" s="124" t="n"/>
      <c r="L3502" s="12" t="n"/>
      <c r="M3502" s="158">
        <f>IF(J3502="", "", K3502)</f>
        <v/>
      </c>
      <c r="N3502" s="17" t="n"/>
      <c r="O3502" s="18" t="n"/>
      <c r="AC3502" s="14" t="n"/>
      <c r="AD3502" s="14">
        <f>IF(M3502="", "", IF(C3502="Long", IF(M3502&gt;0, M3502/F3502, ((G3502*(I3502-E3502))/F3502)), IF(M3502&gt;0, M3502/F3502, ((G3502*(E3502-I3502))/F3502))))</f>
        <v/>
      </c>
    </row>
    <row customHeight="1" ht="17.25" r="3503" spans="1:105">
      <c r="A3503" s="161" t="n"/>
      <c r="B3503" s="141" t="n"/>
      <c r="C3503" s="15" t="n"/>
      <c r="D3503" s="15" t="n"/>
      <c r="E3503" s="142" t="n"/>
      <c r="F3503" s="16" t="n"/>
      <c r="G3503" s="132" t="n"/>
      <c r="H3503" s="142" t="n"/>
      <c r="I3503" s="142" t="n"/>
      <c r="J3503" s="144" t="n"/>
      <c r="K3503" s="124" t="n"/>
      <c r="L3503" s="12" t="n"/>
      <c r="M3503" s="158">
        <f>IF(J3503="", "", K3503)</f>
        <v/>
      </c>
      <c r="N3503" s="17" t="n"/>
      <c r="O3503" s="18" t="n"/>
      <c r="AC3503" s="14" t="n"/>
      <c r="AD3503" s="14">
        <f>IF(M3503="", "", IF(C3503="Long", IF(M3503&gt;0, M3503/F3503, ((G3503*(I3503-E3503))/F3503)), IF(M3503&gt;0, M3503/F3503, ((G3503*(E3503-I3503))/F3503))))</f>
        <v/>
      </c>
    </row>
    <row customHeight="1" ht="17.25" r="3504" spans="1:105">
      <c r="A3504" s="161" t="n"/>
      <c r="B3504" s="141" t="n"/>
      <c r="C3504" s="15" t="n"/>
      <c r="D3504" s="15" t="n"/>
      <c r="E3504" s="142" t="n"/>
      <c r="F3504" s="16" t="n"/>
      <c r="G3504" s="132" t="n"/>
      <c r="H3504" s="142" t="n"/>
      <c r="I3504" s="142" t="n"/>
      <c r="J3504" s="144" t="n"/>
      <c r="K3504" s="124" t="n"/>
      <c r="L3504" s="12" t="n"/>
      <c r="M3504" s="158">
        <f>IF(J3504="", "", K3504)</f>
        <v/>
      </c>
      <c r="N3504" s="17" t="n"/>
      <c r="O3504" s="18" t="n"/>
      <c r="AC3504" s="14" t="n"/>
      <c r="AD3504" s="14">
        <f>IF(M3504="", "", IF(C3504="Long", IF(M3504&gt;0, M3504/F3504, ((G3504*(I3504-E3504))/F3504)), IF(M3504&gt;0, M3504/F3504, ((G3504*(E3504-I3504))/F3504))))</f>
        <v/>
      </c>
    </row>
    <row customHeight="1" ht="17.25" r="3505" spans="1:105">
      <c r="A3505" s="161" t="n"/>
      <c r="B3505" s="141" t="n"/>
      <c r="C3505" s="15" t="n"/>
      <c r="D3505" s="15" t="n"/>
      <c r="E3505" s="142" t="n"/>
      <c r="F3505" s="16" t="n"/>
      <c r="G3505" s="132" t="n"/>
      <c r="H3505" s="142" t="n"/>
      <c r="I3505" s="142" t="n"/>
      <c r="J3505" s="144" t="n"/>
      <c r="K3505" s="124" t="n"/>
      <c r="L3505" s="12" t="n"/>
      <c r="M3505" s="158">
        <f>IF(J3505="", "", K3505)</f>
        <v/>
      </c>
      <c r="N3505" s="17" t="n"/>
      <c r="O3505" s="18" t="n"/>
      <c r="AC3505" s="14" t="n"/>
      <c r="AD3505" s="14">
        <f>IF(M3505="", "", IF(C3505="Long", IF(M3505&gt;0, M3505/F3505, ((G3505*(I3505-E3505))/F3505)), IF(M3505&gt;0, M3505/F3505, ((G3505*(E3505-I3505))/F3505))))</f>
        <v/>
      </c>
    </row>
    <row customHeight="1" ht="17.25" r="3506" spans="1:105">
      <c r="A3506" s="161" t="n"/>
      <c r="B3506" s="141" t="n"/>
      <c r="C3506" s="15" t="n"/>
      <c r="D3506" s="15" t="n"/>
      <c r="E3506" s="142" t="n"/>
      <c r="F3506" s="16" t="n"/>
      <c r="G3506" s="132" t="n"/>
      <c r="H3506" s="142" t="n"/>
      <c r="I3506" s="142" t="n"/>
      <c r="J3506" s="144" t="n"/>
      <c r="K3506" s="124" t="n"/>
      <c r="L3506" s="12" t="n"/>
      <c r="M3506" s="158">
        <f>IF(J3506="", "", K3506)</f>
        <v/>
      </c>
      <c r="N3506" s="17" t="n"/>
      <c r="O3506" s="18" t="n"/>
      <c r="AC3506" s="14" t="n"/>
      <c r="AD3506" s="14">
        <f>IF(M3506="", "", IF(C3506="Long", IF(M3506&gt;0, M3506/F3506, ((G3506*(I3506-E3506))/F3506)), IF(M3506&gt;0, M3506/F3506, ((G3506*(E3506-I3506))/F3506))))</f>
        <v/>
      </c>
    </row>
    <row customHeight="1" ht="17.25" r="3507" spans="1:105">
      <c r="A3507" s="161" t="n"/>
      <c r="B3507" s="141" t="n"/>
      <c r="C3507" s="15" t="n"/>
      <c r="D3507" s="15" t="n"/>
      <c r="E3507" s="142" t="n"/>
      <c r="F3507" s="16" t="n"/>
      <c r="G3507" s="132" t="n"/>
      <c r="H3507" s="142" t="n"/>
      <c r="I3507" s="142" t="n"/>
      <c r="J3507" s="144" t="n"/>
      <c r="K3507" s="124" t="n"/>
      <c r="L3507" s="12" t="n"/>
      <c r="M3507" s="158">
        <f>IF(J3507="", "", K3507)</f>
        <v/>
      </c>
      <c r="N3507" s="17" t="n"/>
      <c r="O3507" s="18" t="n"/>
      <c r="AC3507" s="14" t="n"/>
      <c r="AD3507" s="14">
        <f>IF(M3507="", "", IF(C3507="Long", IF(M3507&gt;0, M3507/F3507, ((G3507*(I3507-E3507))/F3507)), IF(M3507&gt;0, M3507/F3507, ((G3507*(E3507-I3507))/F3507))))</f>
        <v/>
      </c>
    </row>
    <row customHeight="1" ht="17.25" r="3508" spans="1:105">
      <c r="A3508" s="161" t="n"/>
      <c r="B3508" s="141" t="n"/>
      <c r="C3508" s="15" t="n"/>
      <c r="D3508" s="15" t="n"/>
      <c r="E3508" s="142" t="n"/>
      <c r="F3508" s="16" t="n"/>
      <c r="G3508" s="132" t="n"/>
      <c r="H3508" s="142" t="n"/>
      <c r="I3508" s="142" t="n"/>
      <c r="J3508" s="144" t="n"/>
      <c r="K3508" s="124" t="n"/>
      <c r="L3508" s="12" t="n"/>
      <c r="M3508" s="158">
        <f>IF(J3508="", "", K3508)</f>
        <v/>
      </c>
      <c r="N3508" s="17" t="n"/>
      <c r="O3508" s="18" t="n"/>
      <c r="AC3508" s="14" t="n"/>
      <c r="AD3508" s="14">
        <f>IF(M3508="", "", IF(C3508="Long", IF(M3508&gt;0, M3508/F3508, ((G3508*(I3508-E3508))/F3508)), IF(M3508&gt;0, M3508/F3508, ((G3508*(E3508-I3508))/F3508))))</f>
        <v/>
      </c>
    </row>
    <row customHeight="1" ht="17.25" r="3509" spans="1:105">
      <c r="A3509" s="161" t="n"/>
      <c r="B3509" s="141" t="n"/>
      <c r="C3509" s="15" t="n"/>
      <c r="D3509" s="15" t="n"/>
      <c r="E3509" s="142" t="n"/>
      <c r="F3509" s="16" t="n"/>
      <c r="G3509" s="132" t="n"/>
      <c r="H3509" s="142" t="n"/>
      <c r="I3509" s="142" t="n"/>
      <c r="J3509" s="144" t="n"/>
      <c r="K3509" s="124" t="n"/>
      <c r="L3509" s="12" t="n"/>
      <c r="M3509" s="158">
        <f>IF(J3509="", "", K3509)</f>
        <v/>
      </c>
      <c r="N3509" s="17" t="n"/>
      <c r="O3509" s="18" t="n"/>
      <c r="AC3509" s="14" t="n"/>
      <c r="AD3509" s="14">
        <f>IF(M3509="", "", IF(C3509="Long", IF(M3509&gt;0, M3509/F3509, ((G3509*(I3509-E3509))/F3509)), IF(M3509&gt;0, M3509/F3509, ((G3509*(E3509-I3509))/F3509))))</f>
        <v/>
      </c>
    </row>
    <row customHeight="1" ht="17.25" r="3510" spans="1:105">
      <c r="A3510" s="161" t="n"/>
      <c r="B3510" s="141" t="n"/>
      <c r="C3510" s="15" t="n"/>
      <c r="D3510" s="15" t="n"/>
      <c r="E3510" s="142" t="n"/>
      <c r="F3510" s="16" t="n"/>
      <c r="G3510" s="132" t="n"/>
      <c r="H3510" s="142" t="n"/>
      <c r="I3510" s="142" t="n"/>
      <c r="J3510" s="144" t="n"/>
      <c r="K3510" s="124" t="n"/>
      <c r="L3510" s="12" t="n"/>
      <c r="M3510" s="158">
        <f>IF(J3510="", "", K3510)</f>
        <v/>
      </c>
      <c r="N3510" s="17" t="n"/>
      <c r="O3510" s="18" t="n"/>
      <c r="AC3510" s="14" t="n"/>
      <c r="AD3510" s="14">
        <f>IF(M3510="", "", IF(C3510="Long", IF(M3510&gt;0, M3510/F3510, ((G3510*(I3510-E3510))/F3510)), IF(M3510&gt;0, M3510/F3510, ((G3510*(E3510-I3510))/F3510))))</f>
        <v/>
      </c>
    </row>
    <row customHeight="1" ht="17.25" r="3511" spans="1:105">
      <c r="A3511" s="161" t="n"/>
      <c r="B3511" s="141" t="n"/>
      <c r="C3511" s="15" t="n"/>
      <c r="D3511" s="15" t="n"/>
      <c r="E3511" s="142" t="n"/>
      <c r="F3511" s="16" t="n"/>
      <c r="G3511" s="132" t="n"/>
      <c r="H3511" s="142" t="n"/>
      <c r="I3511" s="142" t="n"/>
      <c r="J3511" s="144" t="n"/>
      <c r="K3511" s="124" t="n"/>
      <c r="L3511" s="12" t="n"/>
      <c r="M3511" s="158">
        <f>IF(J3511="", "", K3511)</f>
        <v/>
      </c>
      <c r="N3511" s="17" t="n"/>
      <c r="O3511" s="18" t="n"/>
      <c r="AC3511" s="14" t="n"/>
      <c r="AD3511" s="14">
        <f>IF(M3511="", "", IF(C3511="Long", IF(M3511&gt;0, M3511/F3511, ((G3511*(I3511-E3511))/F3511)), IF(M3511&gt;0, M3511/F3511, ((G3511*(E3511-I3511))/F3511))))</f>
        <v/>
      </c>
    </row>
    <row customHeight="1" ht="17.25" r="3512" spans="1:105">
      <c r="A3512" s="161" t="n"/>
      <c r="B3512" s="141" t="n"/>
      <c r="C3512" s="15" t="n"/>
      <c r="D3512" s="15" t="n"/>
      <c r="E3512" s="142" t="n"/>
      <c r="F3512" s="16" t="n"/>
      <c r="G3512" s="132" t="n"/>
      <c r="H3512" s="142" t="n"/>
      <c r="I3512" s="142" t="n"/>
      <c r="J3512" s="144" t="n"/>
      <c r="K3512" s="124" t="n"/>
      <c r="L3512" s="12" t="n"/>
      <c r="M3512" s="158">
        <f>IF(J3512="", "", K3512)</f>
        <v/>
      </c>
      <c r="N3512" s="17" t="n"/>
      <c r="O3512" s="18" t="n"/>
      <c r="AC3512" s="14" t="n"/>
      <c r="AD3512" s="14">
        <f>IF(M3512="", "", IF(C3512="Long", IF(M3512&gt;0, M3512/F3512, ((G3512*(I3512-E3512))/F3512)), IF(M3512&gt;0, M3512/F3512, ((G3512*(E3512-I3512))/F3512))))</f>
        <v/>
      </c>
    </row>
    <row customHeight="1" ht="17.25" r="3513" spans="1:105">
      <c r="A3513" s="161" t="n"/>
      <c r="B3513" s="141" t="n"/>
      <c r="C3513" s="15" t="n"/>
      <c r="D3513" s="15" t="n"/>
      <c r="E3513" s="142" t="n"/>
      <c r="F3513" s="16" t="n"/>
      <c r="G3513" s="132" t="n"/>
      <c r="H3513" s="142" t="n"/>
      <c r="I3513" s="142" t="n"/>
      <c r="J3513" s="144" t="n"/>
      <c r="K3513" s="124" t="n"/>
      <c r="L3513" s="12" t="n"/>
      <c r="M3513" s="158">
        <f>IF(J3513="", "", K3513)</f>
        <v/>
      </c>
      <c r="N3513" s="17" t="n"/>
      <c r="O3513" s="18" t="n"/>
      <c r="AC3513" s="14" t="n"/>
      <c r="AD3513" s="14">
        <f>IF(M3513="", "", IF(C3513="Long", IF(M3513&gt;0, M3513/F3513, ((G3513*(I3513-E3513))/F3513)), IF(M3513&gt;0, M3513/F3513, ((G3513*(E3513-I3513))/F3513))))</f>
        <v/>
      </c>
    </row>
    <row customHeight="1" ht="17.25" r="3514" spans="1:105">
      <c r="A3514" s="161" t="n"/>
      <c r="B3514" s="141" t="n"/>
      <c r="C3514" s="15" t="n"/>
      <c r="D3514" s="15" t="n"/>
      <c r="E3514" s="142" t="n"/>
      <c r="F3514" s="16" t="n"/>
      <c r="G3514" s="132" t="n"/>
      <c r="H3514" s="142" t="n"/>
      <c r="I3514" s="142" t="n"/>
      <c r="J3514" s="144" t="n"/>
      <c r="K3514" s="124" t="n"/>
      <c r="L3514" s="12" t="n"/>
      <c r="M3514" s="158">
        <f>IF(J3514="", "", K3514)</f>
        <v/>
      </c>
      <c r="N3514" s="17" t="n"/>
      <c r="O3514" s="18" t="n"/>
      <c r="AC3514" s="14" t="n"/>
      <c r="AD3514" s="14">
        <f>IF(M3514="", "", IF(C3514="Long", IF(M3514&gt;0, M3514/F3514, ((G3514*(I3514-E3514))/F3514)), IF(M3514&gt;0, M3514/F3514, ((G3514*(E3514-I3514))/F3514))))</f>
        <v/>
      </c>
    </row>
    <row customHeight="1" ht="17.25" r="3515" spans="1:105">
      <c r="A3515" s="161" t="n"/>
      <c r="B3515" s="141" t="n"/>
      <c r="C3515" s="15" t="n"/>
      <c r="D3515" s="15" t="n"/>
      <c r="E3515" s="142" t="n"/>
      <c r="F3515" s="16" t="n"/>
      <c r="G3515" s="132" t="n"/>
      <c r="H3515" s="142" t="n"/>
      <c r="I3515" s="142" t="n"/>
      <c r="J3515" s="144" t="n"/>
      <c r="K3515" s="124" t="n"/>
      <c r="L3515" s="12" t="n"/>
      <c r="M3515" s="158">
        <f>IF(J3515="", "", K3515)</f>
        <v/>
      </c>
      <c r="N3515" s="17" t="n"/>
      <c r="O3515" s="18" t="n"/>
      <c r="AC3515" s="14" t="n"/>
      <c r="AD3515" s="14">
        <f>IF(M3515="", "", IF(C3515="Long", IF(M3515&gt;0, M3515/F3515, ((G3515*(I3515-E3515))/F3515)), IF(M3515&gt;0, M3515/F3515, ((G3515*(E3515-I3515))/F3515))))</f>
        <v/>
      </c>
    </row>
    <row customHeight="1" ht="17.25" r="3516" spans="1:105">
      <c r="A3516" s="161" t="n"/>
      <c r="B3516" s="141" t="n"/>
      <c r="C3516" s="15" t="n"/>
      <c r="D3516" s="15" t="n"/>
      <c r="E3516" s="142" t="n"/>
      <c r="F3516" s="16" t="n"/>
      <c r="G3516" s="132" t="n"/>
      <c r="H3516" s="142" t="n"/>
      <c r="I3516" s="142" t="n"/>
      <c r="J3516" s="144" t="n"/>
      <c r="K3516" s="124" t="n"/>
      <c r="L3516" s="12" t="n"/>
      <c r="M3516" s="158">
        <f>IF(J3516="", "", K3516)</f>
        <v/>
      </c>
      <c r="N3516" s="17" t="n"/>
      <c r="O3516" s="18" t="n"/>
      <c r="AC3516" s="14" t="n"/>
      <c r="AD3516" s="14">
        <f>IF(M3516="", "", IF(C3516="Long", IF(M3516&gt;0, M3516/F3516, ((G3516*(I3516-E3516))/F3516)), IF(M3516&gt;0, M3516/F3516, ((G3516*(E3516-I3516))/F3516))))</f>
        <v/>
      </c>
    </row>
    <row customHeight="1" ht="17.25" r="3517" spans="1:105">
      <c r="A3517" s="161" t="n"/>
      <c r="B3517" s="141" t="n"/>
      <c r="C3517" s="15" t="n"/>
      <c r="D3517" s="15" t="n"/>
      <c r="E3517" s="142" t="n"/>
      <c r="F3517" s="16" t="n"/>
      <c r="G3517" s="132" t="n"/>
      <c r="H3517" s="142" t="n"/>
      <c r="I3517" s="142" t="n"/>
      <c r="J3517" s="144" t="n"/>
      <c r="K3517" s="124" t="n"/>
      <c r="L3517" s="12" t="n"/>
      <c r="M3517" s="158">
        <f>IF(J3517="", "", K3517)</f>
        <v/>
      </c>
      <c r="N3517" s="17" t="n"/>
      <c r="O3517" s="18" t="n"/>
      <c r="AC3517" s="14" t="n"/>
      <c r="AD3517" s="14">
        <f>IF(M3517="", "", IF(C3517="Long", IF(M3517&gt;0, M3517/F3517, ((G3517*(I3517-E3517))/F3517)), IF(M3517&gt;0, M3517/F3517, ((G3517*(E3517-I3517))/F3517))))</f>
        <v/>
      </c>
    </row>
    <row customHeight="1" ht="17.25" r="3518" spans="1:105">
      <c r="A3518" s="161" t="n"/>
      <c r="B3518" s="141" t="n"/>
      <c r="C3518" s="15" t="n"/>
      <c r="D3518" s="15" t="n"/>
      <c r="E3518" s="142" t="n"/>
      <c r="F3518" s="16" t="n"/>
      <c r="G3518" s="132" t="n"/>
      <c r="H3518" s="142" t="n"/>
      <c r="I3518" s="142" t="n"/>
      <c r="J3518" s="144" t="n"/>
      <c r="K3518" s="124" t="n"/>
      <c r="L3518" s="12" t="n"/>
      <c r="M3518" s="158">
        <f>IF(J3518="", "", K3518)</f>
        <v/>
      </c>
      <c r="N3518" s="17" t="n"/>
      <c r="O3518" s="18" t="n"/>
      <c r="AC3518" s="14" t="n"/>
      <c r="AD3518" s="14">
        <f>IF(M3518="", "", IF(C3518="Long", IF(M3518&gt;0, M3518/F3518, ((G3518*(I3518-E3518))/F3518)), IF(M3518&gt;0, M3518/F3518, ((G3518*(E3518-I3518))/F3518))))</f>
        <v/>
      </c>
    </row>
    <row customHeight="1" ht="17.25" r="3519" spans="1:105">
      <c r="A3519" s="161" t="n"/>
      <c r="B3519" s="141" t="n"/>
      <c r="C3519" s="15" t="n"/>
      <c r="D3519" s="15" t="n"/>
      <c r="E3519" s="142" t="n"/>
      <c r="F3519" s="16" t="n"/>
      <c r="G3519" s="132" t="n"/>
      <c r="H3519" s="142" t="n"/>
      <c r="I3519" s="142" t="n"/>
      <c r="J3519" s="144" t="n"/>
      <c r="K3519" s="124" t="n"/>
      <c r="L3519" s="12" t="n"/>
      <c r="M3519" s="158">
        <f>IF(J3519="", "", K3519)</f>
        <v/>
      </c>
      <c r="N3519" s="17" t="n"/>
      <c r="O3519" s="18" t="n"/>
      <c r="AC3519" s="14" t="n"/>
      <c r="AD3519" s="14">
        <f>IF(M3519="", "", IF(C3519="Long", IF(M3519&gt;0, M3519/F3519, ((G3519*(I3519-E3519))/F3519)), IF(M3519&gt;0, M3519/F3519, ((G3519*(E3519-I3519))/F3519))))</f>
        <v/>
      </c>
    </row>
    <row customHeight="1" ht="17.25" r="3520" spans="1:105">
      <c r="A3520" s="161" t="n"/>
      <c r="B3520" s="141" t="n"/>
      <c r="C3520" s="15" t="n"/>
      <c r="D3520" s="15" t="n"/>
      <c r="E3520" s="142" t="n"/>
      <c r="F3520" s="16" t="n"/>
      <c r="G3520" s="132" t="n"/>
      <c r="H3520" s="142" t="n"/>
      <c r="I3520" s="142" t="n"/>
      <c r="J3520" s="144" t="n"/>
      <c r="K3520" s="124" t="n"/>
      <c r="L3520" s="12" t="n"/>
      <c r="M3520" s="158">
        <f>IF(J3520="", "", K3520)</f>
        <v/>
      </c>
      <c r="N3520" s="17" t="n"/>
      <c r="O3520" s="18" t="n"/>
      <c r="AC3520" s="14" t="n"/>
      <c r="AD3520" s="14">
        <f>IF(M3520="", "", IF(C3520="Long", IF(M3520&gt;0, M3520/F3520, ((G3520*(I3520-E3520))/F3520)), IF(M3520&gt;0, M3520/F3520, ((G3520*(E3520-I3520))/F3520))))</f>
        <v/>
      </c>
    </row>
    <row customHeight="1" ht="17.25" r="3521" spans="1:105">
      <c r="A3521" s="161" t="n"/>
      <c r="B3521" s="141" t="n"/>
      <c r="C3521" s="15" t="n"/>
      <c r="D3521" s="15" t="n"/>
      <c r="E3521" s="142" t="n"/>
      <c r="F3521" s="16" t="n"/>
      <c r="G3521" s="132" t="n"/>
      <c r="H3521" s="142" t="n"/>
      <c r="I3521" s="142" t="n"/>
      <c r="J3521" s="144" t="n"/>
      <c r="K3521" s="124" t="n"/>
      <c r="L3521" s="12" t="n"/>
      <c r="M3521" s="158">
        <f>IF(J3521="", "", K3521)</f>
        <v/>
      </c>
      <c r="N3521" s="17" t="n"/>
      <c r="O3521" s="18" t="n"/>
      <c r="AC3521" s="14" t="n"/>
      <c r="AD3521" s="14">
        <f>IF(M3521="", "", IF(C3521="Long", IF(M3521&gt;0, M3521/F3521, ((G3521*(I3521-E3521))/F3521)), IF(M3521&gt;0, M3521/F3521, ((G3521*(E3521-I3521))/F3521))))</f>
        <v/>
      </c>
    </row>
    <row customHeight="1" ht="17.25" r="3522" spans="1:105">
      <c r="A3522" s="161" t="n"/>
      <c r="B3522" s="141" t="n"/>
      <c r="C3522" s="15" t="n"/>
      <c r="D3522" s="15" t="n"/>
      <c r="E3522" s="142" t="n"/>
      <c r="F3522" s="16" t="n"/>
      <c r="G3522" s="132" t="n"/>
      <c r="H3522" s="142" t="n"/>
      <c r="I3522" s="142" t="n"/>
      <c r="J3522" s="144" t="n"/>
      <c r="K3522" s="124" t="n"/>
      <c r="L3522" s="12" t="n"/>
      <c r="M3522" s="158">
        <f>IF(J3522="", "", K3522)</f>
        <v/>
      </c>
      <c r="N3522" s="17" t="n"/>
      <c r="O3522" s="18" t="n"/>
      <c r="AC3522" s="14" t="n"/>
      <c r="AD3522" s="14">
        <f>IF(M3522="", "", IF(C3522="Long", IF(M3522&gt;0, M3522/F3522, ((G3522*(I3522-E3522))/F3522)), IF(M3522&gt;0, M3522/F3522, ((G3522*(E3522-I3522))/F3522))))</f>
        <v/>
      </c>
    </row>
    <row customHeight="1" ht="17.25" r="3523" spans="1:105">
      <c r="A3523" s="161" t="n"/>
      <c r="B3523" s="141" t="n"/>
      <c r="C3523" s="15" t="n"/>
      <c r="D3523" s="15" t="n"/>
      <c r="E3523" s="142" t="n"/>
      <c r="F3523" s="16" t="n"/>
      <c r="G3523" s="132" t="n"/>
      <c r="H3523" s="142" t="n"/>
      <c r="I3523" s="142" t="n"/>
      <c r="J3523" s="144" t="n"/>
      <c r="K3523" s="124" t="n"/>
      <c r="L3523" s="12" t="n"/>
      <c r="M3523" s="158">
        <f>IF(J3523="", "", K3523)</f>
        <v/>
      </c>
      <c r="N3523" s="17" t="n"/>
      <c r="O3523" s="18" t="n"/>
      <c r="AC3523" s="14" t="n"/>
      <c r="AD3523" s="14">
        <f>IF(M3523="", "", IF(C3523="Long", IF(M3523&gt;0, M3523/F3523, ((G3523*(I3523-E3523))/F3523)), IF(M3523&gt;0, M3523/F3523, ((G3523*(E3523-I3523))/F3523))))</f>
        <v/>
      </c>
    </row>
    <row customHeight="1" ht="17.25" r="3524" spans="1:105">
      <c r="A3524" s="161" t="n"/>
      <c r="B3524" s="141" t="n"/>
      <c r="C3524" s="15" t="n"/>
      <c r="D3524" s="15" t="n"/>
      <c r="E3524" s="142" t="n"/>
      <c r="F3524" s="16" t="n"/>
      <c r="G3524" s="132" t="n"/>
      <c r="H3524" s="142" t="n"/>
      <c r="I3524" s="142" t="n"/>
      <c r="J3524" s="144" t="n"/>
      <c r="K3524" s="124" t="n"/>
      <c r="L3524" s="12" t="n"/>
      <c r="M3524" s="158">
        <f>IF(J3524="", "", K3524)</f>
        <v/>
      </c>
      <c r="N3524" s="17" t="n"/>
      <c r="O3524" s="18" t="n"/>
      <c r="AC3524" s="14" t="n"/>
      <c r="AD3524" s="14">
        <f>IF(M3524="", "", IF(C3524="Long", IF(M3524&gt;0, M3524/F3524, ((G3524*(I3524-E3524))/F3524)), IF(M3524&gt;0, M3524/F3524, ((G3524*(E3524-I3524))/F3524))))</f>
        <v/>
      </c>
    </row>
    <row customHeight="1" ht="17.25" r="3525" spans="1:105">
      <c r="A3525" s="161" t="n"/>
      <c r="B3525" s="141" t="n"/>
      <c r="C3525" s="15" t="n"/>
      <c r="D3525" s="15" t="n"/>
      <c r="E3525" s="142" t="n"/>
      <c r="F3525" s="16" t="n"/>
      <c r="G3525" s="132" t="n"/>
      <c r="H3525" s="142" t="n"/>
      <c r="I3525" s="142" t="n"/>
      <c r="J3525" s="144" t="n"/>
      <c r="K3525" s="124" t="n"/>
      <c r="L3525" s="12" t="n"/>
      <c r="M3525" s="158">
        <f>IF(J3525="", "", K3525)</f>
        <v/>
      </c>
      <c r="N3525" s="17" t="n"/>
      <c r="O3525" s="18" t="n"/>
      <c r="AC3525" s="14" t="n"/>
      <c r="AD3525" s="14">
        <f>IF(M3525="", "", IF(C3525="Long", IF(M3525&gt;0, M3525/F3525, ((G3525*(I3525-E3525))/F3525)), IF(M3525&gt;0, M3525/F3525, ((G3525*(E3525-I3525))/F3525))))</f>
        <v/>
      </c>
    </row>
    <row customHeight="1" ht="17.25" r="3526" spans="1:105">
      <c r="A3526" s="161" t="n"/>
      <c r="B3526" s="141" t="n"/>
      <c r="C3526" s="15" t="n"/>
      <c r="D3526" s="15" t="n"/>
      <c r="E3526" s="142" t="n"/>
      <c r="F3526" s="16" t="n"/>
      <c r="G3526" s="132" t="n"/>
      <c r="H3526" s="142" t="n"/>
      <c r="I3526" s="142" t="n"/>
      <c r="J3526" s="144" t="n"/>
      <c r="K3526" s="124" t="n"/>
      <c r="L3526" s="12" t="n"/>
      <c r="M3526" s="158">
        <f>IF(J3526="", "", K3526)</f>
        <v/>
      </c>
      <c r="N3526" s="17" t="n"/>
      <c r="O3526" s="18" t="n"/>
      <c r="AC3526" s="14" t="n"/>
      <c r="AD3526" s="14">
        <f>IF(M3526="", "", IF(C3526="Long", IF(M3526&gt;0, M3526/F3526, ((G3526*(I3526-E3526))/F3526)), IF(M3526&gt;0, M3526/F3526, ((G3526*(E3526-I3526))/F3526))))</f>
        <v/>
      </c>
    </row>
    <row customHeight="1" ht="17.25" r="3527" spans="1:105">
      <c r="A3527" s="161" t="n"/>
      <c r="B3527" s="141" t="n"/>
      <c r="C3527" s="15" t="n"/>
      <c r="D3527" s="15" t="n"/>
      <c r="E3527" s="142" t="n"/>
      <c r="F3527" s="16" t="n"/>
      <c r="G3527" s="132" t="n"/>
      <c r="H3527" s="142" t="n"/>
      <c r="I3527" s="142" t="n"/>
      <c r="J3527" s="144" t="n"/>
      <c r="K3527" s="124" t="n"/>
      <c r="L3527" s="12" t="n"/>
      <c r="M3527" s="158">
        <f>IF(J3527="", "", K3527)</f>
        <v/>
      </c>
      <c r="N3527" s="17" t="n"/>
      <c r="O3527" s="18" t="n"/>
      <c r="AC3527" s="14" t="n"/>
      <c r="AD3527" s="14">
        <f>IF(M3527="", "", IF(C3527="Long", IF(M3527&gt;0, M3527/F3527, ((G3527*(I3527-E3527))/F3527)), IF(M3527&gt;0, M3527/F3527, ((G3527*(E3527-I3527))/F3527))))</f>
        <v/>
      </c>
    </row>
    <row customHeight="1" ht="17.25" r="3528" spans="1:105">
      <c r="A3528" s="161" t="n"/>
      <c r="B3528" s="141" t="n"/>
      <c r="C3528" s="15" t="n"/>
      <c r="D3528" s="15" t="n"/>
      <c r="E3528" s="142" t="n"/>
      <c r="F3528" s="16" t="n"/>
      <c r="G3528" s="132" t="n"/>
      <c r="H3528" s="142" t="n"/>
      <c r="I3528" s="142" t="n"/>
      <c r="J3528" s="144" t="n"/>
      <c r="K3528" s="124" t="n"/>
      <c r="L3528" s="12" t="n"/>
      <c r="M3528" s="158">
        <f>IF(J3528="", "", K3528)</f>
        <v/>
      </c>
      <c r="N3528" s="17" t="n"/>
      <c r="O3528" s="18" t="n"/>
      <c r="AC3528" s="14" t="n"/>
      <c r="AD3528" s="14">
        <f>IF(M3528="", "", IF(C3528="Long", IF(M3528&gt;0, M3528/F3528, ((G3528*(I3528-E3528))/F3528)), IF(M3528&gt;0, M3528/F3528, ((G3528*(E3528-I3528))/F3528))))</f>
        <v/>
      </c>
    </row>
    <row customHeight="1" ht="17.25" r="3529" spans="1:105">
      <c r="A3529" s="161" t="n"/>
      <c r="B3529" s="141" t="n"/>
      <c r="C3529" s="15" t="n"/>
      <c r="D3529" s="15" t="n"/>
      <c r="E3529" s="142" t="n"/>
      <c r="F3529" s="16" t="n"/>
      <c r="G3529" s="132" t="n"/>
      <c r="H3529" s="142" t="n"/>
      <c r="I3529" s="142" t="n"/>
      <c r="J3529" s="144" t="n"/>
      <c r="K3529" s="124" t="n"/>
      <c r="L3529" s="12" t="n"/>
      <c r="M3529" s="158">
        <f>IF(J3529="", "", K3529)</f>
        <v/>
      </c>
      <c r="N3529" s="17" t="n"/>
      <c r="O3529" s="18" t="n"/>
      <c r="AC3529" s="14" t="n"/>
      <c r="AD3529" s="14">
        <f>IF(M3529="", "", IF(C3529="Long", IF(M3529&gt;0, M3529/F3529, ((G3529*(I3529-E3529))/F3529)), IF(M3529&gt;0, M3529/F3529, ((G3529*(E3529-I3529))/F3529))))</f>
        <v/>
      </c>
    </row>
    <row customHeight="1" ht="17.25" r="3530" spans="1:105">
      <c r="A3530" s="161" t="n"/>
      <c r="B3530" s="141" t="n"/>
      <c r="C3530" s="15" t="n"/>
      <c r="D3530" s="15" t="n"/>
      <c r="E3530" s="142" t="n"/>
      <c r="F3530" s="16" t="n"/>
      <c r="G3530" s="132" t="n"/>
      <c r="H3530" s="142" t="n"/>
      <c r="I3530" s="142" t="n"/>
      <c r="J3530" s="144" t="n"/>
      <c r="K3530" s="124" t="n"/>
      <c r="L3530" s="12" t="n"/>
      <c r="M3530" s="158">
        <f>IF(J3530="", "", K3530)</f>
        <v/>
      </c>
      <c r="N3530" s="17" t="n"/>
      <c r="O3530" s="18" t="n"/>
      <c r="AC3530" s="14" t="n"/>
      <c r="AD3530" s="14">
        <f>IF(M3530="", "", IF(C3530="Long", IF(M3530&gt;0, M3530/F3530, ((G3530*(I3530-E3530))/F3530)), IF(M3530&gt;0, M3530/F3530, ((G3530*(E3530-I3530))/F3530))))</f>
        <v/>
      </c>
    </row>
    <row customHeight="1" ht="17.25" r="3531" spans="1:105">
      <c r="A3531" s="161" t="n"/>
      <c r="B3531" s="141" t="n"/>
      <c r="C3531" s="15" t="n"/>
      <c r="D3531" s="15" t="n"/>
      <c r="E3531" s="142" t="n"/>
      <c r="F3531" s="16" t="n"/>
      <c r="G3531" s="132" t="n"/>
      <c r="H3531" s="142" t="n"/>
      <c r="I3531" s="142" t="n"/>
      <c r="J3531" s="144" t="n"/>
      <c r="K3531" s="124" t="n"/>
      <c r="L3531" s="12" t="n"/>
      <c r="M3531" s="158">
        <f>IF(J3531="", "", K3531)</f>
        <v/>
      </c>
      <c r="N3531" s="17" t="n"/>
      <c r="O3531" s="18" t="n"/>
      <c r="AC3531" s="14" t="n"/>
      <c r="AD3531" s="14">
        <f>IF(M3531="", "", IF(C3531="Long", IF(M3531&gt;0, M3531/F3531, ((G3531*(I3531-E3531))/F3531)), IF(M3531&gt;0, M3531/F3531, ((G3531*(E3531-I3531))/F3531))))</f>
        <v/>
      </c>
    </row>
    <row customHeight="1" ht="17.25" r="3532" spans="1:105">
      <c r="A3532" s="161" t="n"/>
      <c r="B3532" s="141" t="n"/>
      <c r="C3532" s="15" t="n"/>
      <c r="D3532" s="15" t="n"/>
      <c r="E3532" s="142" t="n"/>
      <c r="F3532" s="16" t="n"/>
      <c r="G3532" s="132" t="n"/>
      <c r="H3532" s="142" t="n"/>
      <c r="I3532" s="142" t="n"/>
      <c r="J3532" s="144" t="n"/>
      <c r="K3532" s="124" t="n"/>
      <c r="L3532" s="12" t="n"/>
      <c r="M3532" s="158">
        <f>IF(J3532="", "", K3532)</f>
        <v/>
      </c>
      <c r="N3532" s="17" t="n"/>
      <c r="O3532" s="18" t="n"/>
      <c r="AC3532" s="14" t="n"/>
      <c r="AD3532" s="14">
        <f>IF(M3532="", "", IF(C3532="Long", IF(M3532&gt;0, M3532/F3532, ((G3532*(I3532-E3532))/F3532)), IF(M3532&gt;0, M3532/F3532, ((G3532*(E3532-I3532))/F3532))))</f>
        <v/>
      </c>
    </row>
    <row customHeight="1" ht="17.25" r="3533" spans="1:105">
      <c r="A3533" s="161" t="n"/>
      <c r="B3533" s="141" t="n"/>
      <c r="C3533" s="15" t="n"/>
      <c r="D3533" s="15" t="n"/>
      <c r="E3533" s="142" t="n"/>
      <c r="F3533" s="16" t="n"/>
      <c r="G3533" s="132" t="n"/>
      <c r="H3533" s="142" t="n"/>
      <c r="I3533" s="142" t="n"/>
      <c r="J3533" s="144" t="n"/>
      <c r="K3533" s="124" t="n"/>
      <c r="L3533" s="12" t="n"/>
      <c r="M3533" s="158">
        <f>IF(J3533="", "", K3533)</f>
        <v/>
      </c>
      <c r="N3533" s="17" t="n"/>
      <c r="O3533" s="18" t="n"/>
      <c r="AC3533" s="14" t="n"/>
      <c r="AD3533" s="14">
        <f>IF(M3533="", "", IF(C3533="Long", IF(M3533&gt;0, M3533/F3533, ((G3533*(I3533-E3533))/F3533)), IF(M3533&gt;0, M3533/F3533, ((G3533*(E3533-I3533))/F3533))))</f>
        <v/>
      </c>
    </row>
    <row customHeight="1" ht="17.25" r="3534" spans="1:105">
      <c r="A3534" s="161" t="n"/>
      <c r="B3534" s="141" t="n"/>
      <c r="C3534" s="15" t="n"/>
      <c r="D3534" s="15" t="n"/>
      <c r="E3534" s="142" t="n"/>
      <c r="F3534" s="16" t="n"/>
      <c r="G3534" s="132" t="n"/>
      <c r="H3534" s="142" t="n"/>
      <c r="I3534" s="142" t="n"/>
      <c r="J3534" s="144" t="n"/>
      <c r="K3534" s="124" t="n"/>
      <c r="L3534" s="12" t="n"/>
      <c r="M3534" s="158">
        <f>IF(J3534="", "", K3534)</f>
        <v/>
      </c>
      <c r="N3534" s="17" t="n"/>
      <c r="O3534" s="18" t="n"/>
      <c r="AC3534" s="14" t="n"/>
      <c r="AD3534" s="14">
        <f>IF(M3534="", "", IF(C3534="Long", IF(M3534&gt;0, M3534/F3534, ((G3534*(I3534-E3534))/F3534)), IF(M3534&gt;0, M3534/F3534, ((G3534*(E3534-I3534))/F3534))))</f>
        <v/>
      </c>
    </row>
    <row customHeight="1" ht="17.25" r="3535" spans="1:105">
      <c r="A3535" s="161" t="n"/>
      <c r="B3535" s="141" t="n"/>
      <c r="C3535" s="15" t="n"/>
      <c r="D3535" s="15" t="n"/>
      <c r="E3535" s="142" t="n"/>
      <c r="F3535" s="16" t="n"/>
      <c r="G3535" s="132" t="n"/>
      <c r="H3535" s="142" t="n"/>
      <c r="I3535" s="142" t="n"/>
      <c r="J3535" s="144" t="n"/>
      <c r="K3535" s="124" t="n"/>
      <c r="L3535" s="12" t="n"/>
      <c r="M3535" s="158">
        <f>IF(J3535="", "", K3535)</f>
        <v/>
      </c>
      <c r="N3535" s="17" t="n"/>
      <c r="O3535" s="18" t="n"/>
      <c r="AC3535" s="14" t="n"/>
      <c r="AD3535" s="14">
        <f>IF(M3535="", "", IF(C3535="Long", IF(M3535&gt;0, M3535/F3535, ((G3535*(I3535-E3535))/F3535)), IF(M3535&gt;0, M3535/F3535, ((G3535*(E3535-I3535))/F3535))))</f>
        <v/>
      </c>
    </row>
    <row customHeight="1" ht="17.25" r="3536" spans="1:105">
      <c r="A3536" s="161" t="n"/>
      <c r="B3536" s="141" t="n"/>
      <c r="C3536" s="15" t="n"/>
      <c r="D3536" s="15" t="n"/>
      <c r="E3536" s="142" t="n"/>
      <c r="F3536" s="16" t="n"/>
      <c r="G3536" s="132" t="n"/>
      <c r="H3536" s="142" t="n"/>
      <c r="I3536" s="142" t="n"/>
      <c r="J3536" s="144" t="n"/>
      <c r="K3536" s="124" t="n"/>
      <c r="L3536" s="12" t="n"/>
      <c r="M3536" s="158">
        <f>IF(J3536="", "", K3536)</f>
        <v/>
      </c>
      <c r="N3536" s="17" t="n"/>
      <c r="O3536" s="18" t="n"/>
      <c r="AC3536" s="14" t="n"/>
      <c r="AD3536" s="14">
        <f>IF(M3536="", "", IF(C3536="Long", IF(M3536&gt;0, M3536/F3536, ((G3536*(I3536-E3536))/F3536)), IF(M3536&gt;0, M3536/F3536, ((G3536*(E3536-I3536))/F3536))))</f>
        <v/>
      </c>
    </row>
    <row customHeight="1" ht="17.25" r="3537" spans="1:105">
      <c r="A3537" s="161" t="n"/>
      <c r="B3537" s="141" t="n"/>
      <c r="C3537" s="15" t="n"/>
      <c r="D3537" s="15" t="n"/>
      <c r="E3537" s="142" t="n"/>
      <c r="F3537" s="16" t="n"/>
      <c r="G3537" s="132" t="n"/>
      <c r="H3537" s="142" t="n"/>
      <c r="I3537" s="142" t="n"/>
      <c r="J3537" s="144" t="n"/>
      <c r="K3537" s="124" t="n"/>
      <c r="L3537" s="12" t="n"/>
      <c r="M3537" s="158">
        <f>IF(J3537="", "", K3537)</f>
        <v/>
      </c>
      <c r="N3537" s="17" t="n"/>
      <c r="O3537" s="18" t="n"/>
      <c r="AC3537" s="14" t="n"/>
      <c r="AD3537" s="14">
        <f>IF(M3537="", "", IF(C3537="Long", IF(M3537&gt;0, M3537/F3537, ((G3537*(I3537-E3537))/F3537)), IF(M3537&gt;0, M3537/F3537, ((G3537*(E3537-I3537))/F3537))))</f>
        <v/>
      </c>
    </row>
    <row customHeight="1" ht="17.25" r="3538" spans="1:105">
      <c r="A3538" s="161" t="n"/>
      <c r="B3538" s="141" t="n"/>
      <c r="C3538" s="15" t="n"/>
      <c r="D3538" s="15" t="n"/>
      <c r="E3538" s="142" t="n"/>
      <c r="F3538" s="16" t="n"/>
      <c r="G3538" s="132" t="n"/>
      <c r="H3538" s="142" t="n"/>
      <c r="I3538" s="142" t="n"/>
      <c r="J3538" s="144" t="n"/>
      <c r="K3538" s="124" t="n"/>
      <c r="L3538" s="12" t="n"/>
      <c r="M3538" s="158">
        <f>IF(J3538="", "", K3538)</f>
        <v/>
      </c>
      <c r="N3538" s="17" t="n"/>
      <c r="O3538" s="18" t="n"/>
      <c r="AC3538" s="14" t="n"/>
      <c r="AD3538" s="14">
        <f>IF(M3538="", "", IF(C3538="Long", IF(M3538&gt;0, M3538/F3538, ((G3538*(I3538-E3538))/F3538)), IF(M3538&gt;0, M3538/F3538, ((G3538*(E3538-I3538))/F3538))))</f>
        <v/>
      </c>
    </row>
    <row customHeight="1" ht="17.25" r="3539" spans="1:105">
      <c r="A3539" s="161" t="n"/>
      <c r="B3539" s="141" t="n"/>
      <c r="C3539" s="15" t="n"/>
      <c r="D3539" s="15" t="n"/>
      <c r="E3539" s="142" t="n"/>
      <c r="F3539" s="16" t="n"/>
      <c r="G3539" s="132" t="n"/>
      <c r="H3539" s="142" t="n"/>
      <c r="I3539" s="142" t="n"/>
      <c r="J3539" s="144" t="n"/>
      <c r="K3539" s="124" t="n"/>
      <c r="L3539" s="12" t="n"/>
      <c r="M3539" s="158">
        <f>IF(J3539="", "", K3539)</f>
        <v/>
      </c>
      <c r="N3539" s="17" t="n"/>
      <c r="O3539" s="18" t="n"/>
      <c r="AC3539" s="14" t="n"/>
      <c r="AD3539" s="14">
        <f>IF(M3539="", "", IF(C3539="Long", IF(M3539&gt;0, M3539/F3539, ((G3539*(I3539-E3539))/F3539)), IF(M3539&gt;0, M3539/F3539, ((G3539*(E3539-I3539))/F3539))))</f>
        <v/>
      </c>
    </row>
    <row customHeight="1" ht="17.25" r="3540" spans="1:105">
      <c r="A3540" s="161" t="n"/>
      <c r="B3540" s="141" t="n"/>
      <c r="C3540" s="15" t="n"/>
      <c r="D3540" s="15" t="n"/>
      <c r="E3540" s="142" t="n"/>
      <c r="F3540" s="16" t="n"/>
      <c r="G3540" s="132" t="n"/>
      <c r="H3540" s="142" t="n"/>
      <c r="I3540" s="142" t="n"/>
      <c r="J3540" s="144" t="n"/>
      <c r="K3540" s="124" t="n"/>
      <c r="L3540" s="12" t="n"/>
      <c r="M3540" s="158">
        <f>IF(J3540="", "", K3540)</f>
        <v/>
      </c>
      <c r="N3540" s="17" t="n"/>
      <c r="O3540" s="18" t="n"/>
      <c r="AC3540" s="14" t="n"/>
      <c r="AD3540" s="14">
        <f>IF(M3540="", "", IF(C3540="Long", IF(M3540&gt;0, M3540/F3540, ((G3540*(I3540-E3540))/F3540)), IF(M3540&gt;0, M3540/F3540, ((G3540*(E3540-I3540))/F3540))))</f>
        <v/>
      </c>
    </row>
    <row customHeight="1" ht="17.25" r="3541" spans="1:105">
      <c r="A3541" s="161" t="n"/>
      <c r="B3541" s="141" t="n"/>
      <c r="C3541" s="15" t="n"/>
      <c r="D3541" s="15" t="n"/>
      <c r="E3541" s="142" t="n"/>
      <c r="F3541" s="16" t="n"/>
      <c r="G3541" s="132" t="n"/>
      <c r="H3541" s="142" t="n"/>
      <c r="I3541" s="142" t="n"/>
      <c r="J3541" s="144" t="n"/>
      <c r="K3541" s="124" t="n"/>
      <c r="L3541" s="12" t="n"/>
      <c r="M3541" s="158">
        <f>IF(J3541="", "", K3541)</f>
        <v/>
      </c>
      <c r="N3541" s="17" t="n"/>
      <c r="O3541" s="18" t="n"/>
      <c r="AC3541" s="14" t="n"/>
      <c r="AD3541" s="14">
        <f>IF(M3541="", "", IF(C3541="Long", IF(M3541&gt;0, M3541/F3541, ((G3541*(I3541-E3541))/F3541)), IF(M3541&gt;0, M3541/F3541, ((G3541*(E3541-I3541))/F3541))))</f>
        <v/>
      </c>
    </row>
    <row customHeight="1" ht="17.25" r="3542" spans="1:105">
      <c r="A3542" s="161" t="n"/>
      <c r="B3542" s="141" t="n"/>
      <c r="C3542" s="15" t="n"/>
      <c r="D3542" s="15" t="n"/>
      <c r="E3542" s="142" t="n"/>
      <c r="F3542" s="16" t="n"/>
      <c r="G3542" s="132" t="n"/>
      <c r="H3542" s="142" t="n"/>
      <c r="I3542" s="142" t="n"/>
      <c r="J3542" s="144" t="n"/>
      <c r="K3542" s="124" t="n"/>
      <c r="L3542" s="12" t="n"/>
      <c r="M3542" s="158">
        <f>IF(J3542="", "", K3542)</f>
        <v/>
      </c>
      <c r="N3542" s="17" t="n"/>
      <c r="O3542" s="18" t="n"/>
      <c r="AC3542" s="14" t="n"/>
      <c r="AD3542" s="14">
        <f>IF(M3542="", "", IF(C3542="Long", IF(M3542&gt;0, M3542/F3542, ((G3542*(I3542-E3542))/F3542)), IF(M3542&gt;0, M3542/F3542, ((G3542*(E3542-I3542))/F3542))))</f>
        <v/>
      </c>
    </row>
    <row customHeight="1" ht="17.25" r="3543" spans="1:105">
      <c r="A3543" s="161" t="n"/>
      <c r="B3543" s="141" t="n"/>
      <c r="C3543" s="15" t="n"/>
      <c r="D3543" s="15" t="n"/>
      <c r="E3543" s="142" t="n"/>
      <c r="F3543" s="16" t="n"/>
      <c r="G3543" s="132" t="n"/>
      <c r="H3543" s="142" t="n"/>
      <c r="I3543" s="142" t="n"/>
      <c r="J3543" s="144" t="n"/>
      <c r="K3543" s="124" t="n"/>
      <c r="L3543" s="12" t="n"/>
      <c r="M3543" s="158">
        <f>IF(J3543="", "", K3543)</f>
        <v/>
      </c>
      <c r="N3543" s="17" t="n"/>
      <c r="O3543" s="18" t="n"/>
      <c r="AC3543" s="14" t="n"/>
      <c r="AD3543" s="14">
        <f>IF(M3543="", "", IF(C3543="Long", IF(M3543&gt;0, M3543/F3543, ((G3543*(I3543-E3543))/F3543)), IF(M3543&gt;0, M3543/F3543, ((G3543*(E3543-I3543))/F3543))))</f>
        <v/>
      </c>
    </row>
    <row customHeight="1" ht="17.25" r="3544" spans="1:105">
      <c r="A3544" s="161" t="n"/>
      <c r="B3544" s="141" t="n"/>
      <c r="C3544" s="15" t="n"/>
      <c r="D3544" s="15" t="n"/>
      <c r="E3544" s="142" t="n"/>
      <c r="F3544" s="16" t="n"/>
      <c r="G3544" s="132" t="n"/>
      <c r="H3544" s="142" t="n"/>
      <c r="I3544" s="142" t="n"/>
      <c r="J3544" s="144" t="n"/>
      <c r="K3544" s="124" t="n"/>
      <c r="L3544" s="12" t="n"/>
      <c r="M3544" s="158">
        <f>IF(J3544="", "", K3544)</f>
        <v/>
      </c>
      <c r="N3544" s="17" t="n"/>
      <c r="O3544" s="18" t="n"/>
      <c r="AC3544" s="14" t="n"/>
      <c r="AD3544" s="14">
        <f>IF(M3544="", "", IF(C3544="Long", IF(M3544&gt;0, M3544/F3544, ((G3544*(I3544-E3544))/F3544)), IF(M3544&gt;0, M3544/F3544, ((G3544*(E3544-I3544))/F3544))))</f>
        <v/>
      </c>
    </row>
    <row customHeight="1" ht="17.25" r="3545" spans="1:105">
      <c r="A3545" s="161" t="n"/>
      <c r="B3545" s="141" t="n"/>
      <c r="C3545" s="15" t="n"/>
      <c r="D3545" s="15" t="n"/>
      <c r="E3545" s="142" t="n"/>
      <c r="F3545" s="16" t="n"/>
      <c r="G3545" s="132" t="n"/>
      <c r="H3545" s="142" t="n"/>
      <c r="I3545" s="142" t="n"/>
      <c r="J3545" s="144" t="n"/>
      <c r="K3545" s="124" t="n"/>
      <c r="L3545" s="12" t="n"/>
      <c r="M3545" s="158">
        <f>IF(J3545="", "", K3545)</f>
        <v/>
      </c>
      <c r="N3545" s="17" t="n"/>
      <c r="O3545" s="18" t="n"/>
      <c r="AC3545" s="14" t="n"/>
      <c r="AD3545" s="14">
        <f>IF(M3545="", "", IF(C3545="Long", IF(M3545&gt;0, M3545/F3545, ((G3545*(I3545-E3545))/F3545)), IF(M3545&gt;0, M3545/F3545, ((G3545*(E3545-I3545))/F3545))))</f>
        <v/>
      </c>
    </row>
    <row customHeight="1" ht="17.25" r="3546" spans="1:105">
      <c r="A3546" s="161" t="n"/>
      <c r="B3546" s="141" t="n"/>
      <c r="C3546" s="15" t="n"/>
      <c r="D3546" s="15" t="n"/>
      <c r="E3546" s="142" t="n"/>
      <c r="F3546" s="16" t="n"/>
      <c r="G3546" s="132" t="n"/>
      <c r="H3546" s="142" t="n"/>
      <c r="I3546" s="142" t="n"/>
      <c r="J3546" s="144" t="n"/>
      <c r="K3546" s="124" t="n"/>
      <c r="L3546" s="12" t="n"/>
      <c r="M3546" s="158">
        <f>IF(J3546="", "", K3546)</f>
        <v/>
      </c>
      <c r="N3546" s="17" t="n"/>
      <c r="O3546" s="18" t="n"/>
      <c r="AC3546" s="14" t="n"/>
      <c r="AD3546" s="14">
        <f>IF(M3546="", "", IF(C3546="Long", IF(M3546&gt;0, M3546/F3546, ((G3546*(I3546-E3546))/F3546)), IF(M3546&gt;0, M3546/F3546, ((G3546*(E3546-I3546))/F3546))))</f>
        <v/>
      </c>
    </row>
    <row customHeight="1" ht="17.25" r="3547" spans="1:105">
      <c r="A3547" s="161" t="n"/>
      <c r="B3547" s="141" t="n"/>
      <c r="C3547" s="15" t="n"/>
      <c r="D3547" s="15" t="n"/>
      <c r="E3547" s="142" t="n"/>
      <c r="F3547" s="16" t="n"/>
      <c r="G3547" s="132" t="n"/>
      <c r="H3547" s="142" t="n"/>
      <c r="I3547" s="142" t="n"/>
      <c r="J3547" s="144" t="n"/>
      <c r="K3547" s="124" t="n"/>
      <c r="L3547" s="12" t="n"/>
      <c r="M3547" s="158">
        <f>IF(J3547="", "", K3547)</f>
        <v/>
      </c>
      <c r="N3547" s="17" t="n"/>
      <c r="O3547" s="18" t="n"/>
      <c r="AC3547" s="14" t="n"/>
      <c r="AD3547" s="14">
        <f>IF(M3547="", "", IF(C3547="Long", IF(M3547&gt;0, M3547/F3547, ((G3547*(I3547-E3547))/F3547)), IF(M3547&gt;0, M3547/F3547, ((G3547*(E3547-I3547))/F3547))))</f>
        <v/>
      </c>
    </row>
    <row customHeight="1" ht="17.25" r="3548" spans="1:105">
      <c r="A3548" s="161" t="n"/>
      <c r="B3548" s="141" t="n"/>
      <c r="C3548" s="15" t="n"/>
      <c r="D3548" s="15" t="n"/>
      <c r="E3548" s="142" t="n"/>
      <c r="F3548" s="16" t="n"/>
      <c r="G3548" s="132" t="n"/>
      <c r="H3548" s="142" t="n"/>
      <c r="I3548" s="142" t="n"/>
      <c r="J3548" s="144" t="n"/>
      <c r="K3548" s="124" t="n"/>
      <c r="L3548" s="12" t="n"/>
      <c r="M3548" s="158">
        <f>IF(J3548="", "", K3548)</f>
        <v/>
      </c>
      <c r="N3548" s="17" t="n"/>
      <c r="O3548" s="18" t="n"/>
      <c r="AC3548" s="14" t="n"/>
      <c r="AD3548" s="14">
        <f>IF(M3548="", "", IF(C3548="Long", IF(M3548&gt;0, M3548/F3548, ((G3548*(I3548-E3548))/F3548)), IF(M3548&gt;0, M3548/F3548, ((G3548*(E3548-I3548))/F3548))))</f>
        <v/>
      </c>
    </row>
    <row customHeight="1" ht="17.25" r="3549" spans="1:105">
      <c r="A3549" s="161" t="n"/>
      <c r="B3549" s="141" t="n"/>
      <c r="C3549" s="15" t="n"/>
      <c r="D3549" s="15" t="n"/>
      <c r="E3549" s="142" t="n"/>
      <c r="F3549" s="16" t="n"/>
      <c r="G3549" s="132" t="n"/>
      <c r="H3549" s="142" t="n"/>
      <c r="I3549" s="142" t="n"/>
      <c r="J3549" s="144" t="n"/>
      <c r="K3549" s="124" t="n"/>
      <c r="L3549" s="12" t="n"/>
      <c r="M3549" s="158">
        <f>IF(J3549="", "", K3549)</f>
        <v/>
      </c>
      <c r="N3549" s="17" t="n"/>
      <c r="O3549" s="18" t="n"/>
      <c r="AC3549" s="14" t="n"/>
      <c r="AD3549" s="14">
        <f>IF(M3549="", "", IF(C3549="Long", IF(M3549&gt;0, M3549/F3549, ((G3549*(I3549-E3549))/F3549)), IF(M3549&gt;0, M3549/F3549, ((G3549*(E3549-I3549))/F3549))))</f>
        <v/>
      </c>
    </row>
    <row customHeight="1" ht="17.25" r="3550" spans="1:105">
      <c r="A3550" s="161" t="n"/>
      <c r="B3550" s="141" t="n"/>
      <c r="C3550" s="15" t="n"/>
      <c r="D3550" s="15" t="n"/>
      <c r="E3550" s="142" t="n"/>
      <c r="F3550" s="16" t="n"/>
      <c r="G3550" s="132" t="n"/>
      <c r="H3550" s="142" t="n"/>
      <c r="I3550" s="142" t="n"/>
      <c r="J3550" s="144" t="n"/>
      <c r="K3550" s="124" t="n"/>
      <c r="L3550" s="12" t="n"/>
      <c r="M3550" s="158">
        <f>IF(J3550="", "", K3550)</f>
        <v/>
      </c>
      <c r="N3550" s="17" t="n"/>
      <c r="O3550" s="18" t="n"/>
      <c r="AC3550" s="14" t="n"/>
      <c r="AD3550" s="14">
        <f>IF(M3550="", "", IF(C3550="Long", IF(M3550&gt;0, M3550/F3550, ((G3550*(I3550-E3550))/F3550)), IF(M3550&gt;0, M3550/F3550, ((G3550*(E3550-I3550))/F3550))))</f>
        <v/>
      </c>
    </row>
    <row customHeight="1" ht="17.25" r="3551" spans="1:105">
      <c r="A3551" s="161" t="n"/>
      <c r="B3551" s="141" t="n"/>
      <c r="C3551" s="15" t="n"/>
      <c r="D3551" s="15" t="n"/>
      <c r="E3551" s="142" t="n"/>
      <c r="F3551" s="16" t="n"/>
      <c r="G3551" s="132" t="n"/>
      <c r="H3551" s="142" t="n"/>
      <c r="I3551" s="142" t="n"/>
      <c r="J3551" s="144" t="n"/>
      <c r="K3551" s="124" t="n"/>
      <c r="L3551" s="12" t="n"/>
      <c r="M3551" s="158">
        <f>IF(J3551="", "", K3551)</f>
        <v/>
      </c>
      <c r="N3551" s="17" t="n"/>
      <c r="O3551" s="18" t="n"/>
      <c r="AC3551" s="14" t="n"/>
      <c r="AD3551" s="14">
        <f>IF(M3551="", "", IF(C3551="Long", IF(M3551&gt;0, M3551/F3551, ((G3551*(I3551-E3551))/F3551)), IF(M3551&gt;0, M3551/F3551, ((G3551*(E3551-I3551))/F3551))))</f>
        <v/>
      </c>
    </row>
    <row customHeight="1" ht="17.25" r="3552" spans="1:105">
      <c r="A3552" s="161" t="n"/>
      <c r="B3552" s="141" t="n"/>
      <c r="C3552" s="15" t="n"/>
      <c r="D3552" s="15" t="n"/>
      <c r="E3552" s="142" t="n"/>
      <c r="F3552" s="16" t="n"/>
      <c r="G3552" s="132" t="n"/>
      <c r="H3552" s="142" t="n"/>
      <c r="I3552" s="142" t="n"/>
      <c r="J3552" s="144" t="n"/>
      <c r="K3552" s="124" t="n"/>
      <c r="L3552" s="12" t="n"/>
      <c r="M3552" s="158">
        <f>IF(J3552="", "", K3552)</f>
        <v/>
      </c>
      <c r="N3552" s="17" t="n"/>
      <c r="O3552" s="18" t="n"/>
      <c r="AC3552" s="14" t="n"/>
      <c r="AD3552" s="14">
        <f>IF(M3552="", "", IF(C3552="Long", IF(M3552&gt;0, M3552/F3552, ((G3552*(I3552-E3552))/F3552)), IF(M3552&gt;0, M3552/F3552, ((G3552*(E3552-I3552))/F3552))))</f>
        <v/>
      </c>
    </row>
    <row customHeight="1" ht="17.25" r="3553" spans="1:105">
      <c r="A3553" s="161" t="n"/>
      <c r="B3553" s="141" t="n"/>
      <c r="C3553" s="15" t="n"/>
      <c r="D3553" s="15" t="n"/>
      <c r="E3553" s="142" t="n"/>
      <c r="F3553" s="16" t="n"/>
      <c r="G3553" s="132" t="n"/>
      <c r="H3553" s="142" t="n"/>
      <c r="I3553" s="142" t="n"/>
      <c r="J3553" s="144" t="n"/>
      <c r="K3553" s="124" t="n"/>
      <c r="L3553" s="12" t="n"/>
      <c r="M3553" s="158">
        <f>IF(J3553="", "", K3553)</f>
        <v/>
      </c>
      <c r="N3553" s="17" t="n"/>
      <c r="O3553" s="18" t="n"/>
      <c r="AC3553" s="14" t="n"/>
      <c r="AD3553" s="14">
        <f>IF(M3553="", "", IF(C3553="Long", IF(M3553&gt;0, M3553/F3553, ((G3553*(I3553-E3553))/F3553)), IF(M3553&gt;0, M3553/F3553, ((G3553*(E3553-I3553))/F3553))))</f>
        <v/>
      </c>
    </row>
    <row customHeight="1" ht="17.25" r="3554" spans="1:105">
      <c r="A3554" s="161" t="n"/>
      <c r="B3554" s="141" t="n"/>
      <c r="C3554" s="15" t="n"/>
      <c r="D3554" s="15" t="n"/>
      <c r="E3554" s="142" t="n"/>
      <c r="F3554" s="16" t="n"/>
      <c r="G3554" s="132" t="n"/>
      <c r="H3554" s="142" t="n"/>
      <c r="I3554" s="142" t="n"/>
      <c r="J3554" s="144" t="n"/>
      <c r="K3554" s="124" t="n"/>
      <c r="L3554" s="12" t="n"/>
      <c r="M3554" s="158">
        <f>IF(J3554="", "", K3554)</f>
        <v/>
      </c>
      <c r="N3554" s="17" t="n"/>
      <c r="O3554" s="18" t="n"/>
      <c r="AC3554" s="14" t="n"/>
      <c r="AD3554" s="14">
        <f>IF(M3554="", "", IF(C3554="Long", IF(M3554&gt;0, M3554/F3554, ((G3554*(I3554-E3554))/F3554)), IF(M3554&gt;0, M3554/F3554, ((G3554*(E3554-I3554))/F3554))))</f>
        <v/>
      </c>
    </row>
    <row customHeight="1" ht="17.25" r="3555" spans="1:105">
      <c r="A3555" s="161" t="n"/>
      <c r="B3555" s="141" t="n"/>
      <c r="C3555" s="15" t="n"/>
      <c r="D3555" s="15" t="n"/>
      <c r="E3555" s="142" t="n"/>
      <c r="F3555" s="16" t="n"/>
      <c r="G3555" s="132" t="n"/>
      <c r="H3555" s="142" t="n"/>
      <c r="I3555" s="142" t="n"/>
      <c r="J3555" s="144" t="n"/>
      <c r="K3555" s="124" t="n"/>
      <c r="L3555" s="12" t="n"/>
      <c r="M3555" s="158">
        <f>IF(J3555="", "", K3555)</f>
        <v/>
      </c>
      <c r="N3555" s="17" t="n"/>
      <c r="O3555" s="18" t="n"/>
      <c r="AC3555" s="14" t="n"/>
      <c r="AD3555" s="14">
        <f>IF(M3555="", "", IF(C3555="Long", IF(M3555&gt;0, M3555/F3555, ((G3555*(I3555-E3555))/F3555)), IF(M3555&gt;0, M3555/F3555, ((G3555*(E3555-I3555))/F3555))))</f>
        <v/>
      </c>
    </row>
    <row customHeight="1" ht="17.25" r="3556" spans="1:105">
      <c r="A3556" s="161" t="n"/>
      <c r="B3556" s="141" t="n"/>
      <c r="C3556" s="15" t="n"/>
      <c r="D3556" s="15" t="n"/>
      <c r="E3556" s="142" t="n"/>
      <c r="F3556" s="16" t="n"/>
      <c r="G3556" s="132" t="n"/>
      <c r="H3556" s="142" t="n"/>
      <c r="I3556" s="142" t="n"/>
      <c r="J3556" s="144" t="n"/>
      <c r="K3556" s="124" t="n"/>
      <c r="L3556" s="12" t="n"/>
      <c r="M3556" s="158">
        <f>IF(J3556="", "", K3556)</f>
        <v/>
      </c>
      <c r="N3556" s="17" t="n"/>
      <c r="O3556" s="18" t="n"/>
      <c r="AC3556" s="14" t="n"/>
      <c r="AD3556" s="14">
        <f>IF(M3556="", "", IF(C3556="Long", IF(M3556&gt;0, M3556/F3556, ((G3556*(I3556-E3556))/F3556)), IF(M3556&gt;0, M3556/F3556, ((G3556*(E3556-I3556))/F3556))))</f>
        <v/>
      </c>
    </row>
    <row customHeight="1" ht="17.25" r="3557" spans="1:105">
      <c r="A3557" s="161" t="n"/>
      <c r="B3557" s="141" t="n"/>
      <c r="C3557" s="15" t="n"/>
      <c r="D3557" s="15" t="n"/>
      <c r="E3557" s="142" t="n"/>
      <c r="F3557" s="16" t="n"/>
      <c r="G3557" s="132" t="n"/>
      <c r="H3557" s="142" t="n"/>
      <c r="I3557" s="142" t="n"/>
      <c r="J3557" s="144" t="n"/>
      <c r="K3557" s="124" t="n"/>
      <c r="L3557" s="12" t="n"/>
      <c r="M3557" s="158">
        <f>IF(J3557="", "", K3557)</f>
        <v/>
      </c>
      <c r="N3557" s="17" t="n"/>
      <c r="O3557" s="18" t="n"/>
      <c r="AC3557" s="14" t="n"/>
      <c r="AD3557" s="14">
        <f>IF(M3557="", "", IF(C3557="Long", IF(M3557&gt;0, M3557/F3557, ((G3557*(I3557-E3557))/F3557)), IF(M3557&gt;0, M3557/F3557, ((G3557*(E3557-I3557))/F3557))))</f>
        <v/>
      </c>
    </row>
    <row customHeight="1" ht="17.25" r="3558" spans="1:105">
      <c r="A3558" s="161" t="n"/>
      <c r="B3558" s="141" t="n"/>
      <c r="C3558" s="15" t="n"/>
      <c r="D3558" s="15" t="n"/>
      <c r="E3558" s="142" t="n"/>
      <c r="F3558" s="16" t="n"/>
      <c r="G3558" s="132" t="n"/>
      <c r="H3558" s="142" t="n"/>
      <c r="I3558" s="142" t="n"/>
      <c r="J3558" s="144" t="n"/>
      <c r="K3558" s="124" t="n"/>
      <c r="L3558" s="12" t="n"/>
      <c r="M3558" s="158">
        <f>IF(J3558="", "", K3558)</f>
        <v/>
      </c>
      <c r="N3558" s="17" t="n"/>
      <c r="O3558" s="18" t="n"/>
      <c r="AC3558" s="14" t="n"/>
      <c r="AD3558" s="14">
        <f>IF(M3558="", "", IF(C3558="Long", IF(M3558&gt;0, M3558/F3558, ((G3558*(I3558-E3558))/F3558)), IF(M3558&gt;0, M3558/F3558, ((G3558*(E3558-I3558))/F3558))))</f>
        <v/>
      </c>
    </row>
    <row customHeight="1" ht="17.25" r="3559" spans="1:105">
      <c r="A3559" s="161" t="n"/>
      <c r="B3559" s="141" t="n"/>
      <c r="C3559" s="15" t="n"/>
      <c r="D3559" s="15" t="n"/>
      <c r="E3559" s="142" t="n"/>
      <c r="F3559" s="16" t="n"/>
      <c r="G3559" s="132" t="n"/>
      <c r="H3559" s="142" t="n"/>
      <c r="I3559" s="142" t="n"/>
      <c r="J3559" s="144" t="n"/>
      <c r="K3559" s="124" t="n"/>
      <c r="L3559" s="12" t="n"/>
      <c r="M3559" s="158">
        <f>IF(J3559="", "", K3559)</f>
        <v/>
      </c>
      <c r="N3559" s="17" t="n"/>
      <c r="O3559" s="18" t="n"/>
      <c r="AC3559" s="14" t="n"/>
      <c r="AD3559" s="14">
        <f>IF(M3559="", "", IF(C3559="Long", IF(M3559&gt;0, M3559/F3559, ((G3559*(I3559-E3559))/F3559)), IF(M3559&gt;0, M3559/F3559, ((G3559*(E3559-I3559))/F3559))))</f>
        <v/>
      </c>
    </row>
    <row customHeight="1" ht="17.25" r="3560" spans="1:105">
      <c r="A3560" s="161" t="n"/>
      <c r="B3560" s="141" t="n"/>
      <c r="C3560" s="15" t="n"/>
      <c r="D3560" s="15" t="n"/>
      <c r="E3560" s="142" t="n"/>
      <c r="F3560" s="16" t="n"/>
      <c r="G3560" s="132" t="n"/>
      <c r="H3560" s="142" t="n"/>
      <c r="I3560" s="142" t="n"/>
      <c r="J3560" s="144" t="n"/>
      <c r="K3560" s="124" t="n"/>
      <c r="L3560" s="12" t="n"/>
      <c r="M3560" s="158">
        <f>IF(J3560="", "", K3560)</f>
        <v/>
      </c>
      <c r="N3560" s="17" t="n"/>
      <c r="O3560" s="18" t="n"/>
      <c r="AC3560" s="14" t="n"/>
      <c r="AD3560" s="14">
        <f>IF(M3560="", "", IF(C3560="Long", IF(M3560&gt;0, M3560/F3560, ((G3560*(I3560-E3560))/F3560)), IF(M3560&gt;0, M3560/F3560, ((G3560*(E3560-I3560))/F3560))))</f>
        <v/>
      </c>
    </row>
    <row customHeight="1" ht="17.25" r="3561" spans="1:105">
      <c r="A3561" s="161" t="n"/>
      <c r="B3561" s="141" t="n"/>
      <c r="C3561" s="15" t="n"/>
      <c r="D3561" s="15" t="n"/>
      <c r="E3561" s="142" t="n"/>
      <c r="F3561" s="16" t="n"/>
      <c r="G3561" s="132" t="n"/>
      <c r="H3561" s="142" t="n"/>
      <c r="I3561" s="142" t="n"/>
      <c r="J3561" s="144" t="n"/>
      <c r="K3561" s="124" t="n"/>
      <c r="L3561" s="12" t="n"/>
      <c r="M3561" s="158">
        <f>IF(J3561="", "", K3561)</f>
        <v/>
      </c>
      <c r="N3561" s="17" t="n"/>
      <c r="O3561" s="18" t="n"/>
      <c r="AC3561" s="14" t="n"/>
      <c r="AD3561" s="14">
        <f>IF(M3561="", "", IF(C3561="Long", IF(M3561&gt;0, M3561/F3561, ((G3561*(I3561-E3561))/F3561)), IF(M3561&gt;0, M3561/F3561, ((G3561*(E3561-I3561))/F3561))))</f>
        <v/>
      </c>
    </row>
    <row customHeight="1" ht="17.25" r="3562" spans="1:105">
      <c r="A3562" s="161" t="n"/>
      <c r="B3562" s="141" t="n"/>
      <c r="C3562" s="15" t="n"/>
      <c r="D3562" s="15" t="n"/>
      <c r="E3562" s="142" t="n"/>
      <c r="F3562" s="16" t="n"/>
      <c r="G3562" s="132" t="n"/>
      <c r="H3562" s="142" t="n"/>
      <c r="I3562" s="142" t="n"/>
      <c r="J3562" s="144" t="n"/>
      <c r="K3562" s="124" t="n"/>
      <c r="L3562" s="12" t="n"/>
      <c r="M3562" s="158">
        <f>IF(J3562="", "", K3562)</f>
        <v/>
      </c>
      <c r="N3562" s="17" t="n"/>
      <c r="O3562" s="18" t="n"/>
      <c r="AC3562" s="14" t="n"/>
      <c r="AD3562" s="14">
        <f>IF(M3562="", "", IF(C3562="Long", IF(M3562&gt;0, M3562/F3562, ((G3562*(I3562-E3562))/F3562)), IF(M3562&gt;0, M3562/F3562, ((G3562*(E3562-I3562))/F3562))))</f>
        <v/>
      </c>
    </row>
    <row customHeight="1" ht="17.25" r="3563" spans="1:105">
      <c r="A3563" s="161" t="n"/>
      <c r="B3563" s="141" t="n"/>
      <c r="C3563" s="15" t="n"/>
      <c r="D3563" s="15" t="n"/>
      <c r="E3563" s="142" t="n"/>
      <c r="F3563" s="16" t="n"/>
      <c r="G3563" s="132" t="n"/>
      <c r="H3563" s="142" t="n"/>
      <c r="I3563" s="142" t="n"/>
      <c r="J3563" s="144" t="n"/>
      <c r="K3563" s="124" t="n"/>
      <c r="L3563" s="12" t="n"/>
      <c r="M3563" s="158">
        <f>IF(J3563="", "", K3563)</f>
        <v/>
      </c>
      <c r="N3563" s="17" t="n"/>
      <c r="O3563" s="18" t="n"/>
      <c r="AC3563" s="14" t="n"/>
      <c r="AD3563" s="14">
        <f>IF(M3563="", "", IF(C3563="Long", IF(M3563&gt;0, M3563/F3563, ((G3563*(I3563-E3563))/F3563)), IF(M3563&gt;0, M3563/F3563, ((G3563*(E3563-I3563))/F3563))))</f>
        <v/>
      </c>
    </row>
    <row customHeight="1" ht="17.25" r="3564" spans="1:105">
      <c r="A3564" s="161" t="n"/>
      <c r="B3564" s="141" t="n"/>
      <c r="C3564" s="15" t="n"/>
      <c r="D3564" s="15" t="n"/>
      <c r="E3564" s="142" t="n"/>
      <c r="F3564" s="16" t="n"/>
      <c r="G3564" s="132" t="n"/>
      <c r="H3564" s="142" t="n"/>
      <c r="I3564" s="142" t="n"/>
      <c r="J3564" s="144" t="n"/>
      <c r="K3564" s="124" t="n"/>
      <c r="L3564" s="12" t="n"/>
      <c r="M3564" s="158">
        <f>IF(J3564="", "", K3564)</f>
        <v/>
      </c>
      <c r="N3564" s="17" t="n"/>
      <c r="O3564" s="18" t="n"/>
      <c r="AC3564" s="14" t="n"/>
      <c r="AD3564" s="14">
        <f>IF(M3564="", "", IF(C3564="Long", IF(M3564&gt;0, M3564/F3564, ((G3564*(I3564-E3564))/F3564)), IF(M3564&gt;0, M3564/F3564, ((G3564*(E3564-I3564))/F3564))))</f>
        <v/>
      </c>
    </row>
    <row customHeight="1" ht="17.25" r="3565" spans="1:105">
      <c r="A3565" s="161" t="n"/>
      <c r="B3565" s="141" t="n"/>
      <c r="C3565" s="15" t="n"/>
      <c r="D3565" s="15" t="n"/>
      <c r="E3565" s="142" t="n"/>
      <c r="F3565" s="16" t="n"/>
      <c r="G3565" s="132" t="n"/>
      <c r="H3565" s="142" t="n"/>
      <c r="I3565" s="142" t="n"/>
      <c r="J3565" s="144" t="n"/>
      <c r="K3565" s="124" t="n"/>
      <c r="L3565" s="12" t="n"/>
      <c r="M3565" s="158">
        <f>IF(J3565="", "", K3565)</f>
        <v/>
      </c>
      <c r="N3565" s="17" t="n"/>
      <c r="O3565" s="18" t="n"/>
      <c r="AC3565" s="14" t="n"/>
      <c r="AD3565" s="14">
        <f>IF(M3565="", "", IF(C3565="Long", IF(M3565&gt;0, M3565/F3565, ((G3565*(I3565-E3565))/F3565)), IF(M3565&gt;0, M3565/F3565, ((G3565*(E3565-I3565))/F3565))))</f>
        <v/>
      </c>
    </row>
    <row customHeight="1" ht="17.25" r="3566" spans="1:105">
      <c r="A3566" s="161" t="n"/>
      <c r="B3566" s="141" t="n"/>
      <c r="C3566" s="15" t="n"/>
      <c r="D3566" s="15" t="n"/>
      <c r="E3566" s="142" t="n"/>
      <c r="F3566" s="16" t="n"/>
      <c r="G3566" s="132" t="n"/>
      <c r="H3566" s="142" t="n"/>
      <c r="I3566" s="142" t="n"/>
      <c r="J3566" s="144" t="n"/>
      <c r="K3566" s="124" t="n"/>
      <c r="L3566" s="12" t="n"/>
      <c r="M3566" s="158">
        <f>IF(J3566="", "", K3566)</f>
        <v/>
      </c>
      <c r="N3566" s="17" t="n"/>
      <c r="O3566" s="18" t="n"/>
      <c r="AC3566" s="14" t="n"/>
      <c r="AD3566" s="14">
        <f>IF(M3566="", "", IF(C3566="Long", IF(M3566&gt;0, M3566/F3566, ((G3566*(I3566-E3566))/F3566)), IF(M3566&gt;0, M3566/F3566, ((G3566*(E3566-I3566))/F3566))))</f>
        <v/>
      </c>
    </row>
    <row customHeight="1" ht="17.25" r="3567" spans="1:105">
      <c r="A3567" s="161" t="n"/>
      <c r="B3567" s="141" t="n"/>
      <c r="C3567" s="15" t="n"/>
      <c r="D3567" s="15" t="n"/>
      <c r="E3567" s="142" t="n"/>
      <c r="F3567" s="16" t="n"/>
      <c r="G3567" s="132" t="n"/>
      <c r="H3567" s="142" t="n"/>
      <c r="I3567" s="142" t="n"/>
      <c r="J3567" s="144" t="n"/>
      <c r="K3567" s="124" t="n"/>
      <c r="L3567" s="12" t="n"/>
      <c r="M3567" s="158">
        <f>IF(J3567="", "", K3567)</f>
        <v/>
      </c>
      <c r="N3567" s="17" t="n"/>
      <c r="O3567" s="18" t="n"/>
      <c r="AC3567" s="14" t="n"/>
      <c r="AD3567" s="14">
        <f>IF(M3567="", "", IF(C3567="Long", IF(M3567&gt;0, M3567/F3567, ((G3567*(I3567-E3567))/F3567)), IF(M3567&gt;0, M3567/F3567, ((G3567*(E3567-I3567))/F3567))))</f>
        <v/>
      </c>
    </row>
    <row customHeight="1" ht="17.25" r="3568" spans="1:105">
      <c r="A3568" s="161" t="n"/>
      <c r="B3568" s="141" t="n"/>
      <c r="C3568" s="15" t="n"/>
      <c r="D3568" s="15" t="n"/>
      <c r="E3568" s="142" t="n"/>
      <c r="F3568" s="16" t="n"/>
      <c r="G3568" s="132" t="n"/>
      <c r="H3568" s="142" t="n"/>
      <c r="I3568" s="142" t="n"/>
      <c r="J3568" s="144" t="n"/>
      <c r="K3568" s="124" t="n"/>
      <c r="L3568" s="12" t="n"/>
      <c r="M3568" s="158">
        <f>IF(J3568="", "", K3568)</f>
        <v/>
      </c>
      <c r="N3568" s="17" t="n"/>
      <c r="O3568" s="18" t="n"/>
      <c r="AC3568" s="14" t="n"/>
      <c r="AD3568" s="14">
        <f>IF(M3568="", "", IF(C3568="Long", IF(M3568&gt;0, M3568/F3568, ((G3568*(I3568-E3568))/F3568)), IF(M3568&gt;0, M3568/F3568, ((G3568*(E3568-I3568))/F3568))))</f>
        <v/>
      </c>
    </row>
    <row customHeight="1" ht="17.25" r="3569" spans="1:105">
      <c r="A3569" s="161" t="n"/>
      <c r="B3569" s="141" t="n"/>
      <c r="C3569" s="15" t="n"/>
      <c r="D3569" s="15" t="n"/>
      <c r="E3569" s="142" t="n"/>
      <c r="F3569" s="16" t="n"/>
      <c r="G3569" s="132" t="n"/>
      <c r="H3569" s="142" t="n"/>
      <c r="I3569" s="142" t="n"/>
      <c r="J3569" s="144" t="n"/>
      <c r="K3569" s="124" t="n"/>
      <c r="L3569" s="12" t="n"/>
      <c r="M3569" s="158">
        <f>IF(J3569="", "", K3569)</f>
        <v/>
      </c>
      <c r="N3569" s="17" t="n"/>
      <c r="O3569" s="18" t="n"/>
      <c r="AC3569" s="14" t="n"/>
      <c r="AD3569" s="14">
        <f>IF(M3569="", "", IF(C3569="Long", IF(M3569&gt;0, M3569/F3569, ((G3569*(I3569-E3569))/F3569)), IF(M3569&gt;0, M3569/F3569, ((G3569*(E3569-I3569))/F3569))))</f>
        <v/>
      </c>
    </row>
    <row customHeight="1" ht="17.25" r="3570" spans="1:105">
      <c r="A3570" s="161" t="n"/>
      <c r="B3570" s="141" t="n"/>
      <c r="C3570" s="15" t="n"/>
      <c r="D3570" s="15" t="n"/>
      <c r="E3570" s="142" t="n"/>
      <c r="F3570" s="16" t="n"/>
      <c r="G3570" s="132" t="n"/>
      <c r="H3570" s="142" t="n"/>
      <c r="I3570" s="142" t="n"/>
      <c r="J3570" s="144" t="n"/>
      <c r="K3570" s="124" t="n"/>
      <c r="L3570" s="12" t="n"/>
      <c r="M3570" s="158">
        <f>IF(J3570="", "", K3570)</f>
        <v/>
      </c>
      <c r="N3570" s="17" t="n"/>
      <c r="O3570" s="18" t="n"/>
      <c r="AC3570" s="14" t="n"/>
      <c r="AD3570" s="14">
        <f>IF(M3570="", "", IF(C3570="Long", IF(M3570&gt;0, M3570/F3570, ((G3570*(I3570-E3570))/F3570)), IF(M3570&gt;0, M3570/F3570, ((G3570*(E3570-I3570))/F3570))))</f>
        <v/>
      </c>
    </row>
    <row customHeight="1" ht="17.25" r="3571" spans="1:105">
      <c r="A3571" s="161" t="n"/>
      <c r="B3571" s="141" t="n"/>
      <c r="C3571" s="15" t="n"/>
      <c r="D3571" s="15" t="n"/>
      <c r="E3571" s="142" t="n"/>
      <c r="F3571" s="16" t="n"/>
      <c r="G3571" s="132" t="n"/>
      <c r="H3571" s="142" t="n"/>
      <c r="I3571" s="142" t="n"/>
      <c r="J3571" s="144" t="n"/>
      <c r="K3571" s="124" t="n"/>
      <c r="L3571" s="12" t="n"/>
      <c r="M3571" s="158">
        <f>IF(J3571="", "", K3571)</f>
        <v/>
      </c>
      <c r="N3571" s="17" t="n"/>
      <c r="O3571" s="18" t="n"/>
      <c r="AC3571" s="14" t="n"/>
      <c r="AD3571" s="14">
        <f>IF(M3571="", "", IF(C3571="Long", IF(M3571&gt;0, M3571/F3571, ((G3571*(I3571-E3571))/F3571)), IF(M3571&gt;0, M3571/F3571, ((G3571*(E3571-I3571))/F3571))))</f>
        <v/>
      </c>
    </row>
    <row customHeight="1" ht="17.25" r="3572" spans="1:105">
      <c r="A3572" s="161" t="n"/>
      <c r="B3572" s="141" t="n"/>
      <c r="C3572" s="15" t="n"/>
      <c r="D3572" s="15" t="n"/>
      <c r="E3572" s="142" t="n"/>
      <c r="F3572" s="16" t="n"/>
      <c r="G3572" s="132" t="n"/>
      <c r="H3572" s="142" t="n"/>
      <c r="I3572" s="142" t="n"/>
      <c r="J3572" s="144" t="n"/>
      <c r="K3572" s="124" t="n"/>
      <c r="L3572" s="12" t="n"/>
      <c r="M3572" s="158">
        <f>IF(J3572="", "", K3572)</f>
        <v/>
      </c>
      <c r="N3572" s="17" t="n"/>
      <c r="O3572" s="18" t="n"/>
      <c r="AC3572" s="14" t="n"/>
      <c r="AD3572" s="14">
        <f>IF(M3572="", "", IF(C3572="Long", IF(M3572&gt;0, M3572/F3572, ((G3572*(I3572-E3572))/F3572)), IF(M3572&gt;0, M3572/F3572, ((G3572*(E3572-I3572))/F3572))))</f>
        <v/>
      </c>
    </row>
    <row customHeight="1" ht="17.25" r="3573" spans="1:105">
      <c r="A3573" s="161" t="n"/>
      <c r="B3573" s="141" t="n"/>
      <c r="C3573" s="15" t="n"/>
      <c r="D3573" s="15" t="n"/>
      <c r="E3573" s="142" t="n"/>
      <c r="F3573" s="16" t="n"/>
      <c r="G3573" s="132" t="n"/>
      <c r="H3573" s="142" t="n"/>
      <c r="I3573" s="142" t="n"/>
      <c r="J3573" s="144" t="n"/>
      <c r="K3573" s="124" t="n"/>
      <c r="L3573" s="12" t="n"/>
      <c r="M3573" s="158">
        <f>IF(J3573="", "", K3573)</f>
        <v/>
      </c>
      <c r="N3573" s="17" t="n"/>
      <c r="O3573" s="18" t="n"/>
      <c r="AC3573" s="14" t="n"/>
      <c r="AD3573" s="14">
        <f>IF(M3573="", "", IF(C3573="Long", IF(M3573&gt;0, M3573/F3573, ((G3573*(I3573-E3573))/F3573)), IF(M3573&gt;0, M3573/F3573, ((G3573*(E3573-I3573))/F3573))))</f>
        <v/>
      </c>
    </row>
    <row customHeight="1" ht="17.25" r="3574" spans="1:105">
      <c r="A3574" s="161" t="n"/>
      <c r="B3574" s="141" t="n"/>
      <c r="C3574" s="15" t="n"/>
      <c r="D3574" s="15" t="n"/>
      <c r="E3574" s="142" t="n"/>
      <c r="F3574" s="16" t="n"/>
      <c r="G3574" s="132" t="n"/>
      <c r="H3574" s="142" t="n"/>
      <c r="I3574" s="142" t="n"/>
      <c r="J3574" s="144" t="n"/>
      <c r="K3574" s="124" t="n"/>
      <c r="L3574" s="12" t="n"/>
      <c r="M3574" s="158">
        <f>IF(J3574="", "", K3574)</f>
        <v/>
      </c>
      <c r="N3574" s="17" t="n"/>
      <c r="O3574" s="18" t="n"/>
      <c r="AC3574" s="14" t="n"/>
      <c r="AD3574" s="14">
        <f>IF(M3574="", "", IF(C3574="Long", IF(M3574&gt;0, M3574/F3574, ((G3574*(I3574-E3574))/F3574)), IF(M3574&gt;0, M3574/F3574, ((G3574*(E3574-I3574))/F3574))))</f>
        <v/>
      </c>
    </row>
    <row customHeight="1" ht="17.25" r="3575" spans="1:105">
      <c r="A3575" s="161" t="n"/>
      <c r="B3575" s="141" t="n"/>
      <c r="C3575" s="15" t="n"/>
      <c r="D3575" s="15" t="n"/>
      <c r="E3575" s="142" t="n"/>
      <c r="F3575" s="16" t="n"/>
      <c r="G3575" s="132" t="n"/>
      <c r="H3575" s="142" t="n"/>
      <c r="I3575" s="142" t="n"/>
      <c r="J3575" s="144" t="n"/>
      <c r="K3575" s="124" t="n"/>
      <c r="L3575" s="12" t="n"/>
      <c r="M3575" s="158">
        <f>IF(J3575="", "", K3575)</f>
        <v/>
      </c>
      <c r="N3575" s="17" t="n"/>
      <c r="O3575" s="18" t="n"/>
      <c r="AC3575" s="14" t="n"/>
      <c r="AD3575" s="14">
        <f>IF(M3575="", "", IF(C3575="Long", IF(M3575&gt;0, M3575/F3575, ((G3575*(I3575-E3575))/F3575)), IF(M3575&gt;0, M3575/F3575, ((G3575*(E3575-I3575))/F3575))))</f>
        <v/>
      </c>
    </row>
    <row customHeight="1" ht="17.25" r="3576" spans="1:105">
      <c r="A3576" s="161" t="n"/>
      <c r="B3576" s="141" t="n"/>
      <c r="C3576" s="15" t="n"/>
      <c r="D3576" s="15" t="n"/>
      <c r="E3576" s="142" t="n"/>
      <c r="F3576" s="16" t="n"/>
      <c r="G3576" s="132" t="n"/>
      <c r="H3576" s="142" t="n"/>
      <c r="I3576" s="142" t="n"/>
      <c r="J3576" s="144" t="n"/>
      <c r="K3576" s="124" t="n"/>
      <c r="L3576" s="12" t="n"/>
      <c r="M3576" s="158">
        <f>IF(J3576="", "", K3576)</f>
        <v/>
      </c>
      <c r="N3576" s="17" t="n"/>
      <c r="O3576" s="18" t="n"/>
      <c r="AC3576" s="14" t="n"/>
      <c r="AD3576" s="14">
        <f>IF(M3576="", "", IF(C3576="Long", IF(M3576&gt;0, M3576/F3576, ((G3576*(I3576-E3576))/F3576)), IF(M3576&gt;0, M3576/F3576, ((G3576*(E3576-I3576))/F3576))))</f>
        <v/>
      </c>
    </row>
    <row customHeight="1" ht="17.25" r="3577" spans="1:105">
      <c r="A3577" s="161" t="n"/>
      <c r="B3577" s="141" t="n"/>
      <c r="C3577" s="15" t="n"/>
      <c r="D3577" s="15" t="n"/>
      <c r="E3577" s="142" t="n"/>
      <c r="F3577" s="16" t="n"/>
      <c r="G3577" s="132" t="n"/>
      <c r="H3577" s="142" t="n"/>
      <c r="I3577" s="142" t="n"/>
      <c r="J3577" s="144" t="n"/>
      <c r="K3577" s="124" t="n"/>
      <c r="L3577" s="12" t="n"/>
      <c r="M3577" s="158">
        <f>IF(J3577="", "", K3577)</f>
        <v/>
      </c>
      <c r="N3577" s="17" t="n"/>
      <c r="O3577" s="18" t="n"/>
      <c r="AC3577" s="14" t="n"/>
      <c r="AD3577" s="14">
        <f>IF(M3577="", "", IF(C3577="Long", IF(M3577&gt;0, M3577/F3577, ((G3577*(I3577-E3577))/F3577)), IF(M3577&gt;0, M3577/F3577, ((G3577*(E3577-I3577))/F3577))))</f>
        <v/>
      </c>
    </row>
    <row customHeight="1" ht="17.25" r="3578" spans="1:105">
      <c r="A3578" s="161" t="n"/>
      <c r="B3578" s="141" t="n"/>
      <c r="C3578" s="15" t="n"/>
      <c r="D3578" s="15" t="n"/>
      <c r="E3578" s="142" t="n"/>
      <c r="F3578" s="16" t="n"/>
      <c r="G3578" s="132" t="n"/>
      <c r="H3578" s="142" t="n"/>
      <c r="I3578" s="142" t="n"/>
      <c r="J3578" s="144" t="n"/>
      <c r="K3578" s="124" t="n"/>
      <c r="L3578" s="12" t="n"/>
      <c r="M3578" s="158">
        <f>IF(J3578="", "", K3578)</f>
        <v/>
      </c>
      <c r="N3578" s="17" t="n"/>
      <c r="O3578" s="18" t="n"/>
      <c r="AC3578" s="14" t="n"/>
      <c r="AD3578" s="14">
        <f>IF(M3578="", "", IF(C3578="Long", IF(M3578&gt;0, M3578/F3578, ((G3578*(I3578-E3578))/F3578)), IF(M3578&gt;0, M3578/F3578, ((G3578*(E3578-I3578))/F3578))))</f>
        <v/>
      </c>
    </row>
    <row customHeight="1" ht="17.25" r="3579" spans="1:105">
      <c r="A3579" s="161" t="n"/>
      <c r="B3579" s="141" t="n"/>
      <c r="C3579" s="15" t="n"/>
      <c r="D3579" s="15" t="n"/>
      <c r="E3579" s="142" t="n"/>
      <c r="F3579" s="16" t="n"/>
      <c r="G3579" s="132" t="n"/>
      <c r="H3579" s="142" t="n"/>
      <c r="I3579" s="142" t="n"/>
      <c r="J3579" s="144" t="n"/>
      <c r="K3579" s="124" t="n"/>
      <c r="L3579" s="12" t="n"/>
      <c r="M3579" s="158">
        <f>IF(J3579="", "", K3579)</f>
        <v/>
      </c>
      <c r="N3579" s="17" t="n"/>
      <c r="O3579" s="18" t="n"/>
      <c r="AC3579" s="14" t="n"/>
      <c r="AD3579" s="14">
        <f>IF(M3579="", "", IF(C3579="Long", IF(M3579&gt;0, M3579/F3579, ((G3579*(I3579-E3579))/F3579)), IF(M3579&gt;0, M3579/F3579, ((G3579*(E3579-I3579))/F3579))))</f>
        <v/>
      </c>
    </row>
    <row customHeight="1" ht="17.25" r="3580" spans="1:105">
      <c r="A3580" s="161" t="n"/>
      <c r="B3580" s="141" t="n"/>
      <c r="C3580" s="15" t="n"/>
      <c r="D3580" s="15" t="n"/>
      <c r="E3580" s="142" t="n"/>
      <c r="F3580" s="16" t="n"/>
      <c r="G3580" s="132" t="n"/>
      <c r="H3580" s="142" t="n"/>
      <c r="I3580" s="142" t="n"/>
      <c r="J3580" s="144" t="n"/>
      <c r="K3580" s="124" t="n"/>
      <c r="L3580" s="12" t="n"/>
      <c r="M3580" s="158">
        <f>IF(J3580="", "", K3580)</f>
        <v/>
      </c>
      <c r="N3580" s="17" t="n"/>
      <c r="O3580" s="18" t="n"/>
      <c r="AC3580" s="14" t="n"/>
      <c r="AD3580" s="14">
        <f>IF(M3580="", "", IF(C3580="Long", IF(M3580&gt;0, M3580/F3580, ((G3580*(I3580-E3580))/F3580)), IF(M3580&gt;0, M3580/F3580, ((G3580*(E3580-I3580))/F3580))))</f>
        <v/>
      </c>
    </row>
    <row customHeight="1" ht="17.25" r="3581" spans="1:105">
      <c r="A3581" s="161" t="n"/>
      <c r="B3581" s="141" t="n"/>
      <c r="C3581" s="15" t="n"/>
      <c r="D3581" s="15" t="n"/>
      <c r="E3581" s="142" t="n"/>
      <c r="F3581" s="16" t="n"/>
      <c r="G3581" s="132" t="n"/>
      <c r="H3581" s="142" t="n"/>
      <c r="I3581" s="142" t="n"/>
      <c r="J3581" s="144" t="n"/>
      <c r="K3581" s="124" t="n"/>
      <c r="L3581" s="12" t="n"/>
      <c r="M3581" s="158">
        <f>IF(J3581="", "", K3581)</f>
        <v/>
      </c>
      <c r="N3581" s="17" t="n"/>
      <c r="O3581" s="18" t="n"/>
      <c r="AC3581" s="14" t="n"/>
      <c r="AD3581" s="14">
        <f>IF(M3581="", "", IF(C3581="Long", IF(M3581&gt;0, M3581/F3581, ((G3581*(I3581-E3581))/F3581)), IF(M3581&gt;0, M3581/F3581, ((G3581*(E3581-I3581))/F3581))))</f>
        <v/>
      </c>
    </row>
    <row customHeight="1" ht="17.25" r="3582" spans="1:105">
      <c r="A3582" s="161" t="n"/>
      <c r="B3582" s="141" t="n"/>
      <c r="C3582" s="15" t="n"/>
      <c r="D3582" s="15" t="n"/>
      <c r="E3582" s="142" t="n"/>
      <c r="F3582" s="16" t="n"/>
      <c r="G3582" s="132" t="n"/>
      <c r="H3582" s="142" t="n"/>
      <c r="I3582" s="142" t="n"/>
      <c r="J3582" s="144" t="n"/>
      <c r="K3582" s="124" t="n"/>
      <c r="L3582" s="12" t="n"/>
      <c r="M3582" s="158">
        <f>IF(J3582="", "", K3582)</f>
        <v/>
      </c>
      <c r="N3582" s="17" t="n"/>
      <c r="O3582" s="18" t="n"/>
      <c r="AC3582" s="14" t="n"/>
      <c r="AD3582" s="14">
        <f>IF(M3582="", "", IF(C3582="Long", IF(M3582&gt;0, M3582/F3582, ((G3582*(I3582-E3582))/F3582)), IF(M3582&gt;0, M3582/F3582, ((G3582*(E3582-I3582))/F3582))))</f>
        <v/>
      </c>
    </row>
    <row customHeight="1" ht="17.25" r="3583" spans="1:105">
      <c r="A3583" s="161" t="n"/>
      <c r="B3583" s="141" t="n"/>
      <c r="C3583" s="15" t="n"/>
      <c r="D3583" s="15" t="n"/>
      <c r="E3583" s="142" t="n"/>
      <c r="F3583" s="16" t="n"/>
      <c r="G3583" s="132" t="n"/>
      <c r="H3583" s="142" t="n"/>
      <c r="I3583" s="142" t="n"/>
      <c r="J3583" s="144" t="n"/>
      <c r="K3583" s="124" t="n"/>
      <c r="L3583" s="12" t="n"/>
      <c r="M3583" s="158">
        <f>IF(J3583="", "", K3583)</f>
        <v/>
      </c>
      <c r="N3583" s="17" t="n"/>
      <c r="O3583" s="18" t="n"/>
      <c r="AC3583" s="14" t="n"/>
      <c r="AD3583" s="14">
        <f>IF(M3583="", "", IF(C3583="Long", IF(M3583&gt;0, M3583/F3583, ((G3583*(I3583-E3583))/F3583)), IF(M3583&gt;0, M3583/F3583, ((G3583*(E3583-I3583))/F3583))))</f>
        <v/>
      </c>
    </row>
    <row customHeight="1" ht="17.25" r="3584" spans="1:105">
      <c r="A3584" s="161" t="n"/>
      <c r="B3584" s="141" t="n"/>
      <c r="C3584" s="15" t="n"/>
      <c r="D3584" s="15" t="n"/>
      <c r="E3584" s="142" t="n"/>
      <c r="F3584" s="16" t="n"/>
      <c r="G3584" s="132" t="n"/>
      <c r="H3584" s="142" t="n"/>
      <c r="I3584" s="142" t="n"/>
      <c r="J3584" s="144" t="n"/>
      <c r="K3584" s="124" t="n"/>
      <c r="L3584" s="12" t="n"/>
      <c r="M3584" s="158">
        <f>IF(J3584="", "", K3584)</f>
        <v/>
      </c>
      <c r="N3584" s="17" t="n"/>
      <c r="O3584" s="18" t="n"/>
      <c r="AC3584" s="14" t="n"/>
      <c r="AD3584" s="14">
        <f>IF(M3584="", "", IF(C3584="Long", IF(M3584&gt;0, M3584/F3584, ((G3584*(I3584-E3584))/F3584)), IF(M3584&gt;0, M3584/F3584, ((G3584*(E3584-I3584))/F3584))))</f>
        <v/>
      </c>
    </row>
    <row customHeight="1" ht="17.25" r="3585" spans="1:105">
      <c r="A3585" s="161" t="n"/>
      <c r="B3585" s="141" t="n"/>
      <c r="C3585" s="15" t="n"/>
      <c r="D3585" s="15" t="n"/>
      <c r="E3585" s="142" t="n"/>
      <c r="F3585" s="16" t="n"/>
      <c r="G3585" s="132" t="n"/>
      <c r="H3585" s="142" t="n"/>
      <c r="I3585" s="142" t="n"/>
      <c r="J3585" s="144" t="n"/>
      <c r="K3585" s="124" t="n"/>
      <c r="L3585" s="12" t="n"/>
      <c r="M3585" s="158">
        <f>IF(J3585="", "", K3585)</f>
        <v/>
      </c>
      <c r="N3585" s="17" t="n"/>
      <c r="O3585" s="18" t="n"/>
      <c r="AC3585" s="14" t="n"/>
      <c r="AD3585" s="14">
        <f>IF(M3585="", "", IF(C3585="Long", IF(M3585&gt;0, M3585/F3585, ((G3585*(I3585-E3585))/F3585)), IF(M3585&gt;0, M3585/F3585, ((G3585*(E3585-I3585))/F3585))))</f>
        <v/>
      </c>
    </row>
    <row customHeight="1" ht="17.25" r="3586" spans="1:105">
      <c r="A3586" s="161" t="n"/>
      <c r="B3586" s="141" t="n"/>
      <c r="C3586" s="15" t="n"/>
      <c r="D3586" s="15" t="n"/>
      <c r="E3586" s="142" t="n"/>
      <c r="F3586" s="16" t="n"/>
      <c r="G3586" s="132" t="n"/>
      <c r="H3586" s="142" t="n"/>
      <c r="I3586" s="142" t="n"/>
      <c r="J3586" s="144" t="n"/>
      <c r="K3586" s="124" t="n"/>
      <c r="L3586" s="12" t="n"/>
      <c r="M3586" s="158">
        <f>IF(J3586="", "", K3586)</f>
        <v/>
      </c>
      <c r="N3586" s="17" t="n"/>
      <c r="O3586" s="18" t="n"/>
      <c r="AC3586" s="14" t="n"/>
      <c r="AD3586" s="14">
        <f>IF(M3586="", "", IF(C3586="Long", IF(M3586&gt;0, M3586/F3586, ((G3586*(I3586-E3586))/F3586)), IF(M3586&gt;0, M3586/F3586, ((G3586*(E3586-I3586))/F3586))))</f>
        <v/>
      </c>
    </row>
    <row customHeight="1" ht="17.25" r="3587" spans="1:105">
      <c r="A3587" s="161" t="n"/>
      <c r="B3587" s="141" t="n"/>
      <c r="C3587" s="15" t="n"/>
      <c r="D3587" s="15" t="n"/>
      <c r="E3587" s="142" t="n"/>
      <c r="F3587" s="16" t="n"/>
      <c r="G3587" s="132" t="n"/>
      <c r="H3587" s="142" t="n"/>
      <c r="I3587" s="142" t="n"/>
      <c r="J3587" s="144" t="n"/>
      <c r="K3587" s="124" t="n"/>
      <c r="L3587" s="12" t="n"/>
      <c r="M3587" s="158">
        <f>IF(J3587="", "", K3587)</f>
        <v/>
      </c>
      <c r="N3587" s="17" t="n"/>
      <c r="O3587" s="18" t="n"/>
      <c r="AC3587" s="14" t="n"/>
      <c r="AD3587" s="14">
        <f>IF(M3587="", "", IF(C3587="Long", IF(M3587&gt;0, M3587/F3587, ((G3587*(I3587-E3587))/F3587)), IF(M3587&gt;0, M3587/F3587, ((G3587*(E3587-I3587))/F3587))))</f>
        <v/>
      </c>
    </row>
    <row customHeight="1" ht="17.25" r="3588" spans="1:105">
      <c r="A3588" s="161" t="n"/>
      <c r="B3588" s="141" t="n"/>
      <c r="C3588" s="15" t="n"/>
      <c r="D3588" s="15" t="n"/>
      <c r="E3588" s="142" t="n"/>
      <c r="F3588" s="16" t="n"/>
      <c r="G3588" s="132" t="n"/>
      <c r="H3588" s="142" t="n"/>
      <c r="I3588" s="142" t="n"/>
      <c r="J3588" s="144" t="n"/>
      <c r="K3588" s="124" t="n"/>
      <c r="L3588" s="12" t="n"/>
      <c r="M3588" s="158">
        <f>IF(J3588="", "", K3588)</f>
        <v/>
      </c>
      <c r="N3588" s="17" t="n"/>
      <c r="O3588" s="18" t="n"/>
      <c r="AC3588" s="14" t="n"/>
      <c r="AD3588" s="14">
        <f>IF(M3588="", "", IF(C3588="Long", IF(M3588&gt;0, M3588/F3588, ((G3588*(I3588-E3588))/F3588)), IF(M3588&gt;0, M3588/F3588, ((G3588*(E3588-I3588))/F3588))))</f>
        <v/>
      </c>
    </row>
    <row customHeight="1" ht="17.25" r="3589" spans="1:105">
      <c r="A3589" s="161" t="n"/>
      <c r="B3589" s="141" t="n"/>
      <c r="C3589" s="15" t="n"/>
      <c r="D3589" s="15" t="n"/>
      <c r="E3589" s="142" t="n"/>
      <c r="F3589" s="16" t="n"/>
      <c r="G3589" s="132" t="n"/>
      <c r="H3589" s="142" t="n"/>
      <c r="I3589" s="142" t="n"/>
      <c r="J3589" s="144" t="n"/>
      <c r="K3589" s="124" t="n"/>
      <c r="L3589" s="12" t="n"/>
      <c r="M3589" s="158">
        <f>IF(J3589="", "", K3589)</f>
        <v/>
      </c>
      <c r="N3589" s="17" t="n"/>
      <c r="O3589" s="18" t="n"/>
      <c r="AC3589" s="14" t="n"/>
      <c r="AD3589" s="14">
        <f>IF(M3589="", "", IF(C3589="Long", IF(M3589&gt;0, M3589/F3589, ((G3589*(I3589-E3589))/F3589)), IF(M3589&gt;0, M3589/F3589, ((G3589*(E3589-I3589))/F3589))))</f>
        <v/>
      </c>
    </row>
    <row customHeight="1" ht="17.25" r="3590" spans="1:105">
      <c r="A3590" s="161" t="n"/>
      <c r="B3590" s="141" t="n"/>
      <c r="C3590" s="15" t="n"/>
      <c r="D3590" s="15" t="n"/>
      <c r="E3590" s="142" t="n"/>
      <c r="F3590" s="16" t="n"/>
      <c r="G3590" s="132" t="n"/>
      <c r="H3590" s="142" t="n"/>
      <c r="I3590" s="142" t="n"/>
      <c r="J3590" s="144" t="n"/>
      <c r="K3590" s="124" t="n"/>
      <c r="L3590" s="12" t="n"/>
      <c r="M3590" s="158">
        <f>IF(J3590="", "", K3590)</f>
        <v/>
      </c>
      <c r="N3590" s="17" t="n"/>
      <c r="O3590" s="18" t="n"/>
      <c r="AC3590" s="14" t="n"/>
      <c r="AD3590" s="14">
        <f>IF(M3590="", "", IF(C3590="Long", IF(M3590&gt;0, M3590/F3590, ((G3590*(I3590-E3590))/F3590)), IF(M3590&gt;0, M3590/F3590, ((G3590*(E3590-I3590))/F3590))))</f>
        <v/>
      </c>
    </row>
    <row customHeight="1" ht="17.25" r="3591" spans="1:105">
      <c r="A3591" s="161" t="n"/>
      <c r="B3591" s="141" t="n"/>
      <c r="C3591" s="15" t="n"/>
      <c r="D3591" s="15" t="n"/>
      <c r="E3591" s="142" t="n"/>
      <c r="F3591" s="16" t="n"/>
      <c r="G3591" s="132" t="n"/>
      <c r="H3591" s="142" t="n"/>
      <c r="I3591" s="142" t="n"/>
      <c r="J3591" s="144" t="n"/>
      <c r="K3591" s="124" t="n"/>
      <c r="L3591" s="12" t="n"/>
      <c r="M3591" s="158">
        <f>IF(J3591="", "", K3591)</f>
        <v/>
      </c>
      <c r="N3591" s="17" t="n"/>
      <c r="O3591" s="18" t="n"/>
      <c r="AC3591" s="14" t="n"/>
      <c r="AD3591" s="14">
        <f>IF(M3591="", "", IF(C3591="Long", IF(M3591&gt;0, M3591/F3591, ((G3591*(I3591-E3591))/F3591)), IF(M3591&gt;0, M3591/F3591, ((G3591*(E3591-I3591))/F3591))))</f>
        <v/>
      </c>
    </row>
    <row customHeight="1" ht="17.25" r="3592" spans="1:105">
      <c r="A3592" s="161" t="n"/>
      <c r="B3592" s="141" t="n"/>
      <c r="C3592" s="15" t="n"/>
      <c r="D3592" s="15" t="n"/>
      <c r="E3592" s="142" t="n"/>
      <c r="F3592" s="16" t="n"/>
      <c r="G3592" s="132" t="n"/>
      <c r="H3592" s="142" t="n"/>
      <c r="I3592" s="142" t="n"/>
      <c r="J3592" s="144" t="n"/>
      <c r="K3592" s="124" t="n"/>
      <c r="L3592" s="12" t="n"/>
      <c r="M3592" s="158">
        <f>IF(J3592="", "", K3592)</f>
        <v/>
      </c>
      <c r="N3592" s="17" t="n"/>
      <c r="O3592" s="18" t="n"/>
      <c r="AC3592" s="14" t="n"/>
      <c r="AD3592" s="14">
        <f>IF(M3592="", "", IF(C3592="Long", IF(M3592&gt;0, M3592/F3592, ((G3592*(I3592-E3592))/F3592)), IF(M3592&gt;0, M3592/F3592, ((G3592*(E3592-I3592))/F3592))))</f>
        <v/>
      </c>
    </row>
    <row customHeight="1" ht="17.25" r="3593" spans="1:105">
      <c r="A3593" s="161" t="n"/>
      <c r="B3593" s="141" t="n"/>
      <c r="C3593" s="15" t="n"/>
      <c r="D3593" s="15" t="n"/>
      <c r="E3593" s="142" t="n"/>
      <c r="F3593" s="16" t="n"/>
      <c r="G3593" s="132" t="n"/>
      <c r="H3593" s="142" t="n"/>
      <c r="I3593" s="142" t="n"/>
      <c r="J3593" s="144" t="n"/>
      <c r="K3593" s="124" t="n"/>
      <c r="L3593" s="12" t="n"/>
      <c r="M3593" s="158">
        <f>IF(J3593="", "", K3593)</f>
        <v/>
      </c>
      <c r="N3593" s="17" t="n"/>
      <c r="O3593" s="18" t="n"/>
      <c r="AC3593" s="14" t="n"/>
      <c r="AD3593" s="14">
        <f>IF(M3593="", "", IF(C3593="Long", IF(M3593&gt;0, M3593/F3593, ((G3593*(I3593-E3593))/F3593)), IF(M3593&gt;0, M3593/F3593, ((G3593*(E3593-I3593))/F3593))))</f>
        <v/>
      </c>
    </row>
    <row customHeight="1" ht="17.25" r="3594" spans="1:105">
      <c r="A3594" s="161" t="n"/>
      <c r="B3594" s="141" t="n"/>
      <c r="C3594" s="15" t="n"/>
      <c r="D3594" s="15" t="n"/>
      <c r="E3594" s="142" t="n"/>
      <c r="F3594" s="16" t="n"/>
      <c r="G3594" s="132" t="n"/>
      <c r="H3594" s="142" t="n"/>
      <c r="I3594" s="142" t="n"/>
      <c r="J3594" s="144" t="n"/>
      <c r="K3594" s="124" t="n"/>
      <c r="L3594" s="12" t="n"/>
      <c r="M3594" s="158">
        <f>IF(J3594="", "", K3594)</f>
        <v/>
      </c>
      <c r="N3594" s="17" t="n"/>
      <c r="O3594" s="18" t="n"/>
      <c r="AC3594" s="14" t="n"/>
      <c r="AD3594" s="14">
        <f>IF(M3594="", "", IF(C3594="Long", IF(M3594&gt;0, M3594/F3594, ((G3594*(I3594-E3594))/F3594)), IF(M3594&gt;0, M3594/F3594, ((G3594*(E3594-I3594))/F3594))))</f>
        <v/>
      </c>
    </row>
    <row customHeight="1" ht="17.25" r="3595" spans="1:105">
      <c r="A3595" s="161" t="n"/>
      <c r="B3595" s="141" t="n"/>
      <c r="C3595" s="15" t="n"/>
      <c r="D3595" s="15" t="n"/>
      <c r="E3595" s="142" t="n"/>
      <c r="F3595" s="16" t="n"/>
      <c r="G3595" s="132" t="n"/>
      <c r="H3595" s="142" t="n"/>
      <c r="I3595" s="142" t="n"/>
      <c r="J3595" s="144" t="n"/>
      <c r="K3595" s="124" t="n"/>
      <c r="L3595" s="12" t="n"/>
      <c r="M3595" s="158">
        <f>IF(J3595="", "", K3595)</f>
        <v/>
      </c>
      <c r="N3595" s="17" t="n"/>
      <c r="O3595" s="18" t="n"/>
      <c r="AC3595" s="14" t="n"/>
      <c r="AD3595" s="14">
        <f>IF(M3595="", "", IF(C3595="Long", IF(M3595&gt;0, M3595/F3595, ((G3595*(I3595-E3595))/F3595)), IF(M3595&gt;0, M3595/F3595, ((G3595*(E3595-I3595))/F3595))))</f>
        <v/>
      </c>
    </row>
    <row customHeight="1" ht="17.25" r="3596" spans="1:105">
      <c r="A3596" s="161" t="n"/>
      <c r="B3596" s="141" t="n"/>
      <c r="C3596" s="15" t="n"/>
      <c r="D3596" s="15" t="n"/>
      <c r="E3596" s="142" t="n"/>
      <c r="F3596" s="16" t="n"/>
      <c r="G3596" s="132" t="n"/>
      <c r="H3596" s="142" t="n"/>
      <c r="I3596" s="142" t="n"/>
      <c r="J3596" s="144" t="n"/>
      <c r="K3596" s="124" t="n"/>
      <c r="L3596" s="12" t="n"/>
      <c r="M3596" s="158">
        <f>IF(J3596="", "", K3596)</f>
        <v/>
      </c>
      <c r="N3596" s="17" t="n"/>
      <c r="O3596" s="18" t="n"/>
      <c r="AC3596" s="14" t="n"/>
      <c r="AD3596" s="14">
        <f>IF(M3596="", "", IF(C3596="Long", IF(M3596&gt;0, M3596/F3596, ((G3596*(I3596-E3596))/F3596)), IF(M3596&gt;0, M3596/F3596, ((G3596*(E3596-I3596))/F3596))))</f>
        <v/>
      </c>
    </row>
    <row customHeight="1" ht="17.25" r="3597" spans="1:105">
      <c r="A3597" s="161" t="n"/>
      <c r="B3597" s="141" t="n"/>
      <c r="C3597" s="15" t="n"/>
      <c r="D3597" s="15" t="n"/>
      <c r="E3597" s="142" t="n"/>
      <c r="F3597" s="16" t="n"/>
      <c r="G3597" s="132" t="n"/>
      <c r="H3597" s="142" t="n"/>
      <c r="I3597" s="142" t="n"/>
      <c r="J3597" s="144" t="n"/>
      <c r="K3597" s="124" t="n"/>
      <c r="L3597" s="12" t="n"/>
      <c r="M3597" s="158">
        <f>IF(J3597="", "", K3597)</f>
        <v/>
      </c>
      <c r="N3597" s="17" t="n"/>
      <c r="O3597" s="18" t="n"/>
      <c r="AC3597" s="14" t="n"/>
      <c r="AD3597" s="14">
        <f>IF(M3597="", "", IF(C3597="Long", IF(M3597&gt;0, M3597/F3597, ((G3597*(I3597-E3597))/F3597)), IF(M3597&gt;0, M3597/F3597, ((G3597*(E3597-I3597))/F3597))))</f>
        <v/>
      </c>
    </row>
    <row customHeight="1" ht="17.25" r="3598" spans="1:105">
      <c r="A3598" s="161" t="n"/>
      <c r="B3598" s="141" t="n"/>
      <c r="C3598" s="15" t="n"/>
      <c r="D3598" s="15" t="n"/>
      <c r="E3598" s="142" t="n"/>
      <c r="F3598" s="16" t="n"/>
      <c r="G3598" s="132" t="n"/>
      <c r="H3598" s="142" t="n"/>
      <c r="I3598" s="142" t="n"/>
      <c r="J3598" s="144" t="n"/>
      <c r="K3598" s="124" t="n"/>
      <c r="L3598" s="12" t="n"/>
      <c r="M3598" s="158">
        <f>IF(J3598="", "", K3598)</f>
        <v/>
      </c>
      <c r="N3598" s="17" t="n"/>
      <c r="O3598" s="18" t="n"/>
      <c r="AC3598" s="14" t="n"/>
      <c r="AD3598" s="14">
        <f>IF(M3598="", "", IF(C3598="Long", IF(M3598&gt;0, M3598/F3598, ((G3598*(I3598-E3598))/F3598)), IF(M3598&gt;0, M3598/F3598, ((G3598*(E3598-I3598))/F3598))))</f>
        <v/>
      </c>
    </row>
    <row customHeight="1" ht="17.25" r="3599" spans="1:105">
      <c r="A3599" s="161" t="n"/>
      <c r="B3599" s="141" t="n"/>
      <c r="C3599" s="15" t="n"/>
      <c r="D3599" s="15" t="n"/>
      <c r="E3599" s="142" t="n"/>
      <c r="F3599" s="16" t="n"/>
      <c r="G3599" s="132" t="n"/>
      <c r="H3599" s="142" t="n"/>
      <c r="I3599" s="142" t="n"/>
      <c r="J3599" s="144" t="n"/>
      <c r="K3599" s="124" t="n"/>
      <c r="L3599" s="12" t="n"/>
      <c r="M3599" s="158">
        <f>IF(J3599="", "", K3599)</f>
        <v/>
      </c>
      <c r="N3599" s="17" t="n"/>
      <c r="O3599" s="18" t="n"/>
      <c r="AC3599" s="14" t="n"/>
      <c r="AD3599" s="14">
        <f>IF(M3599="", "", IF(C3599="Long", IF(M3599&gt;0, M3599/F3599, ((G3599*(I3599-E3599))/F3599)), IF(M3599&gt;0, M3599/F3599, ((G3599*(E3599-I3599))/F3599))))</f>
        <v/>
      </c>
    </row>
    <row customHeight="1" ht="17.25" r="3600" spans="1:105">
      <c r="A3600" s="161" t="n"/>
      <c r="B3600" s="141" t="n"/>
      <c r="C3600" s="15" t="n"/>
      <c r="D3600" s="15" t="n"/>
      <c r="E3600" s="142" t="n"/>
      <c r="F3600" s="16" t="n"/>
      <c r="G3600" s="132" t="n"/>
      <c r="H3600" s="142" t="n"/>
      <c r="I3600" s="142" t="n"/>
      <c r="J3600" s="144" t="n"/>
      <c r="K3600" s="124" t="n"/>
      <c r="L3600" s="12" t="n"/>
      <c r="M3600" s="158">
        <f>IF(J3600="", "", K3600)</f>
        <v/>
      </c>
      <c r="N3600" s="17" t="n"/>
      <c r="O3600" s="18" t="n"/>
      <c r="AC3600" s="14" t="n"/>
      <c r="AD3600" s="14">
        <f>IF(M3600="", "", IF(C3600="Long", IF(M3600&gt;0, M3600/F3600, ((G3600*(I3600-E3600))/F3600)), IF(M3600&gt;0, M3600/F3600, ((G3600*(E3600-I3600))/F3600))))</f>
        <v/>
      </c>
    </row>
    <row customHeight="1" ht="17.25" r="3601" spans="1:105">
      <c r="A3601" s="161" t="n"/>
      <c r="B3601" s="141" t="n"/>
      <c r="C3601" s="15" t="n"/>
      <c r="D3601" s="15" t="n"/>
      <c r="E3601" s="142" t="n"/>
      <c r="F3601" s="16" t="n"/>
      <c r="G3601" s="132" t="n"/>
      <c r="H3601" s="142" t="n"/>
      <c r="I3601" s="142" t="n"/>
      <c r="J3601" s="144" t="n"/>
      <c r="K3601" s="124" t="n"/>
      <c r="L3601" s="12" t="n"/>
      <c r="M3601" s="158">
        <f>IF(J3601="", "", K3601)</f>
        <v/>
      </c>
      <c r="N3601" s="17" t="n"/>
      <c r="O3601" s="18" t="n"/>
      <c r="AC3601" s="14" t="n"/>
      <c r="AD3601" s="14">
        <f>IF(M3601="", "", IF(C3601="Long", IF(M3601&gt;0, M3601/F3601, ((G3601*(I3601-E3601))/F3601)), IF(M3601&gt;0, M3601/F3601, ((G3601*(E3601-I3601))/F3601))))</f>
        <v/>
      </c>
    </row>
    <row customHeight="1" ht="17.25" r="3602" spans="1:105">
      <c r="A3602" s="161" t="n"/>
      <c r="B3602" s="141" t="n"/>
      <c r="C3602" s="15" t="n"/>
      <c r="D3602" s="15" t="n"/>
      <c r="E3602" s="142" t="n"/>
      <c r="F3602" s="16" t="n"/>
      <c r="G3602" s="132" t="n"/>
      <c r="H3602" s="142" t="n"/>
      <c r="I3602" s="142" t="n"/>
      <c r="J3602" s="144" t="n"/>
      <c r="K3602" s="124" t="n"/>
      <c r="L3602" s="12" t="n"/>
      <c r="M3602" s="158">
        <f>IF(J3602="", "", K3602)</f>
        <v/>
      </c>
      <c r="N3602" s="17" t="n"/>
      <c r="O3602" s="18" t="n"/>
      <c r="AC3602" s="14" t="n"/>
      <c r="AD3602" s="14">
        <f>IF(M3602="", "", IF(C3602="Long", IF(M3602&gt;0, M3602/F3602, ((G3602*(I3602-E3602))/F3602)), IF(M3602&gt;0, M3602/F3602, ((G3602*(E3602-I3602))/F3602))))</f>
        <v/>
      </c>
    </row>
    <row customHeight="1" ht="17.25" r="3603" spans="1:105">
      <c r="A3603" s="161" t="n"/>
      <c r="B3603" s="141" t="n"/>
      <c r="C3603" s="15" t="n"/>
      <c r="D3603" s="15" t="n"/>
      <c r="E3603" s="142" t="n"/>
      <c r="F3603" s="16" t="n"/>
      <c r="G3603" s="132" t="n"/>
      <c r="H3603" s="142" t="n"/>
      <c r="I3603" s="142" t="n"/>
      <c r="J3603" s="144" t="n"/>
      <c r="K3603" s="124" t="n"/>
      <c r="L3603" s="12" t="n"/>
      <c r="M3603" s="158">
        <f>IF(J3603="", "", K3603)</f>
        <v/>
      </c>
      <c r="N3603" s="17" t="n"/>
      <c r="O3603" s="18" t="n"/>
      <c r="AC3603" s="14" t="n"/>
      <c r="AD3603" s="14">
        <f>IF(M3603="", "", IF(C3603="Long", IF(M3603&gt;0, M3603/F3603, ((G3603*(I3603-E3603))/F3603)), IF(M3603&gt;0, M3603/F3603, ((G3603*(E3603-I3603))/F3603))))</f>
        <v/>
      </c>
    </row>
    <row customHeight="1" ht="17.25" r="3604" spans="1:105">
      <c r="A3604" s="161" t="n"/>
      <c r="B3604" s="141" t="n"/>
      <c r="C3604" s="15" t="n"/>
      <c r="D3604" s="15" t="n"/>
      <c r="E3604" s="142" t="n"/>
      <c r="F3604" s="16" t="n"/>
      <c r="G3604" s="132" t="n"/>
      <c r="H3604" s="142" t="n"/>
      <c r="I3604" s="142" t="n"/>
      <c r="J3604" s="144" t="n"/>
      <c r="K3604" s="124" t="n"/>
      <c r="L3604" s="12" t="n"/>
      <c r="M3604" s="158">
        <f>IF(J3604="", "", K3604)</f>
        <v/>
      </c>
      <c r="N3604" s="17" t="n"/>
      <c r="O3604" s="18" t="n"/>
      <c r="AC3604" s="14" t="n"/>
      <c r="AD3604" s="14">
        <f>IF(M3604="", "", IF(C3604="Long", IF(M3604&gt;0, M3604/F3604, ((G3604*(I3604-E3604))/F3604)), IF(M3604&gt;0, M3604/F3604, ((G3604*(E3604-I3604))/F3604))))</f>
        <v/>
      </c>
    </row>
    <row customHeight="1" ht="17.25" r="3605" spans="1:105">
      <c r="A3605" s="161" t="n"/>
      <c r="B3605" s="141" t="n"/>
      <c r="C3605" s="15" t="n"/>
      <c r="D3605" s="15" t="n"/>
      <c r="E3605" s="142" t="n"/>
      <c r="F3605" s="16" t="n"/>
      <c r="G3605" s="132" t="n"/>
      <c r="H3605" s="142" t="n"/>
      <c r="I3605" s="142" t="n"/>
      <c r="J3605" s="144" t="n"/>
      <c r="K3605" s="124" t="n"/>
      <c r="L3605" s="12" t="n"/>
      <c r="M3605" s="158">
        <f>IF(J3605="", "", K3605)</f>
        <v/>
      </c>
      <c r="N3605" s="17" t="n"/>
      <c r="O3605" s="18" t="n"/>
      <c r="AC3605" s="14" t="n"/>
      <c r="AD3605" s="14">
        <f>IF(M3605="", "", IF(C3605="Long", IF(M3605&gt;0, M3605/F3605, ((G3605*(I3605-E3605))/F3605)), IF(M3605&gt;0, M3605/F3605, ((G3605*(E3605-I3605))/F3605))))</f>
        <v/>
      </c>
    </row>
    <row customHeight="1" ht="17.25" r="3606" spans="1:105">
      <c r="A3606" s="161" t="n"/>
      <c r="B3606" s="141" t="n"/>
      <c r="C3606" s="15" t="n"/>
      <c r="D3606" s="15" t="n"/>
      <c r="E3606" s="142" t="n"/>
      <c r="F3606" s="16" t="n"/>
      <c r="G3606" s="132" t="n"/>
      <c r="H3606" s="142" t="n"/>
      <c r="I3606" s="142" t="n"/>
      <c r="J3606" s="144" t="n"/>
      <c r="K3606" s="124" t="n"/>
      <c r="L3606" s="12" t="n"/>
      <c r="M3606" s="158">
        <f>IF(J3606="", "", K3606)</f>
        <v/>
      </c>
      <c r="N3606" s="17" t="n"/>
      <c r="O3606" s="18" t="n"/>
      <c r="AC3606" s="14" t="n"/>
      <c r="AD3606" s="14">
        <f>IF(M3606="", "", IF(C3606="Long", IF(M3606&gt;0, M3606/F3606, ((G3606*(I3606-E3606))/F3606)), IF(M3606&gt;0, M3606/F3606, ((G3606*(E3606-I3606))/F3606))))</f>
        <v/>
      </c>
    </row>
    <row customHeight="1" ht="17.25" r="3607" spans="1:105">
      <c r="A3607" s="161" t="n"/>
      <c r="B3607" s="141" t="n"/>
      <c r="C3607" s="15" t="n"/>
      <c r="D3607" s="15" t="n"/>
      <c r="E3607" s="142" t="n"/>
      <c r="F3607" s="16" t="n"/>
      <c r="G3607" s="132" t="n"/>
      <c r="H3607" s="142" t="n"/>
      <c r="I3607" s="142" t="n"/>
      <c r="J3607" s="144" t="n"/>
      <c r="K3607" s="124" t="n"/>
      <c r="L3607" s="12" t="n"/>
      <c r="M3607" s="158">
        <f>IF(J3607="", "", K3607)</f>
        <v/>
      </c>
      <c r="N3607" s="17" t="n"/>
      <c r="O3607" s="18" t="n"/>
      <c r="AC3607" s="14" t="n"/>
      <c r="AD3607" s="14">
        <f>IF(M3607="", "", IF(C3607="Long", IF(M3607&gt;0, M3607/F3607, ((G3607*(I3607-E3607))/F3607)), IF(M3607&gt;0, M3607/F3607, ((G3607*(E3607-I3607))/F3607))))</f>
        <v/>
      </c>
    </row>
    <row customHeight="1" ht="17.25" r="3608" spans="1:105">
      <c r="A3608" s="161" t="n"/>
      <c r="B3608" s="141" t="n"/>
      <c r="C3608" s="15" t="n"/>
      <c r="D3608" s="15" t="n"/>
      <c r="E3608" s="142" t="n"/>
      <c r="F3608" s="16" t="n"/>
      <c r="G3608" s="132" t="n"/>
      <c r="H3608" s="142" t="n"/>
      <c r="I3608" s="142" t="n"/>
      <c r="J3608" s="144" t="n"/>
      <c r="K3608" s="124" t="n"/>
      <c r="L3608" s="12" t="n"/>
      <c r="M3608" s="158">
        <f>IF(J3608="", "", K3608)</f>
        <v/>
      </c>
      <c r="N3608" s="17" t="n"/>
      <c r="O3608" s="18" t="n"/>
      <c r="AC3608" s="14" t="n"/>
      <c r="AD3608" s="14">
        <f>IF(M3608="", "", IF(C3608="Long", IF(M3608&gt;0, M3608/F3608, ((G3608*(I3608-E3608))/F3608)), IF(M3608&gt;0, M3608/F3608, ((G3608*(E3608-I3608))/F3608))))</f>
        <v/>
      </c>
    </row>
    <row customHeight="1" ht="17.25" r="3609" spans="1:105">
      <c r="A3609" s="161" t="n"/>
      <c r="B3609" s="141" t="n"/>
      <c r="C3609" s="15" t="n"/>
      <c r="D3609" s="15" t="n"/>
      <c r="E3609" s="142" t="n"/>
      <c r="F3609" s="16" t="n"/>
      <c r="G3609" s="132" t="n"/>
      <c r="H3609" s="142" t="n"/>
      <c r="I3609" s="142" t="n"/>
      <c r="J3609" s="144" t="n"/>
      <c r="K3609" s="124" t="n"/>
      <c r="L3609" s="12" t="n"/>
      <c r="M3609" s="158">
        <f>IF(J3609="", "", K3609)</f>
        <v/>
      </c>
      <c r="N3609" s="17" t="n"/>
      <c r="O3609" s="18" t="n"/>
      <c r="AC3609" s="14" t="n"/>
      <c r="AD3609" s="14">
        <f>IF(M3609="", "", IF(C3609="Long", IF(M3609&gt;0, M3609/F3609, ((G3609*(I3609-E3609))/F3609)), IF(M3609&gt;0, M3609/F3609, ((G3609*(E3609-I3609))/F3609))))</f>
        <v/>
      </c>
    </row>
    <row customHeight="1" ht="17.25" r="3610" spans="1:105">
      <c r="A3610" s="161" t="n"/>
      <c r="B3610" s="141" t="n"/>
      <c r="C3610" s="15" t="n"/>
      <c r="D3610" s="15" t="n"/>
      <c r="E3610" s="142" t="n"/>
      <c r="F3610" s="16" t="n"/>
      <c r="G3610" s="132" t="n"/>
      <c r="H3610" s="142" t="n"/>
      <c r="I3610" s="142" t="n"/>
      <c r="J3610" s="144" t="n"/>
      <c r="K3610" s="124" t="n"/>
      <c r="L3610" s="12" t="n"/>
      <c r="M3610" s="158">
        <f>IF(J3610="", "", K3610)</f>
        <v/>
      </c>
      <c r="N3610" s="17" t="n"/>
      <c r="O3610" s="18" t="n"/>
      <c r="AC3610" s="14" t="n"/>
      <c r="AD3610" s="14">
        <f>IF(M3610="", "", IF(C3610="Long", IF(M3610&gt;0, M3610/F3610, ((G3610*(I3610-E3610))/F3610)), IF(M3610&gt;0, M3610/F3610, ((G3610*(E3610-I3610))/F3610))))</f>
        <v/>
      </c>
    </row>
    <row customHeight="1" ht="17.25" r="3611" spans="1:105">
      <c r="A3611" s="161" t="n"/>
      <c r="B3611" s="141" t="n"/>
      <c r="C3611" s="15" t="n"/>
      <c r="D3611" s="15" t="n"/>
      <c r="E3611" s="142" t="n"/>
      <c r="F3611" s="16" t="n"/>
      <c r="G3611" s="132" t="n"/>
      <c r="H3611" s="142" t="n"/>
      <c r="I3611" s="142" t="n"/>
      <c r="J3611" s="144" t="n"/>
      <c r="K3611" s="124" t="n"/>
      <c r="L3611" s="12" t="n"/>
      <c r="M3611" s="158">
        <f>IF(J3611="", "", K3611)</f>
        <v/>
      </c>
      <c r="N3611" s="17" t="n"/>
      <c r="O3611" s="18" t="n"/>
      <c r="AC3611" s="14" t="n"/>
      <c r="AD3611" s="14">
        <f>IF(M3611="", "", IF(C3611="Long", IF(M3611&gt;0, M3611/F3611, ((G3611*(I3611-E3611))/F3611)), IF(M3611&gt;0, M3611/F3611, ((G3611*(E3611-I3611))/F3611))))</f>
        <v/>
      </c>
    </row>
    <row customHeight="1" ht="17.25" r="3612" spans="1:105">
      <c r="A3612" s="161" t="n"/>
      <c r="B3612" s="141" t="n"/>
      <c r="C3612" s="15" t="n"/>
      <c r="D3612" s="15" t="n"/>
      <c r="E3612" s="142" t="n"/>
      <c r="F3612" s="16" t="n"/>
      <c r="G3612" s="132" t="n"/>
      <c r="H3612" s="142" t="n"/>
      <c r="I3612" s="142" t="n"/>
      <c r="J3612" s="144" t="n"/>
      <c r="K3612" s="124" t="n"/>
      <c r="L3612" s="12" t="n"/>
      <c r="M3612" s="158">
        <f>IF(J3612="", "", K3612)</f>
        <v/>
      </c>
      <c r="N3612" s="17" t="n"/>
      <c r="O3612" s="18" t="n"/>
      <c r="AC3612" s="14" t="n"/>
      <c r="AD3612" s="14">
        <f>IF(M3612="", "", IF(C3612="Long", IF(M3612&gt;0, M3612/F3612, ((G3612*(I3612-E3612))/F3612)), IF(M3612&gt;0, M3612/F3612, ((G3612*(E3612-I3612))/F3612))))</f>
        <v/>
      </c>
    </row>
    <row customHeight="1" ht="17.25" r="3613" spans="1:105">
      <c r="A3613" s="161" t="n"/>
      <c r="B3613" s="141" t="n"/>
      <c r="C3613" s="15" t="n"/>
      <c r="D3613" s="15" t="n"/>
      <c r="E3613" s="142" t="n"/>
      <c r="F3613" s="16" t="n"/>
      <c r="G3613" s="132" t="n"/>
      <c r="H3613" s="142" t="n"/>
      <c r="I3613" s="142" t="n"/>
      <c r="J3613" s="144" t="n"/>
      <c r="K3613" s="124" t="n"/>
      <c r="L3613" s="12" t="n"/>
      <c r="M3613" s="158">
        <f>IF(J3613="", "", K3613)</f>
        <v/>
      </c>
      <c r="N3613" s="17" t="n"/>
      <c r="O3613" s="18" t="n"/>
      <c r="AC3613" s="14" t="n"/>
      <c r="AD3613" s="14">
        <f>IF(M3613="", "", IF(C3613="Long", IF(M3613&gt;0, M3613/F3613, ((G3613*(I3613-E3613))/F3613)), IF(M3613&gt;0, M3613/F3613, ((G3613*(E3613-I3613))/F3613))))</f>
        <v/>
      </c>
    </row>
    <row customHeight="1" ht="17.25" r="3614" spans="1:105">
      <c r="A3614" s="161" t="n"/>
      <c r="B3614" s="141" t="n"/>
      <c r="C3614" s="15" t="n"/>
      <c r="D3614" s="15" t="n"/>
      <c r="E3614" s="142" t="n"/>
      <c r="F3614" s="16" t="n"/>
      <c r="G3614" s="132" t="n"/>
      <c r="H3614" s="142" t="n"/>
      <c r="I3614" s="142" t="n"/>
      <c r="J3614" s="144" t="n"/>
      <c r="K3614" s="124" t="n"/>
      <c r="L3614" s="12" t="n"/>
      <c r="M3614" s="158">
        <f>IF(J3614="", "", K3614)</f>
        <v/>
      </c>
      <c r="N3614" s="17" t="n"/>
      <c r="O3614" s="18" t="n"/>
      <c r="AC3614" s="14" t="n"/>
      <c r="AD3614" s="14">
        <f>IF(M3614="", "", IF(C3614="Long", IF(M3614&gt;0, M3614/F3614, ((G3614*(I3614-E3614))/F3614)), IF(M3614&gt;0, M3614/F3614, ((G3614*(E3614-I3614))/F3614))))</f>
        <v/>
      </c>
    </row>
    <row customHeight="1" ht="17.25" r="3615" spans="1:105">
      <c r="A3615" s="161" t="n"/>
      <c r="B3615" s="141" t="n"/>
      <c r="C3615" s="15" t="n"/>
      <c r="D3615" s="15" t="n"/>
      <c r="E3615" s="142" t="n"/>
      <c r="F3615" s="16" t="n"/>
      <c r="G3615" s="132" t="n"/>
      <c r="H3615" s="142" t="n"/>
      <c r="I3615" s="142" t="n"/>
      <c r="J3615" s="144" t="n"/>
      <c r="K3615" s="124" t="n"/>
      <c r="L3615" s="12" t="n"/>
      <c r="M3615" s="158">
        <f>IF(J3615="", "", K3615)</f>
        <v/>
      </c>
      <c r="N3615" s="17" t="n"/>
      <c r="O3615" s="18" t="n"/>
      <c r="AC3615" s="14" t="n"/>
      <c r="AD3615" s="14">
        <f>IF(M3615="", "", IF(C3615="Long", IF(M3615&gt;0, M3615/F3615, ((G3615*(I3615-E3615))/F3615)), IF(M3615&gt;0, M3615/F3615, ((G3615*(E3615-I3615))/F3615))))</f>
        <v/>
      </c>
    </row>
    <row customHeight="1" ht="17.25" r="3616" spans="1:105">
      <c r="A3616" s="161" t="n"/>
      <c r="B3616" s="141" t="n"/>
      <c r="C3616" s="15" t="n"/>
      <c r="D3616" s="15" t="n"/>
      <c r="E3616" s="142" t="n"/>
      <c r="F3616" s="16" t="n"/>
      <c r="G3616" s="132" t="n"/>
      <c r="H3616" s="142" t="n"/>
      <c r="I3616" s="142" t="n"/>
      <c r="J3616" s="144" t="n"/>
      <c r="K3616" s="124" t="n"/>
      <c r="L3616" s="12" t="n"/>
      <c r="M3616" s="158">
        <f>IF(J3616="", "", K3616)</f>
        <v/>
      </c>
      <c r="N3616" s="17" t="n"/>
      <c r="O3616" s="18" t="n"/>
      <c r="AC3616" s="14" t="n"/>
      <c r="AD3616" s="14">
        <f>IF(M3616="", "", IF(C3616="Long", IF(M3616&gt;0, M3616/F3616, ((G3616*(I3616-E3616))/F3616)), IF(M3616&gt;0, M3616/F3616, ((G3616*(E3616-I3616))/F3616))))</f>
        <v/>
      </c>
    </row>
    <row customHeight="1" ht="17.25" r="3617" spans="1:105">
      <c r="A3617" s="161" t="n"/>
      <c r="B3617" s="141" t="n"/>
      <c r="C3617" s="15" t="n"/>
      <c r="D3617" s="15" t="n"/>
      <c r="E3617" s="142" t="n"/>
      <c r="F3617" s="16" t="n"/>
      <c r="G3617" s="132" t="n"/>
      <c r="H3617" s="142" t="n"/>
      <c r="I3617" s="142" t="n"/>
      <c r="J3617" s="144" t="n"/>
      <c r="K3617" s="124" t="n"/>
      <c r="L3617" s="12" t="n"/>
      <c r="M3617" s="158">
        <f>IF(J3617="", "", K3617)</f>
        <v/>
      </c>
      <c r="N3617" s="17" t="n"/>
      <c r="O3617" s="18" t="n"/>
      <c r="AC3617" s="14" t="n"/>
      <c r="AD3617" s="14">
        <f>IF(M3617="", "", IF(C3617="Long", IF(M3617&gt;0, M3617/F3617, ((G3617*(I3617-E3617))/F3617)), IF(M3617&gt;0, M3617/F3617, ((G3617*(E3617-I3617))/F3617))))</f>
        <v/>
      </c>
    </row>
    <row customHeight="1" ht="17.25" r="3618" spans="1:105">
      <c r="A3618" s="161" t="n"/>
      <c r="B3618" s="141" t="n"/>
      <c r="C3618" s="15" t="n"/>
      <c r="D3618" s="15" t="n"/>
      <c r="E3618" s="142" t="n"/>
      <c r="F3618" s="16" t="n"/>
      <c r="G3618" s="132" t="n"/>
      <c r="H3618" s="142" t="n"/>
      <c r="I3618" s="142" t="n"/>
      <c r="J3618" s="144" t="n"/>
      <c r="K3618" s="124" t="n"/>
      <c r="L3618" s="12" t="n"/>
      <c r="M3618" s="158">
        <f>IF(J3618="", "", K3618)</f>
        <v/>
      </c>
      <c r="N3618" s="17" t="n"/>
      <c r="O3618" s="18" t="n"/>
      <c r="AC3618" s="14" t="n"/>
      <c r="AD3618" s="14">
        <f>IF(M3618="", "", IF(C3618="Long", IF(M3618&gt;0, M3618/F3618, ((G3618*(I3618-E3618))/F3618)), IF(M3618&gt;0, M3618/F3618, ((G3618*(E3618-I3618))/F3618))))</f>
        <v/>
      </c>
    </row>
    <row customHeight="1" ht="17.25" r="3619" spans="1:105">
      <c r="A3619" s="161" t="n"/>
      <c r="B3619" s="141" t="n"/>
      <c r="C3619" s="15" t="n"/>
      <c r="D3619" s="15" t="n"/>
      <c r="E3619" s="142" t="n"/>
      <c r="F3619" s="16" t="n"/>
      <c r="G3619" s="132" t="n"/>
      <c r="H3619" s="142" t="n"/>
      <c r="I3619" s="142" t="n"/>
      <c r="J3619" s="144" t="n"/>
      <c r="K3619" s="124" t="n"/>
      <c r="L3619" s="12" t="n"/>
      <c r="M3619" s="158">
        <f>IF(J3619="", "", K3619)</f>
        <v/>
      </c>
      <c r="N3619" s="17" t="n"/>
      <c r="O3619" s="18" t="n"/>
      <c r="AC3619" s="14" t="n"/>
      <c r="AD3619" s="14">
        <f>IF(M3619="", "", IF(C3619="Long", IF(M3619&gt;0, M3619/F3619, ((G3619*(I3619-E3619))/F3619)), IF(M3619&gt;0, M3619/F3619, ((G3619*(E3619-I3619))/F3619))))</f>
        <v/>
      </c>
    </row>
    <row customHeight="1" ht="17.25" r="3620" spans="1:105">
      <c r="A3620" s="161" t="n"/>
      <c r="B3620" s="141" t="n"/>
      <c r="C3620" s="15" t="n"/>
      <c r="D3620" s="15" t="n"/>
      <c r="E3620" s="142" t="n"/>
      <c r="F3620" s="16" t="n"/>
      <c r="G3620" s="132" t="n"/>
      <c r="H3620" s="142" t="n"/>
      <c r="I3620" s="142" t="n"/>
      <c r="J3620" s="144" t="n"/>
      <c r="K3620" s="124" t="n"/>
      <c r="L3620" s="12" t="n"/>
      <c r="M3620" s="158">
        <f>IF(J3620="", "", K3620)</f>
        <v/>
      </c>
      <c r="N3620" s="17" t="n"/>
      <c r="O3620" s="18" t="n"/>
      <c r="AC3620" s="14" t="n"/>
      <c r="AD3620" s="14">
        <f>IF(M3620="", "", IF(C3620="Long", IF(M3620&gt;0, M3620/F3620, ((G3620*(I3620-E3620))/F3620)), IF(M3620&gt;0, M3620/F3620, ((G3620*(E3620-I3620))/F3620))))</f>
        <v/>
      </c>
    </row>
    <row customHeight="1" ht="17.25" r="3621" spans="1:105">
      <c r="A3621" s="161" t="n"/>
      <c r="B3621" s="141" t="n"/>
      <c r="C3621" s="15" t="n"/>
      <c r="D3621" s="15" t="n"/>
      <c r="E3621" s="142" t="n"/>
      <c r="F3621" s="16" t="n"/>
      <c r="G3621" s="132" t="n"/>
      <c r="H3621" s="142" t="n"/>
      <c r="I3621" s="142" t="n"/>
      <c r="J3621" s="144" t="n"/>
      <c r="K3621" s="124" t="n"/>
      <c r="L3621" s="12" t="n"/>
      <c r="M3621" s="158">
        <f>IF(J3621="", "", K3621)</f>
        <v/>
      </c>
      <c r="N3621" s="17" t="n"/>
      <c r="O3621" s="18" t="n"/>
      <c r="AC3621" s="14" t="n"/>
      <c r="AD3621" s="14">
        <f>IF(M3621="", "", IF(C3621="Long", IF(M3621&gt;0, M3621/F3621, ((G3621*(I3621-E3621))/F3621)), IF(M3621&gt;0, M3621/F3621, ((G3621*(E3621-I3621))/F3621))))</f>
        <v/>
      </c>
    </row>
    <row customHeight="1" ht="17.25" r="3622" spans="1:105">
      <c r="A3622" s="161" t="n"/>
      <c r="B3622" s="141" t="n"/>
      <c r="C3622" s="15" t="n"/>
      <c r="D3622" s="15" t="n"/>
      <c r="E3622" s="142" t="n"/>
      <c r="F3622" s="16" t="n"/>
      <c r="G3622" s="132" t="n"/>
      <c r="H3622" s="142" t="n"/>
      <c r="I3622" s="142" t="n"/>
      <c r="J3622" s="144" t="n"/>
      <c r="K3622" s="124" t="n"/>
      <c r="L3622" s="12" t="n"/>
      <c r="M3622" s="158">
        <f>IF(J3622="", "", K3622)</f>
        <v/>
      </c>
      <c r="N3622" s="17" t="n"/>
      <c r="O3622" s="18" t="n"/>
      <c r="AC3622" s="14" t="n"/>
      <c r="AD3622" s="14">
        <f>IF(M3622="", "", IF(C3622="Long", IF(M3622&gt;0, M3622/F3622, ((G3622*(I3622-E3622))/F3622)), IF(M3622&gt;0, M3622/F3622, ((G3622*(E3622-I3622))/F3622))))</f>
        <v/>
      </c>
    </row>
    <row customHeight="1" ht="17.25" r="3623" spans="1:105">
      <c r="A3623" s="161" t="n"/>
      <c r="B3623" s="141" t="n"/>
      <c r="C3623" s="15" t="n"/>
      <c r="D3623" s="15" t="n"/>
      <c r="E3623" s="142" t="n"/>
      <c r="F3623" s="16" t="n"/>
      <c r="G3623" s="132" t="n"/>
      <c r="H3623" s="142" t="n"/>
      <c r="I3623" s="142" t="n"/>
      <c r="J3623" s="144" t="n"/>
      <c r="K3623" s="124" t="n"/>
      <c r="L3623" s="12" t="n"/>
      <c r="M3623" s="158">
        <f>IF(J3623="", "", K3623)</f>
        <v/>
      </c>
      <c r="N3623" s="17" t="n"/>
      <c r="O3623" s="18" t="n"/>
      <c r="AC3623" s="14" t="n"/>
      <c r="AD3623" s="14">
        <f>IF(M3623="", "", IF(C3623="Long", IF(M3623&gt;0, M3623/F3623, ((G3623*(I3623-E3623))/F3623)), IF(M3623&gt;0, M3623/F3623, ((G3623*(E3623-I3623))/F3623))))</f>
        <v/>
      </c>
    </row>
    <row customHeight="1" ht="17.25" r="3624" spans="1:105">
      <c r="A3624" s="161" t="n"/>
      <c r="B3624" s="141" t="n"/>
      <c r="C3624" s="15" t="n"/>
      <c r="D3624" s="15" t="n"/>
      <c r="E3624" s="142" t="n"/>
      <c r="F3624" s="16" t="n"/>
      <c r="G3624" s="132" t="n"/>
      <c r="H3624" s="142" t="n"/>
      <c r="I3624" s="142" t="n"/>
      <c r="J3624" s="144" t="n"/>
      <c r="K3624" s="124" t="n"/>
      <c r="L3624" s="12" t="n"/>
      <c r="M3624" s="158">
        <f>IF(J3624="", "", K3624)</f>
        <v/>
      </c>
      <c r="N3624" s="17" t="n"/>
      <c r="O3624" s="18" t="n"/>
      <c r="AC3624" s="14" t="n"/>
      <c r="AD3624" s="14">
        <f>IF(M3624="", "", IF(C3624="Long", IF(M3624&gt;0, M3624/F3624, ((G3624*(I3624-E3624))/F3624)), IF(M3624&gt;0, M3624/F3624, ((G3624*(E3624-I3624))/F3624))))</f>
        <v/>
      </c>
    </row>
    <row customHeight="1" ht="17.25" r="3625" spans="1:105">
      <c r="A3625" s="161" t="n"/>
      <c r="B3625" s="141" t="n"/>
      <c r="C3625" s="15" t="n"/>
      <c r="D3625" s="15" t="n"/>
      <c r="E3625" s="142" t="n"/>
      <c r="F3625" s="16" t="n"/>
      <c r="G3625" s="132" t="n"/>
      <c r="H3625" s="142" t="n"/>
      <c r="I3625" s="142" t="n"/>
      <c r="J3625" s="144" t="n"/>
      <c r="K3625" s="124" t="n"/>
      <c r="L3625" s="12" t="n"/>
      <c r="M3625" s="158">
        <f>IF(J3625="", "", K3625)</f>
        <v/>
      </c>
      <c r="N3625" s="17" t="n"/>
      <c r="O3625" s="18" t="n"/>
      <c r="AC3625" s="14" t="n"/>
      <c r="AD3625" s="14">
        <f>IF(M3625="", "", IF(C3625="Long", IF(M3625&gt;0, M3625/F3625, ((G3625*(I3625-E3625))/F3625)), IF(M3625&gt;0, M3625/F3625, ((G3625*(E3625-I3625))/F3625))))</f>
        <v/>
      </c>
    </row>
    <row customHeight="1" ht="17.25" r="3626" spans="1:105">
      <c r="A3626" s="161" t="n"/>
      <c r="B3626" s="141" t="n"/>
      <c r="C3626" s="15" t="n"/>
      <c r="D3626" s="15" t="n"/>
      <c r="E3626" s="142" t="n"/>
      <c r="F3626" s="16" t="n"/>
      <c r="G3626" s="132" t="n"/>
      <c r="H3626" s="142" t="n"/>
      <c r="I3626" s="142" t="n"/>
      <c r="J3626" s="144" t="n"/>
      <c r="K3626" s="124" t="n"/>
      <c r="L3626" s="12" t="n"/>
      <c r="M3626" s="158">
        <f>IF(J3626="", "", K3626)</f>
        <v/>
      </c>
      <c r="N3626" s="17" t="n"/>
      <c r="O3626" s="18" t="n"/>
      <c r="AC3626" s="14" t="n"/>
      <c r="AD3626" s="14">
        <f>IF(M3626="", "", IF(C3626="Long", IF(M3626&gt;0, M3626/F3626, ((G3626*(I3626-E3626))/F3626)), IF(M3626&gt;0, M3626/F3626, ((G3626*(E3626-I3626))/F3626))))</f>
        <v/>
      </c>
    </row>
    <row customHeight="1" ht="17.25" r="3627" spans="1:105">
      <c r="A3627" s="161" t="n"/>
      <c r="B3627" s="141" t="n"/>
      <c r="C3627" s="15" t="n"/>
      <c r="D3627" s="15" t="n"/>
      <c r="E3627" s="142" t="n"/>
      <c r="F3627" s="16" t="n"/>
      <c r="G3627" s="132" t="n"/>
      <c r="H3627" s="142" t="n"/>
      <c r="I3627" s="142" t="n"/>
      <c r="J3627" s="144" t="n"/>
      <c r="K3627" s="124" t="n"/>
      <c r="L3627" s="12" t="n"/>
      <c r="M3627" s="158">
        <f>IF(J3627="", "", K3627)</f>
        <v/>
      </c>
      <c r="N3627" s="17" t="n"/>
      <c r="O3627" s="18" t="n"/>
      <c r="AC3627" s="14" t="n"/>
      <c r="AD3627" s="14">
        <f>IF(M3627="", "", IF(C3627="Long", IF(M3627&gt;0, M3627/F3627, ((G3627*(I3627-E3627))/F3627)), IF(M3627&gt;0, M3627/F3627, ((G3627*(E3627-I3627))/F3627))))</f>
        <v/>
      </c>
    </row>
    <row customHeight="1" ht="17.25" r="3628" spans="1:105">
      <c r="A3628" s="161" t="n"/>
      <c r="B3628" s="141" t="n"/>
      <c r="C3628" s="15" t="n"/>
      <c r="D3628" s="15" t="n"/>
      <c r="E3628" s="142" t="n"/>
      <c r="F3628" s="16" t="n"/>
      <c r="G3628" s="132" t="n"/>
      <c r="H3628" s="142" t="n"/>
      <c r="I3628" s="142" t="n"/>
      <c r="J3628" s="144" t="n"/>
      <c r="K3628" s="124" t="n"/>
      <c r="L3628" s="12" t="n"/>
      <c r="M3628" s="158">
        <f>IF(J3628="", "", K3628)</f>
        <v/>
      </c>
      <c r="N3628" s="17" t="n"/>
      <c r="O3628" s="18" t="n"/>
      <c r="AC3628" s="14" t="n"/>
      <c r="AD3628" s="14">
        <f>IF(M3628="", "", IF(C3628="Long", IF(M3628&gt;0, M3628/F3628, ((G3628*(I3628-E3628))/F3628)), IF(M3628&gt;0, M3628/F3628, ((G3628*(E3628-I3628))/F3628))))</f>
        <v/>
      </c>
    </row>
    <row customHeight="1" ht="17.25" r="3629" spans="1:105">
      <c r="A3629" s="161" t="n"/>
      <c r="B3629" s="141" t="n"/>
      <c r="C3629" s="15" t="n"/>
      <c r="D3629" s="15" t="n"/>
      <c r="E3629" s="142" t="n"/>
      <c r="F3629" s="16" t="n"/>
      <c r="G3629" s="132" t="n"/>
      <c r="H3629" s="142" t="n"/>
      <c r="I3629" s="142" t="n"/>
      <c r="J3629" s="144" t="n"/>
      <c r="K3629" s="124" t="n"/>
      <c r="L3629" s="12" t="n"/>
      <c r="M3629" s="158">
        <f>IF(J3629="", "", K3629)</f>
        <v/>
      </c>
      <c r="N3629" s="17" t="n"/>
      <c r="O3629" s="18" t="n"/>
      <c r="AC3629" s="14" t="n"/>
      <c r="AD3629" s="14">
        <f>IF(M3629="", "", IF(C3629="Long", IF(M3629&gt;0, M3629/F3629, ((G3629*(I3629-E3629))/F3629)), IF(M3629&gt;0, M3629/F3629, ((G3629*(E3629-I3629))/F3629))))</f>
        <v/>
      </c>
    </row>
    <row customHeight="1" ht="17.25" r="3630" spans="1:105">
      <c r="A3630" s="161" t="n"/>
      <c r="B3630" s="141" t="n"/>
      <c r="C3630" s="15" t="n"/>
      <c r="D3630" s="15" t="n"/>
      <c r="E3630" s="142" t="n"/>
      <c r="F3630" s="16" t="n"/>
      <c r="G3630" s="132" t="n"/>
      <c r="H3630" s="142" t="n"/>
      <c r="I3630" s="142" t="n"/>
      <c r="J3630" s="144" t="n"/>
      <c r="K3630" s="124" t="n"/>
      <c r="L3630" s="12" t="n"/>
      <c r="M3630" s="158">
        <f>IF(J3630="", "", K3630)</f>
        <v/>
      </c>
      <c r="N3630" s="17" t="n"/>
      <c r="O3630" s="18" t="n"/>
      <c r="AC3630" s="14" t="n"/>
      <c r="AD3630" s="14">
        <f>IF(M3630="", "", IF(C3630="Long", IF(M3630&gt;0, M3630/F3630, ((G3630*(I3630-E3630))/F3630)), IF(M3630&gt;0, M3630/F3630, ((G3630*(E3630-I3630))/F3630))))</f>
        <v/>
      </c>
    </row>
    <row customHeight="1" ht="17.25" r="3631" spans="1:105">
      <c r="A3631" s="161" t="n"/>
      <c r="B3631" s="141" t="n"/>
      <c r="C3631" s="15" t="n"/>
      <c r="D3631" s="15" t="n"/>
      <c r="E3631" s="142" t="n"/>
      <c r="F3631" s="16" t="n"/>
      <c r="G3631" s="132" t="n"/>
      <c r="H3631" s="142" t="n"/>
      <c r="I3631" s="142" t="n"/>
      <c r="J3631" s="144" t="n"/>
      <c r="K3631" s="124" t="n"/>
      <c r="L3631" s="12" t="n"/>
      <c r="M3631" s="158">
        <f>IF(J3631="", "", K3631)</f>
        <v/>
      </c>
      <c r="N3631" s="17" t="n"/>
      <c r="O3631" s="18" t="n"/>
      <c r="AC3631" s="14" t="n"/>
      <c r="AD3631" s="14">
        <f>IF(M3631="", "", IF(C3631="Long", IF(M3631&gt;0, M3631/F3631, ((G3631*(I3631-E3631))/F3631)), IF(M3631&gt;0, M3631/F3631, ((G3631*(E3631-I3631))/F3631))))</f>
        <v/>
      </c>
    </row>
    <row customHeight="1" ht="17.25" r="3632" spans="1:105">
      <c r="A3632" s="161" t="n"/>
      <c r="B3632" s="141" t="n"/>
      <c r="C3632" s="15" t="n"/>
      <c r="D3632" s="15" t="n"/>
      <c r="E3632" s="142" t="n"/>
      <c r="F3632" s="16" t="n"/>
      <c r="G3632" s="132" t="n"/>
      <c r="H3632" s="142" t="n"/>
      <c r="I3632" s="142" t="n"/>
      <c r="J3632" s="144" t="n"/>
      <c r="K3632" s="124" t="n"/>
      <c r="L3632" s="12" t="n"/>
      <c r="M3632" s="158">
        <f>IF(J3632="", "", K3632)</f>
        <v/>
      </c>
      <c r="N3632" s="17" t="n"/>
      <c r="O3632" s="18" t="n"/>
      <c r="AC3632" s="14" t="n"/>
      <c r="AD3632" s="14">
        <f>IF(M3632="", "", IF(C3632="Long", IF(M3632&gt;0, M3632/F3632, ((G3632*(I3632-E3632))/F3632)), IF(M3632&gt;0, M3632/F3632, ((G3632*(E3632-I3632))/F3632))))</f>
        <v/>
      </c>
    </row>
    <row customHeight="1" ht="17.25" r="3633" spans="1:105">
      <c r="A3633" s="161" t="n"/>
      <c r="B3633" s="141" t="n"/>
      <c r="C3633" s="15" t="n"/>
      <c r="D3633" s="15" t="n"/>
      <c r="E3633" s="142" t="n"/>
      <c r="F3633" s="16" t="n"/>
      <c r="G3633" s="132" t="n"/>
      <c r="H3633" s="142" t="n"/>
      <c r="I3633" s="142" t="n"/>
      <c r="J3633" s="144" t="n"/>
      <c r="K3633" s="124" t="n"/>
      <c r="L3633" s="12" t="n"/>
      <c r="M3633" s="158">
        <f>IF(J3633="", "", K3633)</f>
        <v/>
      </c>
      <c r="N3633" s="17" t="n"/>
      <c r="O3633" s="18" t="n"/>
      <c r="AC3633" s="14" t="n"/>
      <c r="AD3633" s="14">
        <f>IF(M3633="", "", IF(C3633="Long", IF(M3633&gt;0, M3633/F3633, ((G3633*(I3633-E3633))/F3633)), IF(M3633&gt;0, M3633/F3633, ((G3633*(E3633-I3633))/F3633))))</f>
        <v/>
      </c>
    </row>
    <row customHeight="1" ht="17.25" r="3634" spans="1:105">
      <c r="A3634" s="161" t="n"/>
      <c r="B3634" s="141" t="n"/>
      <c r="C3634" s="15" t="n"/>
      <c r="D3634" s="15" t="n"/>
      <c r="E3634" s="142" t="n"/>
      <c r="F3634" s="16" t="n"/>
      <c r="G3634" s="132" t="n"/>
      <c r="H3634" s="142" t="n"/>
      <c r="I3634" s="142" t="n"/>
      <c r="J3634" s="144" t="n"/>
      <c r="K3634" s="124" t="n"/>
      <c r="L3634" s="12" t="n"/>
      <c r="M3634" s="158">
        <f>IF(J3634="", "", K3634)</f>
        <v/>
      </c>
      <c r="N3634" s="17" t="n"/>
      <c r="O3634" s="18" t="n"/>
      <c r="AC3634" s="14" t="n"/>
      <c r="AD3634" s="14">
        <f>IF(M3634="", "", IF(C3634="Long", IF(M3634&gt;0, M3634/F3634, ((G3634*(I3634-E3634))/F3634)), IF(M3634&gt;0, M3634/F3634, ((G3634*(E3634-I3634))/F3634))))</f>
        <v/>
      </c>
    </row>
    <row customHeight="1" ht="17.25" r="3635" spans="1:105">
      <c r="A3635" s="161" t="n"/>
      <c r="B3635" s="141" t="n"/>
      <c r="C3635" s="15" t="n"/>
      <c r="D3635" s="15" t="n"/>
      <c r="E3635" s="142" t="n"/>
      <c r="F3635" s="16" t="n"/>
      <c r="G3635" s="132" t="n"/>
      <c r="H3635" s="142" t="n"/>
      <c r="I3635" s="142" t="n"/>
      <c r="J3635" s="144" t="n"/>
      <c r="K3635" s="124" t="n"/>
      <c r="L3635" s="12" t="n"/>
      <c r="M3635" s="158">
        <f>IF(J3635="", "", K3635)</f>
        <v/>
      </c>
      <c r="N3635" s="17" t="n"/>
      <c r="O3635" s="18" t="n"/>
      <c r="AC3635" s="14" t="n"/>
      <c r="AD3635" s="14">
        <f>IF(M3635="", "", IF(C3635="Long", IF(M3635&gt;0, M3635/F3635, ((G3635*(I3635-E3635))/F3635)), IF(M3635&gt;0, M3635/F3635, ((G3635*(E3635-I3635))/F3635))))</f>
        <v/>
      </c>
    </row>
    <row customHeight="1" ht="17.25" r="3636" spans="1:105">
      <c r="A3636" s="161" t="n"/>
      <c r="B3636" s="141" t="n"/>
      <c r="C3636" s="15" t="n"/>
      <c r="D3636" s="15" t="n"/>
      <c r="E3636" s="142" t="n"/>
      <c r="F3636" s="16" t="n"/>
      <c r="G3636" s="132" t="n"/>
      <c r="H3636" s="142" t="n"/>
      <c r="I3636" s="142" t="n"/>
      <c r="J3636" s="144" t="n"/>
      <c r="K3636" s="124" t="n"/>
      <c r="L3636" s="12" t="n"/>
      <c r="M3636" s="158">
        <f>IF(J3636="", "", K3636)</f>
        <v/>
      </c>
      <c r="N3636" s="17" t="n"/>
      <c r="O3636" s="18" t="n"/>
      <c r="AC3636" s="14" t="n"/>
      <c r="AD3636" s="14">
        <f>IF(M3636="", "", IF(C3636="Long", IF(M3636&gt;0, M3636/F3636, ((G3636*(I3636-E3636))/F3636)), IF(M3636&gt;0, M3636/F3636, ((G3636*(E3636-I3636))/F3636))))</f>
        <v/>
      </c>
    </row>
    <row customHeight="1" ht="17.25" r="3637" spans="1:105">
      <c r="A3637" s="161" t="n"/>
      <c r="B3637" s="141" t="n"/>
      <c r="C3637" s="15" t="n"/>
      <c r="D3637" s="15" t="n"/>
      <c r="E3637" s="142" t="n"/>
      <c r="F3637" s="16" t="n"/>
      <c r="G3637" s="132" t="n"/>
      <c r="H3637" s="142" t="n"/>
      <c r="I3637" s="142" t="n"/>
      <c r="J3637" s="144" t="n"/>
      <c r="K3637" s="124" t="n"/>
      <c r="L3637" s="12" t="n"/>
      <c r="M3637" s="158">
        <f>IF(J3637="", "", K3637)</f>
        <v/>
      </c>
      <c r="N3637" s="17" t="n"/>
      <c r="O3637" s="18" t="n"/>
      <c r="AC3637" s="14" t="n"/>
      <c r="AD3637" s="14">
        <f>IF(M3637="", "", IF(C3637="Long", IF(M3637&gt;0, M3637/F3637, ((G3637*(I3637-E3637))/F3637)), IF(M3637&gt;0, M3637/F3637, ((G3637*(E3637-I3637))/F3637))))</f>
        <v/>
      </c>
    </row>
    <row customHeight="1" ht="17.25" r="3638" spans="1:105">
      <c r="A3638" s="161" t="n"/>
      <c r="B3638" s="141" t="n"/>
      <c r="C3638" s="15" t="n"/>
      <c r="D3638" s="15" t="n"/>
      <c r="E3638" s="142" t="n"/>
      <c r="F3638" s="16" t="n"/>
      <c r="G3638" s="132" t="n"/>
      <c r="H3638" s="142" t="n"/>
      <c r="I3638" s="142" t="n"/>
      <c r="J3638" s="144" t="n"/>
      <c r="K3638" s="124" t="n"/>
      <c r="L3638" s="12" t="n"/>
      <c r="M3638" s="158">
        <f>IF(J3638="", "", K3638)</f>
        <v/>
      </c>
      <c r="N3638" s="17" t="n"/>
      <c r="O3638" s="18" t="n"/>
      <c r="AC3638" s="14" t="n"/>
      <c r="AD3638" s="14">
        <f>IF(M3638="", "", IF(C3638="Long", IF(M3638&gt;0, M3638/F3638, ((G3638*(I3638-E3638))/F3638)), IF(M3638&gt;0, M3638/F3638, ((G3638*(E3638-I3638))/F3638))))</f>
        <v/>
      </c>
    </row>
    <row customHeight="1" ht="17.25" r="3639" spans="1:105">
      <c r="A3639" s="161" t="n"/>
      <c r="B3639" s="141" t="n"/>
      <c r="C3639" s="15" t="n"/>
      <c r="D3639" s="15" t="n"/>
      <c r="E3639" s="142" t="n"/>
      <c r="F3639" s="16" t="n"/>
      <c r="G3639" s="132" t="n"/>
      <c r="H3639" s="142" t="n"/>
      <c r="I3639" s="142" t="n"/>
      <c r="J3639" s="144" t="n"/>
      <c r="K3639" s="124" t="n"/>
      <c r="L3639" s="12" t="n"/>
      <c r="M3639" s="158">
        <f>IF(J3639="", "", K3639)</f>
        <v/>
      </c>
      <c r="N3639" s="17" t="n"/>
      <c r="O3639" s="18" t="n"/>
      <c r="AC3639" s="14" t="n"/>
      <c r="AD3639" s="14">
        <f>IF(M3639="", "", IF(C3639="Long", IF(M3639&gt;0, M3639/F3639, ((G3639*(I3639-E3639))/F3639)), IF(M3639&gt;0, M3639/F3639, ((G3639*(E3639-I3639))/F3639))))</f>
        <v/>
      </c>
    </row>
    <row customHeight="1" ht="17.25" r="3640" spans="1:105">
      <c r="A3640" s="161" t="n"/>
      <c r="B3640" s="141" t="n"/>
      <c r="C3640" s="15" t="n"/>
      <c r="D3640" s="15" t="n"/>
      <c r="E3640" s="142" t="n"/>
      <c r="F3640" s="16" t="n"/>
      <c r="G3640" s="132" t="n"/>
      <c r="H3640" s="142" t="n"/>
      <c r="I3640" s="142" t="n"/>
      <c r="J3640" s="144" t="n"/>
      <c r="K3640" s="124" t="n"/>
      <c r="L3640" s="12" t="n"/>
      <c r="M3640" s="158">
        <f>IF(J3640="", "", K3640)</f>
        <v/>
      </c>
      <c r="N3640" s="17" t="n"/>
      <c r="O3640" s="18" t="n"/>
      <c r="AC3640" s="14" t="n"/>
      <c r="AD3640" s="14">
        <f>IF(M3640="", "", IF(C3640="Long", IF(M3640&gt;0, M3640/F3640, ((G3640*(I3640-E3640))/F3640)), IF(M3640&gt;0, M3640/F3640, ((G3640*(E3640-I3640))/F3640))))</f>
        <v/>
      </c>
    </row>
    <row customHeight="1" ht="17.25" r="3641" spans="1:105">
      <c r="A3641" s="161" t="n"/>
      <c r="B3641" s="141" t="n"/>
      <c r="C3641" s="15" t="n"/>
      <c r="D3641" s="15" t="n"/>
      <c r="E3641" s="142" t="n"/>
      <c r="F3641" s="16" t="n"/>
      <c r="G3641" s="132" t="n"/>
      <c r="H3641" s="142" t="n"/>
      <c r="I3641" s="142" t="n"/>
      <c r="J3641" s="144" t="n"/>
      <c r="K3641" s="124" t="n"/>
      <c r="L3641" s="12" t="n"/>
      <c r="M3641" s="158">
        <f>IF(J3641="", "", K3641)</f>
        <v/>
      </c>
      <c r="N3641" s="17" t="n"/>
      <c r="O3641" s="18" t="n"/>
      <c r="AC3641" s="14" t="n"/>
      <c r="AD3641" s="14">
        <f>IF(M3641="", "", IF(C3641="Long", IF(M3641&gt;0, M3641/F3641, ((G3641*(I3641-E3641))/F3641)), IF(M3641&gt;0, M3641/F3641, ((G3641*(E3641-I3641))/F3641))))</f>
        <v/>
      </c>
    </row>
    <row customHeight="1" ht="17.25" r="3642" spans="1:105">
      <c r="A3642" s="161" t="n"/>
      <c r="B3642" s="141" t="n"/>
      <c r="C3642" s="15" t="n"/>
      <c r="D3642" s="15" t="n"/>
      <c r="E3642" s="142" t="n"/>
      <c r="F3642" s="16" t="n"/>
      <c r="G3642" s="132" t="n"/>
      <c r="H3642" s="142" t="n"/>
      <c r="I3642" s="142" t="n"/>
      <c r="J3642" s="144" t="n"/>
      <c r="K3642" s="124" t="n"/>
      <c r="L3642" s="12" t="n"/>
      <c r="M3642" s="158">
        <f>IF(J3642="", "", K3642)</f>
        <v/>
      </c>
      <c r="N3642" s="17" t="n"/>
      <c r="O3642" s="18" t="n"/>
      <c r="AC3642" s="14" t="n"/>
      <c r="AD3642" s="14">
        <f>IF(M3642="", "", IF(C3642="Long", IF(M3642&gt;0, M3642/F3642, ((G3642*(I3642-E3642))/F3642)), IF(M3642&gt;0, M3642/F3642, ((G3642*(E3642-I3642))/F3642))))</f>
        <v/>
      </c>
    </row>
    <row customHeight="1" ht="17.25" r="3643" spans="1:105">
      <c r="A3643" s="161" t="n"/>
      <c r="B3643" s="141" t="n"/>
      <c r="C3643" s="15" t="n"/>
      <c r="D3643" s="15" t="n"/>
      <c r="E3643" s="142" t="n"/>
      <c r="F3643" s="16" t="n"/>
      <c r="G3643" s="132" t="n"/>
      <c r="H3643" s="142" t="n"/>
      <c r="I3643" s="142" t="n"/>
      <c r="J3643" s="144" t="n"/>
      <c r="K3643" s="124" t="n"/>
      <c r="L3643" s="12" t="n"/>
      <c r="M3643" s="158">
        <f>IF(J3643="", "", K3643)</f>
        <v/>
      </c>
      <c r="N3643" s="17" t="n"/>
      <c r="O3643" s="18" t="n"/>
      <c r="AC3643" s="14" t="n"/>
      <c r="AD3643" s="14">
        <f>IF(M3643="", "", IF(C3643="Long", IF(M3643&gt;0, M3643/F3643, ((G3643*(I3643-E3643))/F3643)), IF(M3643&gt;0, M3643/F3643, ((G3643*(E3643-I3643))/F3643))))</f>
        <v/>
      </c>
    </row>
    <row customHeight="1" ht="17.25" r="3644" spans="1:105">
      <c r="A3644" s="161" t="n"/>
      <c r="B3644" s="141" t="n"/>
      <c r="C3644" s="15" t="n"/>
      <c r="D3644" s="15" t="n"/>
      <c r="E3644" s="142" t="n"/>
      <c r="F3644" s="16" t="n"/>
      <c r="G3644" s="132" t="n"/>
      <c r="H3644" s="142" t="n"/>
      <c r="I3644" s="142" t="n"/>
      <c r="J3644" s="144" t="n"/>
      <c r="K3644" s="124" t="n"/>
      <c r="L3644" s="12" t="n"/>
      <c r="M3644" s="158">
        <f>IF(J3644="", "", K3644)</f>
        <v/>
      </c>
      <c r="N3644" s="17" t="n"/>
      <c r="O3644" s="18" t="n"/>
      <c r="AC3644" s="14" t="n"/>
      <c r="AD3644" s="14">
        <f>IF(M3644="", "", IF(C3644="Long", IF(M3644&gt;0, M3644/F3644, ((G3644*(I3644-E3644))/F3644)), IF(M3644&gt;0, M3644/F3644, ((G3644*(E3644-I3644))/F3644))))</f>
        <v/>
      </c>
    </row>
    <row customHeight="1" ht="17.25" r="3645" spans="1:105">
      <c r="A3645" s="161" t="n"/>
      <c r="B3645" s="141" t="n"/>
      <c r="C3645" s="15" t="n"/>
      <c r="D3645" s="15" t="n"/>
      <c r="E3645" s="142" t="n"/>
      <c r="F3645" s="16" t="n"/>
      <c r="G3645" s="132" t="n"/>
      <c r="H3645" s="142" t="n"/>
      <c r="I3645" s="142" t="n"/>
      <c r="J3645" s="144" t="n"/>
      <c r="K3645" s="124" t="n"/>
      <c r="L3645" s="12" t="n"/>
      <c r="M3645" s="158">
        <f>IF(J3645="", "", K3645)</f>
        <v/>
      </c>
      <c r="N3645" s="17" t="n"/>
      <c r="O3645" s="18" t="n"/>
      <c r="AC3645" s="14" t="n"/>
      <c r="AD3645" s="14">
        <f>IF(M3645="", "", IF(C3645="Long", IF(M3645&gt;0, M3645/F3645, ((G3645*(I3645-E3645))/F3645)), IF(M3645&gt;0, M3645/F3645, ((G3645*(E3645-I3645))/F3645))))</f>
        <v/>
      </c>
    </row>
    <row customHeight="1" ht="17.25" r="3646" spans="1:105">
      <c r="A3646" s="161" t="n"/>
      <c r="B3646" s="141" t="n"/>
      <c r="C3646" s="15" t="n"/>
      <c r="D3646" s="15" t="n"/>
      <c r="E3646" s="142" t="n"/>
      <c r="F3646" s="16" t="n"/>
      <c r="G3646" s="132" t="n"/>
      <c r="H3646" s="142" t="n"/>
      <c r="I3646" s="142" t="n"/>
      <c r="J3646" s="144" t="n"/>
      <c r="K3646" s="124" t="n"/>
      <c r="L3646" s="12" t="n"/>
      <c r="M3646" s="158">
        <f>IF(J3646="", "", K3646)</f>
        <v/>
      </c>
      <c r="N3646" s="17" t="n"/>
      <c r="O3646" s="18" t="n"/>
      <c r="AC3646" s="14" t="n"/>
      <c r="AD3646" s="14">
        <f>IF(M3646="", "", IF(C3646="Long", IF(M3646&gt;0, M3646/F3646, ((G3646*(I3646-E3646))/F3646)), IF(M3646&gt;0, M3646/F3646, ((G3646*(E3646-I3646))/F3646))))</f>
        <v/>
      </c>
    </row>
    <row customHeight="1" ht="17.25" r="3647" spans="1:105">
      <c r="A3647" s="161" t="n"/>
      <c r="B3647" s="141" t="n"/>
      <c r="C3647" s="15" t="n"/>
      <c r="D3647" s="15" t="n"/>
      <c r="E3647" s="142" t="n"/>
      <c r="F3647" s="16" t="n"/>
      <c r="G3647" s="132" t="n"/>
      <c r="H3647" s="142" t="n"/>
      <c r="I3647" s="142" t="n"/>
      <c r="J3647" s="144" t="n"/>
      <c r="K3647" s="124" t="n"/>
      <c r="L3647" s="12" t="n"/>
      <c r="M3647" s="158">
        <f>IF(J3647="", "", K3647)</f>
        <v/>
      </c>
      <c r="N3647" s="17" t="n"/>
      <c r="O3647" s="18" t="n"/>
      <c r="AC3647" s="14" t="n"/>
      <c r="AD3647" s="14">
        <f>IF(M3647="", "", IF(C3647="Long", IF(M3647&gt;0, M3647/F3647, ((G3647*(I3647-E3647))/F3647)), IF(M3647&gt;0, M3647/F3647, ((G3647*(E3647-I3647))/F3647))))</f>
        <v/>
      </c>
    </row>
    <row customHeight="1" ht="17.25" r="3648" spans="1:105">
      <c r="A3648" s="161" t="n"/>
      <c r="B3648" s="141" t="n"/>
      <c r="C3648" s="15" t="n"/>
      <c r="D3648" s="15" t="n"/>
      <c r="E3648" s="142" t="n"/>
      <c r="F3648" s="16" t="n"/>
      <c r="G3648" s="132" t="n"/>
      <c r="H3648" s="142" t="n"/>
      <c r="I3648" s="142" t="n"/>
      <c r="J3648" s="144" t="n"/>
      <c r="K3648" s="124" t="n"/>
      <c r="L3648" s="12" t="n"/>
      <c r="M3648" s="158">
        <f>IF(J3648="", "", K3648)</f>
        <v/>
      </c>
      <c r="N3648" s="17" t="n"/>
      <c r="O3648" s="18" t="n"/>
      <c r="AC3648" s="14" t="n"/>
      <c r="AD3648" s="14">
        <f>IF(M3648="", "", IF(C3648="Long", IF(M3648&gt;0, M3648/F3648, ((G3648*(I3648-E3648))/F3648)), IF(M3648&gt;0, M3648/F3648, ((G3648*(E3648-I3648))/F3648))))</f>
        <v/>
      </c>
    </row>
    <row customHeight="1" ht="17.25" r="3649" spans="1:105">
      <c r="A3649" s="161" t="n"/>
      <c r="B3649" s="141" t="n"/>
      <c r="C3649" s="15" t="n"/>
      <c r="D3649" s="15" t="n"/>
      <c r="E3649" s="142" t="n"/>
      <c r="F3649" s="16" t="n"/>
      <c r="G3649" s="132" t="n"/>
      <c r="H3649" s="142" t="n"/>
      <c r="I3649" s="142" t="n"/>
      <c r="J3649" s="144" t="n"/>
      <c r="K3649" s="124" t="n"/>
      <c r="L3649" s="12" t="n"/>
      <c r="M3649" s="158">
        <f>IF(J3649="", "", K3649)</f>
        <v/>
      </c>
      <c r="N3649" s="17" t="n"/>
      <c r="O3649" s="18" t="n"/>
      <c r="AC3649" s="14" t="n"/>
      <c r="AD3649" s="14">
        <f>IF(M3649="", "", IF(C3649="Long", IF(M3649&gt;0, M3649/F3649, ((G3649*(I3649-E3649))/F3649)), IF(M3649&gt;0, M3649/F3649, ((G3649*(E3649-I3649))/F3649))))</f>
        <v/>
      </c>
    </row>
    <row customHeight="1" ht="17.25" r="3650" spans="1:105">
      <c r="A3650" s="161" t="n"/>
      <c r="B3650" s="141" t="n"/>
      <c r="C3650" s="15" t="n"/>
      <c r="D3650" s="15" t="n"/>
      <c r="E3650" s="142" t="n"/>
      <c r="F3650" s="16" t="n"/>
      <c r="G3650" s="132" t="n"/>
      <c r="H3650" s="142" t="n"/>
      <c r="I3650" s="142" t="n"/>
      <c r="J3650" s="144" t="n"/>
      <c r="K3650" s="124" t="n"/>
      <c r="L3650" s="12" t="n"/>
      <c r="M3650" s="158">
        <f>IF(J3650="", "", K3650)</f>
        <v/>
      </c>
      <c r="N3650" s="17" t="n"/>
      <c r="O3650" s="18" t="n"/>
      <c r="AC3650" s="14" t="n"/>
      <c r="AD3650" s="14">
        <f>IF(M3650="", "", IF(C3650="Long", IF(M3650&gt;0, M3650/F3650, ((G3650*(I3650-E3650))/F3650)), IF(M3650&gt;0, M3650/F3650, ((G3650*(E3650-I3650))/F3650))))</f>
        <v/>
      </c>
    </row>
    <row customHeight="1" ht="17.25" r="3651" spans="1:105">
      <c r="A3651" s="161" t="n"/>
      <c r="B3651" s="141" t="n"/>
      <c r="C3651" s="15" t="n"/>
      <c r="D3651" s="15" t="n"/>
      <c r="E3651" s="142" t="n"/>
      <c r="F3651" s="16" t="n"/>
      <c r="G3651" s="132" t="n"/>
      <c r="H3651" s="142" t="n"/>
      <c r="I3651" s="142" t="n"/>
      <c r="J3651" s="144" t="n"/>
      <c r="K3651" s="124" t="n"/>
      <c r="L3651" s="12" t="n"/>
      <c r="M3651" s="158">
        <f>IF(J3651="", "", K3651)</f>
        <v/>
      </c>
      <c r="N3651" s="17" t="n"/>
      <c r="O3651" s="18" t="n"/>
      <c r="AC3651" s="14" t="n"/>
      <c r="AD3651" s="14">
        <f>IF(M3651="", "", IF(C3651="Long", IF(M3651&gt;0, M3651/F3651, ((G3651*(I3651-E3651))/F3651)), IF(M3651&gt;0, M3651/F3651, ((G3651*(E3651-I3651))/F3651))))</f>
        <v/>
      </c>
    </row>
    <row customHeight="1" ht="17.25" r="3652" spans="1:105">
      <c r="A3652" s="161" t="n"/>
      <c r="B3652" s="141" t="n"/>
      <c r="C3652" s="15" t="n"/>
      <c r="D3652" s="15" t="n"/>
      <c r="E3652" s="142" t="n"/>
      <c r="F3652" s="16" t="n"/>
      <c r="G3652" s="132" t="n"/>
      <c r="H3652" s="142" t="n"/>
      <c r="I3652" s="142" t="n"/>
      <c r="J3652" s="144" t="n"/>
      <c r="K3652" s="124" t="n"/>
      <c r="L3652" s="12" t="n"/>
      <c r="M3652" s="158">
        <f>IF(J3652="", "", K3652)</f>
        <v/>
      </c>
      <c r="N3652" s="17" t="n"/>
      <c r="O3652" s="18" t="n"/>
      <c r="AC3652" s="14" t="n"/>
      <c r="AD3652" s="14">
        <f>IF(M3652="", "", IF(C3652="Long", IF(M3652&gt;0, M3652/F3652, ((G3652*(I3652-E3652))/F3652)), IF(M3652&gt;0, M3652/F3652, ((G3652*(E3652-I3652))/F3652))))</f>
        <v/>
      </c>
    </row>
    <row customHeight="1" ht="17.25" r="3653" spans="1:105">
      <c r="A3653" s="161" t="n"/>
      <c r="B3653" s="141" t="n"/>
      <c r="C3653" s="15" t="n"/>
      <c r="D3653" s="15" t="n"/>
      <c r="E3653" s="142" t="n"/>
      <c r="F3653" s="16" t="n"/>
      <c r="G3653" s="132" t="n"/>
      <c r="H3653" s="142" t="n"/>
      <c r="I3653" s="142" t="n"/>
      <c r="J3653" s="144" t="n"/>
      <c r="K3653" s="124" t="n"/>
      <c r="L3653" s="12" t="n"/>
      <c r="M3653" s="158">
        <f>IF(J3653="", "", K3653)</f>
        <v/>
      </c>
      <c r="N3653" s="17" t="n"/>
      <c r="O3653" s="18" t="n"/>
      <c r="AC3653" s="14" t="n"/>
      <c r="AD3653" s="14">
        <f>IF(M3653="", "", IF(C3653="Long", IF(M3653&gt;0, M3653/F3653, ((G3653*(I3653-E3653))/F3653)), IF(M3653&gt;0, M3653/F3653, ((G3653*(E3653-I3653))/F3653))))</f>
        <v/>
      </c>
    </row>
    <row customHeight="1" ht="17.25" r="3654" spans="1:105">
      <c r="A3654" s="161" t="n"/>
      <c r="B3654" s="141" t="n"/>
      <c r="C3654" s="15" t="n"/>
      <c r="D3654" s="15" t="n"/>
      <c r="E3654" s="142" t="n"/>
      <c r="F3654" s="16" t="n"/>
      <c r="G3654" s="132" t="n"/>
      <c r="H3654" s="142" t="n"/>
      <c r="I3654" s="142" t="n"/>
      <c r="J3654" s="144" t="n"/>
      <c r="K3654" s="124" t="n"/>
      <c r="L3654" s="12" t="n"/>
      <c r="M3654" s="158">
        <f>IF(J3654="", "", K3654)</f>
        <v/>
      </c>
      <c r="N3654" s="17" t="n"/>
      <c r="O3654" s="18" t="n"/>
      <c r="AC3654" s="14" t="n"/>
      <c r="AD3654" s="14">
        <f>IF(M3654="", "", IF(C3654="Long", IF(M3654&gt;0, M3654/F3654, ((G3654*(I3654-E3654))/F3654)), IF(M3654&gt;0, M3654/F3654, ((G3654*(E3654-I3654))/F3654))))</f>
        <v/>
      </c>
    </row>
    <row customHeight="1" ht="17.25" r="3655" spans="1:105">
      <c r="A3655" s="161" t="n"/>
      <c r="B3655" s="141" t="n"/>
      <c r="C3655" s="15" t="n"/>
      <c r="D3655" s="15" t="n"/>
      <c r="E3655" s="142" t="n"/>
      <c r="F3655" s="16" t="n"/>
      <c r="G3655" s="132" t="n"/>
      <c r="H3655" s="142" t="n"/>
      <c r="I3655" s="142" t="n"/>
      <c r="J3655" s="144" t="n"/>
      <c r="K3655" s="124" t="n"/>
      <c r="L3655" s="12" t="n"/>
      <c r="M3655" s="158">
        <f>IF(J3655="", "", K3655)</f>
        <v/>
      </c>
      <c r="N3655" s="17" t="n"/>
      <c r="O3655" s="18" t="n"/>
      <c r="AC3655" s="14" t="n"/>
      <c r="AD3655" s="14">
        <f>IF(M3655="", "", IF(C3655="Long", IF(M3655&gt;0, M3655/F3655, ((G3655*(I3655-E3655))/F3655)), IF(M3655&gt;0, M3655/F3655, ((G3655*(E3655-I3655))/F3655))))</f>
        <v/>
      </c>
    </row>
    <row customHeight="1" ht="17.25" r="3656" spans="1:105">
      <c r="A3656" s="161" t="n"/>
      <c r="B3656" s="141" t="n"/>
      <c r="C3656" s="15" t="n"/>
      <c r="D3656" s="15" t="n"/>
      <c r="E3656" s="142" t="n"/>
      <c r="F3656" s="16" t="n"/>
      <c r="G3656" s="132" t="n"/>
      <c r="H3656" s="142" t="n"/>
      <c r="I3656" s="142" t="n"/>
      <c r="J3656" s="144" t="n"/>
      <c r="K3656" s="124" t="n"/>
      <c r="L3656" s="12" t="n"/>
      <c r="M3656" s="158">
        <f>IF(J3656="", "", K3656)</f>
        <v/>
      </c>
      <c r="N3656" s="17" t="n"/>
      <c r="O3656" s="18" t="n"/>
      <c r="AC3656" s="14" t="n"/>
      <c r="AD3656" s="14">
        <f>IF(M3656="", "", IF(C3656="Long", IF(M3656&gt;0, M3656/F3656, ((G3656*(I3656-E3656))/F3656)), IF(M3656&gt;0, M3656/F3656, ((G3656*(E3656-I3656))/F3656))))</f>
        <v/>
      </c>
    </row>
    <row customHeight="1" ht="17.25" r="3657" spans="1:105">
      <c r="A3657" s="161" t="n"/>
      <c r="B3657" s="141" t="n"/>
      <c r="C3657" s="15" t="n"/>
      <c r="D3657" s="15" t="n"/>
      <c r="E3657" s="142" t="n"/>
      <c r="F3657" s="16" t="n"/>
      <c r="G3657" s="132" t="n"/>
      <c r="H3657" s="142" t="n"/>
      <c r="I3657" s="142" t="n"/>
      <c r="J3657" s="144" t="n"/>
      <c r="K3657" s="124" t="n"/>
      <c r="L3657" s="12" t="n"/>
      <c r="M3657" s="158">
        <f>IF(J3657="", "", K3657)</f>
        <v/>
      </c>
      <c r="N3657" s="17" t="n"/>
      <c r="O3657" s="18" t="n"/>
      <c r="AC3657" s="14" t="n"/>
      <c r="AD3657" s="14">
        <f>IF(M3657="", "", IF(C3657="Long", IF(M3657&gt;0, M3657/F3657, ((G3657*(I3657-E3657))/F3657)), IF(M3657&gt;0, M3657/F3657, ((G3657*(E3657-I3657))/F3657))))</f>
        <v/>
      </c>
    </row>
    <row customHeight="1" ht="17.25" r="3658" spans="1:105">
      <c r="A3658" s="161" t="n"/>
      <c r="B3658" s="141" t="n"/>
      <c r="C3658" s="15" t="n"/>
      <c r="D3658" s="15" t="n"/>
      <c r="E3658" s="142" t="n"/>
      <c r="F3658" s="16" t="n"/>
      <c r="G3658" s="132" t="n"/>
      <c r="H3658" s="142" t="n"/>
      <c r="I3658" s="142" t="n"/>
      <c r="J3658" s="144" t="n"/>
      <c r="K3658" s="124" t="n"/>
      <c r="L3658" s="12" t="n"/>
      <c r="M3658" s="158">
        <f>IF(J3658="", "", K3658)</f>
        <v/>
      </c>
      <c r="N3658" s="17" t="n"/>
      <c r="O3658" s="18" t="n"/>
      <c r="AC3658" s="14" t="n"/>
      <c r="AD3658" s="14">
        <f>IF(M3658="", "", IF(C3658="Long", IF(M3658&gt;0, M3658/F3658, ((G3658*(I3658-E3658))/F3658)), IF(M3658&gt;0, M3658/F3658, ((G3658*(E3658-I3658))/F3658))))</f>
        <v/>
      </c>
    </row>
    <row customHeight="1" ht="17.25" r="3659" spans="1:105">
      <c r="A3659" s="161" t="n"/>
      <c r="B3659" s="141" t="n"/>
      <c r="C3659" s="15" t="n"/>
      <c r="D3659" s="15" t="n"/>
      <c r="E3659" s="142" t="n"/>
      <c r="F3659" s="16" t="n"/>
      <c r="G3659" s="132" t="n"/>
      <c r="H3659" s="142" t="n"/>
      <c r="I3659" s="142" t="n"/>
      <c r="J3659" s="144" t="n"/>
      <c r="K3659" s="124" t="n"/>
      <c r="L3659" s="12" t="n"/>
      <c r="M3659" s="158">
        <f>IF(J3659="", "", K3659)</f>
        <v/>
      </c>
      <c r="N3659" s="17" t="n"/>
      <c r="O3659" s="18" t="n"/>
      <c r="AC3659" s="14" t="n"/>
      <c r="AD3659" s="14">
        <f>IF(M3659="", "", IF(C3659="Long", IF(M3659&gt;0, M3659/F3659, ((G3659*(I3659-E3659))/F3659)), IF(M3659&gt;0, M3659/F3659, ((G3659*(E3659-I3659))/F3659))))</f>
        <v/>
      </c>
    </row>
    <row customHeight="1" ht="17.25" r="3660" spans="1:105">
      <c r="A3660" s="161" t="n"/>
      <c r="B3660" s="141" t="n"/>
      <c r="C3660" s="15" t="n"/>
      <c r="D3660" s="15" t="n"/>
      <c r="E3660" s="142" t="n"/>
      <c r="F3660" s="16" t="n"/>
      <c r="G3660" s="132" t="n"/>
      <c r="H3660" s="142" t="n"/>
      <c r="I3660" s="142" t="n"/>
      <c r="J3660" s="144" t="n"/>
      <c r="K3660" s="124" t="n"/>
      <c r="L3660" s="12" t="n"/>
      <c r="M3660" s="158">
        <f>IF(J3660="", "", K3660)</f>
        <v/>
      </c>
      <c r="N3660" s="17" t="n"/>
      <c r="O3660" s="18" t="n"/>
      <c r="AC3660" s="14" t="n"/>
      <c r="AD3660" s="14">
        <f>IF(M3660="", "", IF(C3660="Long", IF(M3660&gt;0, M3660/F3660, ((G3660*(I3660-E3660))/F3660)), IF(M3660&gt;0, M3660/F3660, ((G3660*(E3660-I3660))/F3660))))</f>
        <v/>
      </c>
    </row>
    <row customHeight="1" ht="17.25" r="3661" spans="1:105">
      <c r="A3661" s="161" t="n"/>
      <c r="B3661" s="141" t="n"/>
      <c r="C3661" s="15" t="n"/>
      <c r="D3661" s="15" t="n"/>
      <c r="E3661" s="142" t="n"/>
      <c r="F3661" s="16" t="n"/>
      <c r="G3661" s="132" t="n"/>
      <c r="H3661" s="142" t="n"/>
      <c r="I3661" s="142" t="n"/>
      <c r="J3661" s="144" t="n"/>
      <c r="K3661" s="124" t="n"/>
      <c r="L3661" s="12" t="n"/>
      <c r="M3661" s="158">
        <f>IF(J3661="", "", K3661)</f>
        <v/>
      </c>
      <c r="N3661" s="17" t="n"/>
      <c r="O3661" s="18" t="n"/>
      <c r="AC3661" s="14" t="n"/>
      <c r="AD3661" s="14">
        <f>IF(M3661="", "", IF(C3661="Long", IF(M3661&gt;0, M3661/F3661, ((G3661*(I3661-E3661))/F3661)), IF(M3661&gt;0, M3661/F3661, ((G3661*(E3661-I3661))/F3661))))</f>
        <v/>
      </c>
    </row>
    <row customHeight="1" ht="17.25" r="3662" spans="1:105">
      <c r="A3662" s="161" t="n"/>
      <c r="B3662" s="141" t="n"/>
      <c r="C3662" s="15" t="n"/>
      <c r="D3662" s="15" t="n"/>
      <c r="E3662" s="142" t="n"/>
      <c r="F3662" s="16" t="n"/>
      <c r="G3662" s="132" t="n"/>
      <c r="H3662" s="142" t="n"/>
      <c r="I3662" s="142" t="n"/>
      <c r="J3662" s="144" t="n"/>
      <c r="K3662" s="124" t="n"/>
      <c r="L3662" s="12" t="n"/>
      <c r="M3662" s="158">
        <f>IF(J3662="", "", K3662)</f>
        <v/>
      </c>
      <c r="N3662" s="17" t="n"/>
      <c r="O3662" s="18" t="n"/>
      <c r="AC3662" s="14" t="n"/>
      <c r="AD3662" s="14">
        <f>IF(M3662="", "", IF(C3662="Long", IF(M3662&gt;0, M3662/F3662, ((G3662*(I3662-E3662))/F3662)), IF(M3662&gt;0, M3662/F3662, ((G3662*(E3662-I3662))/F3662))))</f>
        <v/>
      </c>
    </row>
    <row customHeight="1" ht="17.25" r="3663" spans="1:105">
      <c r="A3663" s="161" t="n"/>
      <c r="B3663" s="141" t="n"/>
      <c r="C3663" s="15" t="n"/>
      <c r="D3663" s="15" t="n"/>
      <c r="E3663" s="142" t="n"/>
      <c r="F3663" s="16" t="n"/>
      <c r="G3663" s="132" t="n"/>
      <c r="H3663" s="142" t="n"/>
      <c r="I3663" s="142" t="n"/>
      <c r="J3663" s="144" t="n"/>
      <c r="K3663" s="124" t="n"/>
      <c r="L3663" s="12" t="n"/>
      <c r="M3663" s="158">
        <f>IF(J3663="", "", K3663)</f>
        <v/>
      </c>
      <c r="N3663" s="17" t="n"/>
      <c r="O3663" s="18" t="n"/>
      <c r="AC3663" s="14" t="n"/>
      <c r="AD3663" s="14">
        <f>IF(M3663="", "", IF(C3663="Long", IF(M3663&gt;0, M3663/F3663, ((G3663*(I3663-E3663))/F3663)), IF(M3663&gt;0, M3663/F3663, ((G3663*(E3663-I3663))/F3663))))</f>
        <v/>
      </c>
    </row>
    <row customHeight="1" ht="17.25" r="3664" spans="1:105">
      <c r="A3664" s="161" t="n"/>
      <c r="B3664" s="141" t="n"/>
      <c r="C3664" s="15" t="n"/>
      <c r="D3664" s="15" t="n"/>
      <c r="E3664" s="142" t="n"/>
      <c r="F3664" s="16" t="n"/>
      <c r="G3664" s="132" t="n"/>
      <c r="H3664" s="142" t="n"/>
      <c r="I3664" s="142" t="n"/>
      <c r="J3664" s="144" t="n"/>
      <c r="K3664" s="124" t="n"/>
      <c r="L3664" s="12" t="n"/>
      <c r="M3664" s="158">
        <f>IF(J3664="", "", K3664)</f>
        <v/>
      </c>
      <c r="N3664" s="17" t="n"/>
      <c r="O3664" s="18" t="n"/>
      <c r="AC3664" s="14" t="n"/>
      <c r="AD3664" s="14">
        <f>IF(M3664="", "", IF(C3664="Long", IF(M3664&gt;0, M3664/F3664, ((G3664*(I3664-E3664))/F3664)), IF(M3664&gt;0, M3664/F3664, ((G3664*(E3664-I3664))/F3664))))</f>
        <v/>
      </c>
    </row>
    <row customHeight="1" ht="17.25" r="3665" spans="1:105">
      <c r="A3665" s="161" t="n"/>
      <c r="B3665" s="141" t="n"/>
      <c r="C3665" s="15" t="n"/>
      <c r="D3665" s="15" t="n"/>
      <c r="E3665" s="142" t="n"/>
      <c r="F3665" s="16" t="n"/>
      <c r="G3665" s="132" t="n"/>
      <c r="H3665" s="142" t="n"/>
      <c r="I3665" s="142" t="n"/>
      <c r="J3665" s="144" t="n"/>
      <c r="K3665" s="124" t="n"/>
      <c r="L3665" s="12" t="n"/>
      <c r="M3665" s="158">
        <f>IF(J3665="", "", K3665)</f>
        <v/>
      </c>
      <c r="N3665" s="17" t="n"/>
      <c r="O3665" s="18" t="n"/>
      <c r="AC3665" s="14" t="n"/>
      <c r="AD3665" s="14">
        <f>IF(M3665="", "", IF(C3665="Long", IF(M3665&gt;0, M3665/F3665, ((G3665*(I3665-E3665))/F3665)), IF(M3665&gt;0, M3665/F3665, ((G3665*(E3665-I3665))/F3665))))</f>
        <v/>
      </c>
    </row>
    <row customHeight="1" ht="17.25" r="3666" spans="1:105">
      <c r="A3666" s="161" t="n"/>
      <c r="B3666" s="141" t="n"/>
      <c r="C3666" s="15" t="n"/>
      <c r="D3666" s="15" t="n"/>
      <c r="E3666" s="142" t="n"/>
      <c r="F3666" s="16" t="n"/>
      <c r="G3666" s="132" t="n"/>
      <c r="H3666" s="142" t="n"/>
      <c r="I3666" s="142" t="n"/>
      <c r="J3666" s="144" t="n"/>
      <c r="K3666" s="124" t="n"/>
      <c r="L3666" s="12" t="n"/>
      <c r="M3666" s="158">
        <f>IF(J3666="", "", K3666)</f>
        <v/>
      </c>
      <c r="N3666" s="17" t="n"/>
      <c r="O3666" s="18" t="n"/>
      <c r="AC3666" s="14" t="n"/>
      <c r="AD3666" s="14">
        <f>IF(M3666="", "", IF(C3666="Long", IF(M3666&gt;0, M3666/F3666, ((G3666*(I3666-E3666))/F3666)), IF(M3666&gt;0, M3666/F3666, ((G3666*(E3666-I3666))/F3666))))</f>
        <v/>
      </c>
    </row>
    <row customHeight="1" ht="17.25" r="3667" spans="1:105">
      <c r="A3667" s="161" t="n"/>
      <c r="B3667" s="141" t="n"/>
      <c r="C3667" s="15" t="n"/>
      <c r="D3667" s="15" t="n"/>
      <c r="E3667" s="142" t="n"/>
      <c r="F3667" s="16" t="n"/>
      <c r="G3667" s="132" t="n"/>
      <c r="H3667" s="142" t="n"/>
      <c r="I3667" s="142" t="n"/>
      <c r="J3667" s="144" t="n"/>
      <c r="K3667" s="124" t="n"/>
      <c r="L3667" s="12" t="n"/>
      <c r="M3667" s="158">
        <f>IF(J3667="", "", K3667)</f>
        <v/>
      </c>
      <c r="N3667" s="17" t="n"/>
      <c r="O3667" s="18" t="n"/>
      <c r="AC3667" s="14" t="n"/>
      <c r="AD3667" s="14">
        <f>IF(M3667="", "", IF(C3667="Long", IF(M3667&gt;0, M3667/F3667, ((G3667*(I3667-E3667))/F3667)), IF(M3667&gt;0, M3667/F3667, ((G3667*(E3667-I3667))/F3667))))</f>
        <v/>
      </c>
    </row>
    <row customHeight="1" ht="17.25" r="3668" spans="1:105">
      <c r="A3668" s="161" t="n"/>
      <c r="B3668" s="141" t="n"/>
      <c r="C3668" s="15" t="n"/>
      <c r="D3668" s="15" t="n"/>
      <c r="E3668" s="142" t="n"/>
      <c r="F3668" s="16" t="n"/>
      <c r="G3668" s="132" t="n"/>
      <c r="H3668" s="142" t="n"/>
      <c r="I3668" s="142" t="n"/>
      <c r="J3668" s="144" t="n"/>
      <c r="K3668" s="124" t="n"/>
      <c r="L3668" s="12" t="n"/>
      <c r="M3668" s="158">
        <f>IF(J3668="", "", K3668)</f>
        <v/>
      </c>
      <c r="N3668" s="17" t="n"/>
      <c r="O3668" s="18" t="n"/>
      <c r="AC3668" s="14" t="n"/>
      <c r="AD3668" s="14">
        <f>IF(M3668="", "", IF(C3668="Long", IF(M3668&gt;0, M3668/F3668, ((G3668*(I3668-E3668))/F3668)), IF(M3668&gt;0, M3668/F3668, ((G3668*(E3668-I3668))/F3668))))</f>
        <v/>
      </c>
    </row>
    <row customHeight="1" ht="17.25" r="3669" spans="1:105">
      <c r="A3669" s="161" t="n"/>
      <c r="B3669" s="141" t="n"/>
      <c r="C3669" s="15" t="n"/>
      <c r="D3669" s="15" t="n"/>
      <c r="E3669" s="142" t="n"/>
      <c r="F3669" s="16" t="n"/>
      <c r="G3669" s="132" t="n"/>
      <c r="H3669" s="142" t="n"/>
      <c r="I3669" s="142" t="n"/>
      <c r="J3669" s="144" t="n"/>
      <c r="K3669" s="124" t="n"/>
      <c r="L3669" s="12" t="n"/>
      <c r="M3669" s="158">
        <f>IF(J3669="", "", K3669)</f>
        <v/>
      </c>
      <c r="N3669" s="17" t="n"/>
      <c r="O3669" s="18" t="n"/>
      <c r="AC3669" s="14" t="n"/>
      <c r="AD3669" s="14">
        <f>IF(M3669="", "", IF(C3669="Long", IF(M3669&gt;0, M3669/F3669, ((G3669*(I3669-E3669))/F3669)), IF(M3669&gt;0, M3669/F3669, ((G3669*(E3669-I3669))/F3669))))</f>
        <v/>
      </c>
    </row>
    <row customHeight="1" ht="17.25" r="3670" spans="1:105">
      <c r="A3670" s="161" t="n"/>
      <c r="B3670" s="141" t="n"/>
      <c r="C3670" s="15" t="n"/>
      <c r="D3670" s="15" t="n"/>
      <c r="E3670" s="142" t="n"/>
      <c r="F3670" s="16" t="n"/>
      <c r="G3670" s="132" t="n"/>
      <c r="H3670" s="142" t="n"/>
      <c r="I3670" s="142" t="n"/>
      <c r="J3670" s="144" t="n"/>
      <c r="K3670" s="124" t="n"/>
      <c r="L3670" s="12" t="n"/>
      <c r="M3670" s="158">
        <f>IF(J3670="", "", K3670)</f>
        <v/>
      </c>
      <c r="N3670" s="17" t="n"/>
      <c r="O3670" s="18" t="n"/>
      <c r="AC3670" s="14" t="n"/>
      <c r="AD3670" s="14">
        <f>IF(M3670="", "", IF(C3670="Long", IF(M3670&gt;0, M3670/F3670, ((G3670*(I3670-E3670))/F3670)), IF(M3670&gt;0, M3670/F3670, ((G3670*(E3670-I3670))/F3670))))</f>
        <v/>
      </c>
    </row>
    <row customHeight="1" ht="17.25" r="3671" spans="1:105">
      <c r="A3671" s="161" t="n"/>
      <c r="B3671" s="141" t="n"/>
      <c r="C3671" s="15" t="n"/>
      <c r="D3671" s="15" t="n"/>
      <c r="E3671" s="142" t="n"/>
      <c r="F3671" s="16" t="n"/>
      <c r="G3671" s="132" t="n"/>
      <c r="H3671" s="142" t="n"/>
      <c r="I3671" s="142" t="n"/>
      <c r="J3671" s="144" t="n"/>
      <c r="K3671" s="124" t="n"/>
      <c r="L3671" s="12" t="n"/>
      <c r="M3671" s="158">
        <f>IF(J3671="", "", K3671)</f>
        <v/>
      </c>
      <c r="N3671" s="17" t="n"/>
      <c r="O3671" s="18" t="n"/>
      <c r="AC3671" s="14" t="n"/>
      <c r="AD3671" s="14">
        <f>IF(M3671="", "", IF(C3671="Long", IF(M3671&gt;0, M3671/F3671, ((G3671*(I3671-E3671))/F3671)), IF(M3671&gt;0, M3671/F3671, ((G3671*(E3671-I3671))/F3671))))</f>
        <v/>
      </c>
    </row>
    <row customHeight="1" ht="17.25" r="3672" spans="1:105">
      <c r="A3672" s="161" t="n"/>
      <c r="B3672" s="141" t="n"/>
      <c r="C3672" s="15" t="n"/>
      <c r="D3672" s="15" t="n"/>
      <c r="E3672" s="142" t="n"/>
      <c r="F3672" s="16" t="n"/>
      <c r="G3672" s="132" t="n"/>
      <c r="H3672" s="142" t="n"/>
      <c r="I3672" s="142" t="n"/>
      <c r="J3672" s="144" t="n"/>
      <c r="K3672" s="124" t="n"/>
      <c r="L3672" s="12" t="n"/>
      <c r="M3672" s="158">
        <f>IF(J3672="", "", K3672)</f>
        <v/>
      </c>
      <c r="N3672" s="17" t="n"/>
      <c r="O3672" s="18" t="n"/>
      <c r="AC3672" s="14" t="n"/>
      <c r="AD3672" s="14">
        <f>IF(M3672="", "", IF(C3672="Long", IF(M3672&gt;0, M3672/F3672, ((G3672*(I3672-E3672))/F3672)), IF(M3672&gt;0, M3672/F3672, ((G3672*(E3672-I3672))/F3672))))</f>
        <v/>
      </c>
    </row>
    <row customHeight="1" ht="17.25" r="3673" spans="1:105">
      <c r="A3673" s="161" t="n"/>
      <c r="B3673" s="141" t="n"/>
      <c r="C3673" s="15" t="n"/>
      <c r="D3673" s="15" t="n"/>
      <c r="E3673" s="142" t="n"/>
      <c r="F3673" s="16" t="n"/>
      <c r="G3673" s="132" t="n"/>
      <c r="H3673" s="142" t="n"/>
      <c r="I3673" s="142" t="n"/>
      <c r="J3673" s="144" t="n"/>
      <c r="K3673" s="124" t="n"/>
      <c r="L3673" s="12" t="n"/>
      <c r="M3673" s="158">
        <f>IF(J3673="", "", K3673)</f>
        <v/>
      </c>
      <c r="N3673" s="17" t="n"/>
      <c r="O3673" s="18" t="n"/>
      <c r="AC3673" s="14" t="n"/>
      <c r="AD3673" s="14">
        <f>IF(M3673="", "", IF(C3673="Long", IF(M3673&gt;0, M3673/F3673, ((G3673*(I3673-E3673))/F3673)), IF(M3673&gt;0, M3673/F3673, ((G3673*(E3673-I3673))/F3673))))</f>
        <v/>
      </c>
    </row>
    <row customHeight="1" ht="17.25" r="3674" spans="1:105">
      <c r="A3674" s="161" t="n"/>
      <c r="B3674" s="141" t="n"/>
      <c r="C3674" s="15" t="n"/>
      <c r="D3674" s="15" t="n"/>
      <c r="E3674" s="142" t="n"/>
      <c r="F3674" s="16" t="n"/>
      <c r="G3674" s="132" t="n"/>
      <c r="H3674" s="142" t="n"/>
      <c r="I3674" s="142" t="n"/>
      <c r="J3674" s="144" t="n"/>
      <c r="K3674" s="124" t="n"/>
      <c r="L3674" s="12" t="n"/>
      <c r="M3674" s="158">
        <f>IF(J3674="", "", K3674)</f>
        <v/>
      </c>
      <c r="N3674" s="17" t="n"/>
      <c r="O3674" s="18" t="n"/>
      <c r="AC3674" s="14" t="n"/>
      <c r="AD3674" s="14">
        <f>IF(M3674="", "", IF(C3674="Long", IF(M3674&gt;0, M3674/F3674, ((G3674*(I3674-E3674))/F3674)), IF(M3674&gt;0, M3674/F3674, ((G3674*(E3674-I3674))/F3674))))</f>
        <v/>
      </c>
    </row>
    <row customHeight="1" ht="17.25" r="3675" spans="1:105">
      <c r="A3675" s="161" t="n"/>
      <c r="B3675" s="141" t="n"/>
      <c r="C3675" s="15" t="n"/>
      <c r="D3675" s="15" t="n"/>
      <c r="E3675" s="142" t="n"/>
      <c r="F3675" s="16" t="n"/>
      <c r="G3675" s="132" t="n"/>
      <c r="H3675" s="142" t="n"/>
      <c r="I3675" s="142" t="n"/>
      <c r="J3675" s="144" t="n"/>
      <c r="K3675" s="124" t="n"/>
      <c r="L3675" s="12" t="n"/>
      <c r="M3675" s="158">
        <f>IF(J3675="", "", K3675)</f>
        <v/>
      </c>
      <c r="N3675" s="17" t="n"/>
      <c r="O3675" s="18" t="n"/>
      <c r="AC3675" s="14" t="n"/>
      <c r="AD3675" s="14">
        <f>IF(M3675="", "", IF(C3675="Long", IF(M3675&gt;0, M3675/F3675, ((G3675*(I3675-E3675))/F3675)), IF(M3675&gt;0, M3675/F3675, ((G3675*(E3675-I3675))/F3675))))</f>
        <v/>
      </c>
    </row>
    <row customHeight="1" ht="17.25" r="3676" spans="1:105">
      <c r="A3676" s="161" t="n"/>
      <c r="B3676" s="141" t="n"/>
      <c r="C3676" s="15" t="n"/>
      <c r="D3676" s="15" t="n"/>
      <c r="E3676" s="142" t="n"/>
      <c r="F3676" s="16" t="n"/>
      <c r="G3676" s="132" t="n"/>
      <c r="H3676" s="142" t="n"/>
      <c r="I3676" s="142" t="n"/>
      <c r="J3676" s="144" t="n"/>
      <c r="K3676" s="124" t="n"/>
      <c r="L3676" s="12" t="n"/>
      <c r="M3676" s="158">
        <f>IF(J3676="", "", K3676)</f>
        <v/>
      </c>
      <c r="N3676" s="17" t="n"/>
      <c r="O3676" s="18" t="n"/>
      <c r="AC3676" s="14" t="n"/>
      <c r="AD3676" s="14">
        <f>IF(M3676="", "", IF(C3676="Long", IF(M3676&gt;0, M3676/F3676, ((G3676*(I3676-E3676))/F3676)), IF(M3676&gt;0, M3676/F3676, ((G3676*(E3676-I3676))/F3676))))</f>
        <v/>
      </c>
    </row>
    <row customHeight="1" ht="17.25" r="3677" spans="1:105">
      <c r="A3677" s="161" t="n"/>
      <c r="B3677" s="141" t="n"/>
      <c r="C3677" s="15" t="n"/>
      <c r="D3677" s="15" t="n"/>
      <c r="E3677" s="142" t="n"/>
      <c r="F3677" s="16" t="n"/>
      <c r="G3677" s="132" t="n"/>
      <c r="H3677" s="142" t="n"/>
      <c r="I3677" s="142" t="n"/>
      <c r="J3677" s="144" t="n"/>
      <c r="K3677" s="124" t="n"/>
      <c r="L3677" s="12" t="n"/>
      <c r="M3677" s="158">
        <f>IF(J3677="", "", K3677)</f>
        <v/>
      </c>
      <c r="N3677" s="17" t="n"/>
      <c r="O3677" s="18" t="n"/>
      <c r="AC3677" s="14" t="n"/>
      <c r="AD3677" s="14">
        <f>IF(M3677="", "", IF(C3677="Long", IF(M3677&gt;0, M3677/F3677, ((G3677*(I3677-E3677))/F3677)), IF(M3677&gt;0, M3677/F3677, ((G3677*(E3677-I3677))/F3677))))</f>
        <v/>
      </c>
    </row>
    <row customHeight="1" ht="17.25" r="3678" spans="1:105">
      <c r="A3678" s="161" t="n"/>
      <c r="B3678" s="141" t="n"/>
      <c r="C3678" s="15" t="n"/>
      <c r="D3678" s="15" t="n"/>
      <c r="E3678" s="142" t="n"/>
      <c r="F3678" s="16" t="n"/>
      <c r="G3678" s="132" t="n"/>
      <c r="H3678" s="142" t="n"/>
      <c r="I3678" s="142" t="n"/>
      <c r="J3678" s="144" t="n"/>
      <c r="K3678" s="124" t="n"/>
      <c r="L3678" s="12" t="n"/>
      <c r="M3678" s="158">
        <f>IF(J3678="", "", K3678)</f>
        <v/>
      </c>
      <c r="N3678" s="17" t="n"/>
      <c r="O3678" s="18" t="n"/>
      <c r="AC3678" s="14" t="n"/>
      <c r="AD3678" s="14">
        <f>IF(M3678="", "", IF(C3678="Long", IF(M3678&gt;0, M3678/F3678, ((G3678*(I3678-E3678))/F3678)), IF(M3678&gt;0, M3678/F3678, ((G3678*(E3678-I3678))/F3678))))</f>
        <v/>
      </c>
    </row>
    <row customHeight="1" ht="17.25" r="3679" spans="1:105">
      <c r="A3679" s="161" t="n"/>
      <c r="B3679" s="141" t="n"/>
      <c r="C3679" s="15" t="n"/>
      <c r="D3679" s="15" t="n"/>
      <c r="E3679" s="142" t="n"/>
      <c r="F3679" s="16" t="n"/>
      <c r="G3679" s="132" t="n"/>
      <c r="H3679" s="142" t="n"/>
      <c r="I3679" s="142" t="n"/>
      <c r="J3679" s="144" t="n"/>
      <c r="K3679" s="124" t="n"/>
      <c r="L3679" s="12" t="n"/>
      <c r="M3679" s="158">
        <f>IF(J3679="", "", K3679)</f>
        <v/>
      </c>
      <c r="N3679" s="17" t="n"/>
      <c r="O3679" s="18" t="n"/>
      <c r="AC3679" s="14" t="n"/>
      <c r="AD3679" s="14">
        <f>IF(M3679="", "", IF(C3679="Long", IF(M3679&gt;0, M3679/F3679, ((G3679*(I3679-E3679))/F3679)), IF(M3679&gt;0, M3679/F3679, ((G3679*(E3679-I3679))/F3679))))</f>
        <v/>
      </c>
    </row>
    <row customHeight="1" ht="17.25" r="3680" spans="1:105">
      <c r="A3680" s="161" t="n"/>
      <c r="B3680" s="141" t="n"/>
      <c r="C3680" s="15" t="n"/>
      <c r="D3680" s="15" t="n"/>
      <c r="E3680" s="142" t="n"/>
      <c r="F3680" s="16" t="n"/>
      <c r="G3680" s="132" t="n"/>
      <c r="H3680" s="142" t="n"/>
      <c r="I3680" s="142" t="n"/>
      <c r="J3680" s="144" t="n"/>
      <c r="K3680" s="124" t="n"/>
      <c r="L3680" s="12" t="n"/>
      <c r="M3680" s="158">
        <f>IF(J3680="", "", K3680)</f>
        <v/>
      </c>
      <c r="N3680" s="17" t="n"/>
      <c r="O3680" s="18" t="n"/>
      <c r="AC3680" s="14" t="n"/>
      <c r="AD3680" s="14">
        <f>IF(M3680="", "", IF(C3680="Long", IF(M3680&gt;0, M3680/F3680, ((G3680*(I3680-E3680))/F3680)), IF(M3680&gt;0, M3680/F3680, ((G3680*(E3680-I3680))/F3680))))</f>
        <v/>
      </c>
    </row>
    <row customHeight="1" ht="17.25" r="3681" spans="1:105">
      <c r="A3681" s="161" t="n"/>
      <c r="B3681" s="141" t="n"/>
      <c r="C3681" s="15" t="n"/>
      <c r="D3681" s="15" t="n"/>
      <c r="E3681" s="142" t="n"/>
      <c r="F3681" s="16" t="n"/>
      <c r="G3681" s="132" t="n"/>
      <c r="H3681" s="142" t="n"/>
      <c r="I3681" s="142" t="n"/>
      <c r="J3681" s="144" t="n"/>
      <c r="K3681" s="124" t="n"/>
      <c r="L3681" s="12" t="n"/>
      <c r="M3681" s="158">
        <f>IF(J3681="", "", K3681)</f>
        <v/>
      </c>
      <c r="N3681" s="17" t="n"/>
      <c r="O3681" s="18" t="n"/>
      <c r="AC3681" s="14" t="n"/>
      <c r="AD3681" s="14">
        <f>IF(M3681="", "", IF(C3681="Long", IF(M3681&gt;0, M3681/F3681, ((G3681*(I3681-E3681))/F3681)), IF(M3681&gt;0, M3681/F3681, ((G3681*(E3681-I3681))/F3681))))</f>
        <v/>
      </c>
    </row>
    <row customHeight="1" ht="17.25" r="3682" spans="1:105">
      <c r="A3682" s="161" t="n"/>
      <c r="B3682" s="141" t="n"/>
      <c r="C3682" s="15" t="n"/>
      <c r="D3682" s="15" t="n"/>
      <c r="E3682" s="142" t="n"/>
      <c r="F3682" s="16" t="n"/>
      <c r="G3682" s="132" t="n"/>
      <c r="H3682" s="142" t="n"/>
      <c r="I3682" s="142" t="n"/>
      <c r="J3682" s="144" t="n"/>
      <c r="K3682" s="124" t="n"/>
      <c r="L3682" s="12" t="n"/>
      <c r="M3682" s="158">
        <f>IF(J3682="", "", K3682)</f>
        <v/>
      </c>
      <c r="N3682" s="17" t="n"/>
      <c r="O3682" s="18" t="n"/>
      <c r="AC3682" s="14" t="n"/>
      <c r="AD3682" s="14">
        <f>IF(M3682="", "", IF(C3682="Long", IF(M3682&gt;0, M3682/F3682, ((G3682*(I3682-E3682))/F3682)), IF(M3682&gt;0, M3682/F3682, ((G3682*(E3682-I3682))/F3682))))</f>
        <v/>
      </c>
    </row>
    <row customHeight="1" ht="17.25" r="3683" spans="1:105">
      <c r="A3683" s="161" t="n"/>
      <c r="B3683" s="141" t="n"/>
      <c r="C3683" s="15" t="n"/>
      <c r="D3683" s="15" t="n"/>
      <c r="E3683" s="142" t="n"/>
      <c r="F3683" s="16" t="n"/>
      <c r="G3683" s="132" t="n"/>
      <c r="H3683" s="142" t="n"/>
      <c r="I3683" s="142" t="n"/>
      <c r="J3683" s="144" t="n"/>
      <c r="K3683" s="124" t="n"/>
      <c r="L3683" s="12" t="n"/>
      <c r="M3683" s="158">
        <f>IF(J3683="", "", K3683)</f>
        <v/>
      </c>
      <c r="N3683" s="17" t="n"/>
      <c r="O3683" s="18" t="n"/>
      <c r="AC3683" s="14" t="n"/>
      <c r="AD3683" s="14">
        <f>IF(M3683="", "", IF(C3683="Long", IF(M3683&gt;0, M3683/F3683, ((G3683*(I3683-E3683))/F3683)), IF(M3683&gt;0, M3683/F3683, ((G3683*(E3683-I3683))/F3683))))</f>
        <v/>
      </c>
    </row>
    <row customHeight="1" ht="17.25" r="3684" spans="1:105">
      <c r="A3684" s="161" t="n"/>
      <c r="B3684" s="141" t="n"/>
      <c r="C3684" s="15" t="n"/>
      <c r="D3684" s="15" t="n"/>
      <c r="E3684" s="142" t="n"/>
      <c r="F3684" s="16" t="n"/>
      <c r="G3684" s="132" t="n"/>
      <c r="H3684" s="142" t="n"/>
      <c r="I3684" s="142" t="n"/>
      <c r="J3684" s="144" t="n"/>
      <c r="K3684" s="124" t="n"/>
      <c r="L3684" s="12" t="n"/>
      <c r="M3684" s="158">
        <f>IF(J3684="", "", K3684)</f>
        <v/>
      </c>
      <c r="N3684" s="17" t="n"/>
      <c r="O3684" s="18" t="n"/>
      <c r="AC3684" s="14" t="n"/>
      <c r="AD3684" s="14">
        <f>IF(M3684="", "", IF(C3684="Long", IF(M3684&gt;0, M3684/F3684, ((G3684*(I3684-E3684))/F3684)), IF(M3684&gt;0, M3684/F3684, ((G3684*(E3684-I3684))/F3684))))</f>
        <v/>
      </c>
    </row>
    <row customHeight="1" ht="17.25" r="3685" spans="1:105">
      <c r="A3685" s="161" t="n"/>
      <c r="B3685" s="141" t="n"/>
      <c r="C3685" s="15" t="n"/>
      <c r="D3685" s="15" t="n"/>
      <c r="E3685" s="142" t="n"/>
      <c r="F3685" s="16" t="n"/>
      <c r="G3685" s="132" t="n"/>
      <c r="H3685" s="142" t="n"/>
      <c r="I3685" s="142" t="n"/>
      <c r="J3685" s="144" t="n"/>
      <c r="K3685" s="124" t="n"/>
      <c r="L3685" s="12" t="n"/>
      <c r="M3685" s="158">
        <f>IF(J3685="", "", K3685)</f>
        <v/>
      </c>
      <c r="N3685" s="17" t="n"/>
      <c r="O3685" s="18" t="n"/>
      <c r="AC3685" s="14" t="n"/>
      <c r="AD3685" s="14">
        <f>IF(M3685="", "", IF(C3685="Long", IF(M3685&gt;0, M3685/F3685, ((G3685*(I3685-E3685))/F3685)), IF(M3685&gt;0, M3685/F3685, ((G3685*(E3685-I3685))/F3685))))</f>
        <v/>
      </c>
    </row>
    <row customHeight="1" ht="17.25" r="3686" spans="1:105">
      <c r="A3686" s="161" t="n"/>
      <c r="B3686" s="141" t="n"/>
      <c r="C3686" s="15" t="n"/>
      <c r="D3686" s="15" t="n"/>
      <c r="E3686" s="142" t="n"/>
      <c r="F3686" s="16" t="n"/>
      <c r="G3686" s="132" t="n"/>
      <c r="H3686" s="142" t="n"/>
      <c r="I3686" s="142" t="n"/>
      <c r="J3686" s="144" t="n"/>
      <c r="K3686" s="124" t="n"/>
      <c r="L3686" s="12" t="n"/>
      <c r="M3686" s="158">
        <f>IF(J3686="", "", K3686)</f>
        <v/>
      </c>
      <c r="N3686" s="17" t="n"/>
      <c r="O3686" s="18" t="n"/>
      <c r="AC3686" s="14" t="n"/>
      <c r="AD3686" s="14">
        <f>IF(M3686="", "", IF(C3686="Long", IF(M3686&gt;0, M3686/F3686, ((G3686*(I3686-E3686))/F3686)), IF(M3686&gt;0, M3686/F3686, ((G3686*(E3686-I3686))/F3686))))</f>
        <v/>
      </c>
    </row>
    <row customHeight="1" ht="17.25" r="3687" spans="1:105">
      <c r="A3687" s="161" t="n"/>
      <c r="B3687" s="141" t="n"/>
      <c r="C3687" s="15" t="n"/>
      <c r="D3687" s="15" t="n"/>
      <c r="E3687" s="142" t="n"/>
      <c r="F3687" s="16" t="n"/>
      <c r="G3687" s="132" t="n"/>
      <c r="H3687" s="142" t="n"/>
      <c r="I3687" s="142" t="n"/>
      <c r="J3687" s="144" t="n"/>
      <c r="K3687" s="124" t="n"/>
      <c r="L3687" s="12" t="n"/>
      <c r="M3687" s="158">
        <f>IF(J3687="", "", K3687)</f>
        <v/>
      </c>
      <c r="N3687" s="17" t="n"/>
      <c r="O3687" s="18" t="n"/>
      <c r="AC3687" s="14" t="n"/>
      <c r="AD3687" s="14">
        <f>IF(M3687="", "", IF(C3687="Long", IF(M3687&gt;0, M3687/F3687, ((G3687*(I3687-E3687))/F3687)), IF(M3687&gt;0, M3687/F3687, ((G3687*(E3687-I3687))/F3687))))</f>
        <v/>
      </c>
    </row>
    <row customHeight="1" ht="17.25" r="3688" spans="1:105">
      <c r="A3688" s="161" t="n"/>
      <c r="B3688" s="141" t="n"/>
      <c r="C3688" s="15" t="n"/>
      <c r="D3688" s="15" t="n"/>
      <c r="E3688" s="142" t="n"/>
      <c r="F3688" s="16" t="n"/>
      <c r="G3688" s="132" t="n"/>
      <c r="H3688" s="142" t="n"/>
      <c r="I3688" s="142" t="n"/>
      <c r="J3688" s="144" t="n"/>
      <c r="K3688" s="124" t="n"/>
      <c r="L3688" s="12" t="n"/>
      <c r="M3688" s="158">
        <f>IF(J3688="", "", K3688)</f>
        <v/>
      </c>
      <c r="N3688" s="17" t="n"/>
      <c r="O3688" s="18" t="n"/>
      <c r="AC3688" s="14" t="n"/>
      <c r="AD3688" s="14">
        <f>IF(M3688="", "", IF(C3688="Long", IF(M3688&gt;0, M3688/F3688, ((G3688*(I3688-E3688))/F3688)), IF(M3688&gt;0, M3688/F3688, ((G3688*(E3688-I3688))/F3688))))</f>
        <v/>
      </c>
    </row>
    <row customHeight="1" ht="17.25" r="3689" spans="1:105">
      <c r="A3689" s="161" t="n"/>
      <c r="B3689" s="141" t="n"/>
      <c r="C3689" s="15" t="n"/>
      <c r="D3689" s="15" t="n"/>
      <c r="E3689" s="142" t="n"/>
      <c r="F3689" s="16" t="n"/>
      <c r="G3689" s="132" t="n"/>
      <c r="H3689" s="142" t="n"/>
      <c r="I3689" s="142" t="n"/>
      <c r="J3689" s="144" t="n"/>
      <c r="K3689" s="124" t="n"/>
      <c r="L3689" s="12" t="n"/>
      <c r="M3689" s="158">
        <f>IF(J3689="", "", K3689)</f>
        <v/>
      </c>
      <c r="N3689" s="17" t="n"/>
      <c r="O3689" s="18" t="n"/>
      <c r="AC3689" s="14" t="n"/>
      <c r="AD3689" s="14">
        <f>IF(M3689="", "", IF(C3689="Long", IF(M3689&gt;0, M3689/F3689, ((G3689*(I3689-E3689))/F3689)), IF(M3689&gt;0, M3689/F3689, ((G3689*(E3689-I3689))/F3689))))</f>
        <v/>
      </c>
    </row>
    <row customHeight="1" ht="17.25" r="3690" spans="1:105">
      <c r="A3690" s="161" t="n"/>
      <c r="B3690" s="141" t="n"/>
      <c r="C3690" s="15" t="n"/>
      <c r="D3690" s="15" t="n"/>
      <c r="E3690" s="142" t="n"/>
      <c r="F3690" s="16" t="n"/>
      <c r="G3690" s="132" t="n"/>
      <c r="H3690" s="142" t="n"/>
      <c r="I3690" s="142" t="n"/>
      <c r="J3690" s="144" t="n"/>
      <c r="K3690" s="124" t="n"/>
      <c r="L3690" s="12" t="n"/>
      <c r="M3690" s="158">
        <f>IF(J3690="", "", K3690)</f>
        <v/>
      </c>
      <c r="N3690" s="17" t="n"/>
      <c r="O3690" s="18" t="n"/>
      <c r="AC3690" s="14" t="n"/>
      <c r="AD3690" s="14">
        <f>IF(M3690="", "", IF(C3690="Long", IF(M3690&gt;0, M3690/F3690, ((G3690*(I3690-E3690))/F3690)), IF(M3690&gt;0, M3690/F3690, ((G3690*(E3690-I3690))/F3690))))</f>
        <v/>
      </c>
    </row>
    <row customHeight="1" ht="17.25" r="3691" spans="1:105">
      <c r="A3691" s="161" t="n"/>
      <c r="B3691" s="141" t="n"/>
      <c r="C3691" s="15" t="n"/>
      <c r="D3691" s="15" t="n"/>
      <c r="E3691" s="142" t="n"/>
      <c r="F3691" s="16" t="n"/>
      <c r="G3691" s="132" t="n"/>
      <c r="H3691" s="142" t="n"/>
      <c r="I3691" s="142" t="n"/>
      <c r="J3691" s="144" t="n"/>
      <c r="K3691" s="124" t="n"/>
      <c r="L3691" s="12" t="n"/>
      <c r="M3691" s="158">
        <f>IF(J3691="", "", K3691)</f>
        <v/>
      </c>
      <c r="N3691" s="17" t="n"/>
      <c r="O3691" s="18" t="n"/>
      <c r="AC3691" s="14" t="n"/>
      <c r="AD3691" s="14">
        <f>IF(M3691="", "", IF(C3691="Long", IF(M3691&gt;0, M3691/F3691, ((G3691*(I3691-E3691))/F3691)), IF(M3691&gt;0, M3691/F3691, ((G3691*(E3691-I3691))/F3691))))</f>
        <v/>
      </c>
    </row>
    <row customHeight="1" ht="17.25" r="3692" spans="1:105">
      <c r="A3692" s="161" t="n"/>
      <c r="B3692" s="141" t="n"/>
      <c r="C3692" s="15" t="n"/>
      <c r="D3692" s="15" t="n"/>
      <c r="E3692" s="142" t="n"/>
      <c r="F3692" s="16" t="n"/>
      <c r="G3692" s="132" t="n"/>
      <c r="H3692" s="142" t="n"/>
      <c r="I3692" s="142" t="n"/>
      <c r="J3692" s="144" t="n"/>
      <c r="K3692" s="124" t="n"/>
      <c r="L3692" s="12" t="n"/>
      <c r="M3692" s="158">
        <f>IF(J3692="", "", K3692)</f>
        <v/>
      </c>
      <c r="N3692" s="17" t="n"/>
      <c r="O3692" s="18" t="n"/>
      <c r="AC3692" s="14" t="n"/>
      <c r="AD3692" s="14">
        <f>IF(M3692="", "", IF(C3692="Long", IF(M3692&gt;0, M3692/F3692, ((G3692*(I3692-E3692))/F3692)), IF(M3692&gt;0, M3692/F3692, ((G3692*(E3692-I3692))/F3692))))</f>
        <v/>
      </c>
    </row>
    <row customHeight="1" ht="17.25" r="3693" spans="1:105">
      <c r="A3693" s="161" t="n"/>
      <c r="B3693" s="141" t="n"/>
      <c r="C3693" s="15" t="n"/>
      <c r="D3693" s="15" t="n"/>
      <c r="E3693" s="142" t="n"/>
      <c r="F3693" s="16" t="n"/>
      <c r="G3693" s="132" t="n"/>
      <c r="H3693" s="142" t="n"/>
      <c r="I3693" s="142" t="n"/>
      <c r="J3693" s="144" t="n"/>
      <c r="K3693" s="124" t="n"/>
      <c r="L3693" s="12" t="n"/>
      <c r="M3693" s="158">
        <f>IF(J3693="", "", K3693)</f>
        <v/>
      </c>
      <c r="N3693" s="17" t="n"/>
      <c r="O3693" s="18" t="n"/>
      <c r="AC3693" s="14" t="n"/>
      <c r="AD3693" s="14">
        <f>IF(M3693="", "", IF(C3693="Long", IF(M3693&gt;0, M3693/F3693, ((G3693*(I3693-E3693))/F3693)), IF(M3693&gt;0, M3693/F3693, ((G3693*(E3693-I3693))/F3693))))</f>
        <v/>
      </c>
    </row>
    <row customHeight="1" ht="17.25" r="3694" spans="1:105">
      <c r="A3694" s="161" t="n"/>
      <c r="B3694" s="141" t="n"/>
      <c r="C3694" s="15" t="n"/>
      <c r="D3694" s="15" t="n"/>
      <c r="E3694" s="142" t="n"/>
      <c r="F3694" s="16" t="n"/>
      <c r="G3694" s="132" t="n"/>
      <c r="H3694" s="142" t="n"/>
      <c r="I3694" s="142" t="n"/>
      <c r="J3694" s="144" t="n"/>
      <c r="K3694" s="124" t="n"/>
      <c r="L3694" s="12" t="n"/>
      <c r="M3694" s="158">
        <f>IF(J3694="", "", K3694)</f>
        <v/>
      </c>
      <c r="N3694" s="17" t="n"/>
      <c r="O3694" s="18" t="n"/>
      <c r="AC3694" s="14" t="n"/>
      <c r="AD3694" s="14">
        <f>IF(M3694="", "", IF(C3694="Long", IF(M3694&gt;0, M3694/F3694, ((G3694*(I3694-E3694))/F3694)), IF(M3694&gt;0, M3694/F3694, ((G3694*(E3694-I3694))/F3694))))</f>
        <v/>
      </c>
    </row>
    <row customHeight="1" ht="17.25" r="3695" spans="1:105">
      <c r="A3695" s="161" t="n"/>
      <c r="B3695" s="141" t="n"/>
      <c r="C3695" s="15" t="n"/>
      <c r="D3695" s="15" t="n"/>
      <c r="E3695" s="142" t="n"/>
      <c r="F3695" s="16" t="n"/>
      <c r="G3695" s="132" t="n"/>
      <c r="H3695" s="142" t="n"/>
      <c r="I3695" s="142" t="n"/>
      <c r="J3695" s="144" t="n"/>
      <c r="K3695" s="124" t="n"/>
      <c r="L3695" s="12" t="n"/>
      <c r="M3695" s="158">
        <f>IF(J3695="", "", K3695)</f>
        <v/>
      </c>
      <c r="N3695" s="17" t="n"/>
      <c r="O3695" s="18" t="n"/>
      <c r="AC3695" s="14" t="n"/>
      <c r="AD3695" s="14">
        <f>IF(M3695="", "", IF(C3695="Long", IF(M3695&gt;0, M3695/F3695, ((G3695*(I3695-E3695))/F3695)), IF(M3695&gt;0, M3695/F3695, ((G3695*(E3695-I3695))/F3695))))</f>
        <v/>
      </c>
    </row>
    <row customHeight="1" ht="17.25" r="3696" spans="1:105">
      <c r="A3696" s="161" t="n"/>
      <c r="B3696" s="141" t="n"/>
      <c r="C3696" s="15" t="n"/>
      <c r="D3696" s="15" t="n"/>
      <c r="E3696" s="142" t="n"/>
      <c r="F3696" s="16" t="n"/>
      <c r="G3696" s="132" t="n"/>
      <c r="H3696" s="142" t="n"/>
      <c r="I3696" s="142" t="n"/>
      <c r="J3696" s="144" t="n"/>
      <c r="K3696" s="124" t="n"/>
      <c r="L3696" s="12" t="n"/>
      <c r="M3696" s="158">
        <f>IF(J3696="", "", K3696)</f>
        <v/>
      </c>
      <c r="N3696" s="17" t="n"/>
      <c r="O3696" s="18" t="n"/>
      <c r="AC3696" s="14" t="n"/>
      <c r="AD3696" s="14">
        <f>IF(M3696="", "", IF(C3696="Long", IF(M3696&gt;0, M3696/F3696, ((G3696*(I3696-E3696))/F3696)), IF(M3696&gt;0, M3696/F3696, ((G3696*(E3696-I3696))/F3696))))</f>
        <v/>
      </c>
    </row>
    <row customHeight="1" ht="17.25" r="3697" spans="1:105">
      <c r="A3697" s="161" t="n"/>
      <c r="B3697" s="141" t="n"/>
      <c r="C3697" s="15" t="n"/>
      <c r="D3697" s="15" t="n"/>
      <c r="E3697" s="142" t="n"/>
      <c r="F3697" s="16" t="n"/>
      <c r="G3697" s="132" t="n"/>
      <c r="H3697" s="142" t="n"/>
      <c r="I3697" s="142" t="n"/>
      <c r="J3697" s="144" t="n"/>
      <c r="K3697" s="124" t="n"/>
      <c r="L3697" s="12" t="n"/>
      <c r="M3697" s="158">
        <f>IF(J3697="", "", K3697)</f>
        <v/>
      </c>
      <c r="N3697" s="17" t="n"/>
      <c r="O3697" s="18" t="n"/>
      <c r="AC3697" s="14" t="n"/>
      <c r="AD3697" s="14">
        <f>IF(M3697="", "", IF(C3697="Long", IF(M3697&gt;0, M3697/F3697, ((G3697*(I3697-E3697))/F3697)), IF(M3697&gt;0, M3697/F3697, ((G3697*(E3697-I3697))/F3697))))</f>
        <v/>
      </c>
    </row>
    <row customHeight="1" ht="17.25" r="3698" spans="1:105">
      <c r="A3698" s="161" t="n"/>
      <c r="B3698" s="141" t="n"/>
      <c r="C3698" s="15" t="n"/>
      <c r="D3698" s="15" t="n"/>
      <c r="E3698" s="142" t="n"/>
      <c r="F3698" s="16" t="n"/>
      <c r="G3698" s="132" t="n"/>
      <c r="H3698" s="142" t="n"/>
      <c r="I3698" s="142" t="n"/>
      <c r="J3698" s="144" t="n"/>
      <c r="K3698" s="124" t="n"/>
      <c r="L3698" s="12" t="n"/>
      <c r="M3698" s="158">
        <f>IF(J3698="", "", K3698)</f>
        <v/>
      </c>
      <c r="N3698" s="17" t="n"/>
      <c r="O3698" s="18" t="n"/>
      <c r="AC3698" s="14" t="n"/>
      <c r="AD3698" s="14">
        <f>IF(M3698="", "", IF(C3698="Long", IF(M3698&gt;0, M3698/F3698, ((G3698*(I3698-E3698))/F3698)), IF(M3698&gt;0, M3698/F3698, ((G3698*(E3698-I3698))/F3698))))</f>
        <v/>
      </c>
    </row>
    <row customHeight="1" ht="17.25" r="3699" spans="1:105">
      <c r="A3699" s="161" t="n"/>
      <c r="B3699" s="141" t="n"/>
      <c r="C3699" s="15" t="n"/>
      <c r="D3699" s="15" t="n"/>
      <c r="E3699" s="142" t="n"/>
      <c r="F3699" s="16" t="n"/>
      <c r="G3699" s="132" t="n"/>
      <c r="H3699" s="142" t="n"/>
      <c r="I3699" s="142" t="n"/>
      <c r="J3699" s="144" t="n"/>
      <c r="K3699" s="124" t="n"/>
      <c r="L3699" s="12" t="n"/>
      <c r="M3699" s="158">
        <f>IF(J3699="", "", K3699)</f>
        <v/>
      </c>
      <c r="N3699" s="17" t="n"/>
      <c r="O3699" s="18" t="n"/>
      <c r="AC3699" s="14" t="n"/>
      <c r="AD3699" s="14">
        <f>IF(M3699="", "", IF(C3699="Long", IF(M3699&gt;0, M3699/F3699, ((G3699*(I3699-E3699))/F3699)), IF(M3699&gt;0, M3699/F3699, ((G3699*(E3699-I3699))/F3699))))</f>
        <v/>
      </c>
    </row>
    <row customHeight="1" ht="17.25" r="3700" spans="1:105">
      <c r="A3700" s="161" t="n"/>
      <c r="B3700" s="141" t="n"/>
      <c r="C3700" s="15" t="n"/>
      <c r="D3700" s="15" t="n"/>
      <c r="E3700" s="142" t="n"/>
      <c r="F3700" s="16" t="n"/>
      <c r="G3700" s="132" t="n"/>
      <c r="H3700" s="142" t="n"/>
      <c r="I3700" s="142" t="n"/>
      <c r="J3700" s="144" t="n"/>
      <c r="K3700" s="124" t="n"/>
      <c r="L3700" s="12" t="n"/>
      <c r="M3700" s="158">
        <f>IF(J3700="", "", K3700)</f>
        <v/>
      </c>
      <c r="N3700" s="17" t="n"/>
      <c r="O3700" s="18" t="n"/>
      <c r="AC3700" s="14" t="n"/>
      <c r="AD3700" s="14">
        <f>IF(M3700="", "", IF(C3700="Long", IF(M3700&gt;0, M3700/F3700, ((G3700*(I3700-E3700))/F3700)), IF(M3700&gt;0, M3700/F3700, ((G3700*(E3700-I3700))/F3700))))</f>
        <v/>
      </c>
    </row>
    <row customHeight="1" ht="17.25" r="3701" spans="1:105">
      <c r="A3701" s="161" t="n"/>
      <c r="B3701" s="141" t="n"/>
      <c r="C3701" s="15" t="n"/>
      <c r="D3701" s="15" t="n"/>
      <c r="E3701" s="142" t="n"/>
      <c r="F3701" s="16" t="n"/>
      <c r="G3701" s="132" t="n"/>
      <c r="H3701" s="142" t="n"/>
      <c r="I3701" s="142" t="n"/>
      <c r="J3701" s="144" t="n"/>
      <c r="K3701" s="124" t="n"/>
      <c r="L3701" s="12" t="n"/>
      <c r="M3701" s="158">
        <f>IF(J3701="", "", K3701)</f>
        <v/>
      </c>
      <c r="N3701" s="17" t="n"/>
      <c r="O3701" s="18" t="n"/>
      <c r="AC3701" s="14" t="n"/>
      <c r="AD3701" s="14">
        <f>IF(M3701="", "", IF(C3701="Long", IF(M3701&gt;0, M3701/F3701, ((G3701*(I3701-E3701))/F3701)), IF(M3701&gt;0, M3701/F3701, ((G3701*(E3701-I3701))/F3701))))</f>
        <v/>
      </c>
    </row>
    <row customHeight="1" ht="17.25" r="3702" spans="1:105">
      <c r="A3702" s="161" t="n"/>
      <c r="B3702" s="141" t="n"/>
      <c r="C3702" s="15" t="n"/>
      <c r="D3702" s="15" t="n"/>
      <c r="E3702" s="142" t="n"/>
      <c r="F3702" s="16" t="n"/>
      <c r="G3702" s="132" t="n"/>
      <c r="H3702" s="142" t="n"/>
      <c r="I3702" s="142" t="n"/>
      <c r="J3702" s="144" t="n"/>
      <c r="K3702" s="124" t="n"/>
      <c r="L3702" s="12" t="n"/>
      <c r="M3702" s="158">
        <f>IF(J3702="", "", K3702)</f>
        <v/>
      </c>
      <c r="N3702" s="17" t="n"/>
      <c r="O3702" s="18" t="n"/>
      <c r="AC3702" s="14" t="n"/>
      <c r="AD3702" s="14">
        <f>IF(M3702="", "", IF(C3702="Long", IF(M3702&gt;0, M3702/F3702, ((G3702*(I3702-E3702))/F3702)), IF(M3702&gt;0, M3702/F3702, ((G3702*(E3702-I3702))/F3702))))</f>
        <v/>
      </c>
    </row>
    <row customHeight="1" ht="17.25" r="3703" spans="1:105">
      <c r="A3703" s="161" t="n"/>
      <c r="B3703" s="141" t="n"/>
      <c r="C3703" s="15" t="n"/>
      <c r="D3703" s="15" t="n"/>
      <c r="E3703" s="142" t="n"/>
      <c r="F3703" s="16" t="n"/>
      <c r="G3703" s="132" t="n"/>
      <c r="H3703" s="142" t="n"/>
      <c r="I3703" s="142" t="n"/>
      <c r="J3703" s="144" t="n"/>
      <c r="K3703" s="124" t="n"/>
      <c r="L3703" s="12" t="n"/>
      <c r="M3703" s="158">
        <f>IF(J3703="", "", K3703)</f>
        <v/>
      </c>
      <c r="N3703" s="17" t="n"/>
      <c r="O3703" s="18" t="n"/>
      <c r="AC3703" s="14" t="n"/>
      <c r="AD3703" s="14">
        <f>IF(M3703="", "", IF(C3703="Long", IF(M3703&gt;0, M3703/F3703, ((G3703*(I3703-E3703))/F3703)), IF(M3703&gt;0, M3703/F3703, ((G3703*(E3703-I3703))/F3703))))</f>
        <v/>
      </c>
    </row>
    <row customHeight="1" ht="17.25" r="3704" spans="1:105">
      <c r="A3704" s="161" t="n"/>
      <c r="B3704" s="141" t="n"/>
      <c r="C3704" s="15" t="n"/>
      <c r="D3704" s="15" t="n"/>
      <c r="E3704" s="142" t="n"/>
      <c r="F3704" s="16" t="n"/>
      <c r="G3704" s="132" t="n"/>
      <c r="H3704" s="142" t="n"/>
      <c r="I3704" s="142" t="n"/>
      <c r="J3704" s="144" t="n"/>
      <c r="K3704" s="124" t="n"/>
      <c r="L3704" s="12" t="n"/>
      <c r="M3704" s="158">
        <f>IF(J3704="", "", K3704)</f>
        <v/>
      </c>
      <c r="N3704" s="17" t="n"/>
      <c r="O3704" s="18" t="n"/>
      <c r="AC3704" s="14" t="n"/>
      <c r="AD3704" s="14">
        <f>IF(M3704="", "", IF(C3704="Long", IF(M3704&gt;0, M3704/F3704, ((G3704*(I3704-E3704))/F3704)), IF(M3704&gt;0, M3704/F3704, ((G3704*(E3704-I3704))/F3704))))</f>
        <v/>
      </c>
    </row>
    <row customHeight="1" ht="17.25" r="3705" spans="1:105">
      <c r="A3705" s="161" t="n"/>
      <c r="B3705" s="141" t="n"/>
      <c r="C3705" s="15" t="n"/>
      <c r="D3705" s="15" t="n"/>
      <c r="E3705" s="142" t="n"/>
      <c r="F3705" s="16" t="n"/>
      <c r="G3705" s="132" t="n"/>
      <c r="H3705" s="142" t="n"/>
      <c r="I3705" s="142" t="n"/>
      <c r="J3705" s="144" t="n"/>
      <c r="K3705" s="124" t="n"/>
      <c r="L3705" s="12" t="n"/>
      <c r="M3705" s="158">
        <f>IF(J3705="", "", K3705)</f>
        <v/>
      </c>
      <c r="N3705" s="17" t="n"/>
      <c r="O3705" s="18" t="n"/>
      <c r="AC3705" s="14" t="n"/>
      <c r="AD3705" s="14">
        <f>IF(M3705="", "", IF(C3705="Long", IF(M3705&gt;0, M3705/F3705, ((G3705*(I3705-E3705))/F3705)), IF(M3705&gt;0, M3705/F3705, ((G3705*(E3705-I3705))/F3705))))</f>
        <v/>
      </c>
    </row>
    <row customHeight="1" ht="17.25" r="3706" spans="1:105">
      <c r="A3706" s="161" t="n"/>
      <c r="B3706" s="141" t="n"/>
      <c r="C3706" s="15" t="n"/>
      <c r="D3706" s="15" t="n"/>
      <c r="E3706" s="142" t="n"/>
      <c r="F3706" s="16" t="n"/>
      <c r="G3706" s="132" t="n"/>
      <c r="H3706" s="142" t="n"/>
      <c r="I3706" s="142" t="n"/>
      <c r="J3706" s="144" t="n"/>
      <c r="K3706" s="124" t="n"/>
      <c r="L3706" s="12" t="n"/>
      <c r="M3706" s="158">
        <f>IF(J3706="", "", K3706)</f>
        <v/>
      </c>
      <c r="N3706" s="17" t="n"/>
      <c r="O3706" s="18" t="n"/>
      <c r="AC3706" s="14" t="n"/>
      <c r="AD3706" s="14">
        <f>IF(M3706="", "", IF(C3706="Long", IF(M3706&gt;0, M3706/F3706, ((G3706*(I3706-E3706))/F3706)), IF(M3706&gt;0, M3706/F3706, ((G3706*(E3706-I3706))/F3706))))</f>
        <v/>
      </c>
    </row>
    <row customHeight="1" ht="17.25" r="3707" spans="1:105">
      <c r="A3707" s="161" t="n"/>
      <c r="B3707" s="141" t="n"/>
      <c r="C3707" s="15" t="n"/>
      <c r="D3707" s="15" t="n"/>
      <c r="E3707" s="142" t="n"/>
      <c r="F3707" s="16" t="n"/>
      <c r="G3707" s="132" t="n"/>
      <c r="H3707" s="142" t="n"/>
      <c r="I3707" s="142" t="n"/>
      <c r="J3707" s="144" t="n"/>
      <c r="K3707" s="124" t="n"/>
      <c r="L3707" s="12" t="n"/>
      <c r="M3707" s="158">
        <f>IF(J3707="", "", K3707)</f>
        <v/>
      </c>
      <c r="N3707" s="17" t="n"/>
      <c r="O3707" s="18" t="n"/>
      <c r="AC3707" s="14" t="n"/>
      <c r="AD3707" s="14">
        <f>IF(M3707="", "", IF(C3707="Long", IF(M3707&gt;0, M3707/F3707, ((G3707*(I3707-E3707))/F3707)), IF(M3707&gt;0, M3707/F3707, ((G3707*(E3707-I3707))/F3707))))</f>
        <v/>
      </c>
    </row>
    <row customHeight="1" ht="17.25" r="3708" spans="1:105">
      <c r="A3708" s="161" t="n"/>
      <c r="B3708" s="141" t="n"/>
      <c r="C3708" s="15" t="n"/>
      <c r="D3708" s="15" t="n"/>
      <c r="E3708" s="142" t="n"/>
      <c r="F3708" s="16" t="n"/>
      <c r="G3708" s="132" t="n"/>
      <c r="H3708" s="142" t="n"/>
      <c r="I3708" s="142" t="n"/>
      <c r="J3708" s="144" t="n"/>
      <c r="K3708" s="124" t="n"/>
      <c r="L3708" s="12" t="n"/>
      <c r="M3708" s="158">
        <f>IF(J3708="", "", K3708)</f>
        <v/>
      </c>
      <c r="N3708" s="17" t="n"/>
      <c r="O3708" s="18" t="n"/>
      <c r="AC3708" s="14" t="n"/>
      <c r="AD3708" s="14">
        <f>IF(M3708="", "", IF(C3708="Long", IF(M3708&gt;0, M3708/F3708, ((G3708*(I3708-E3708))/F3708)), IF(M3708&gt;0, M3708/F3708, ((G3708*(E3708-I3708))/F3708))))</f>
        <v/>
      </c>
    </row>
    <row customHeight="1" ht="17.25" r="3709" spans="1:105">
      <c r="A3709" s="161" t="n"/>
      <c r="B3709" s="141" t="n"/>
      <c r="C3709" s="15" t="n"/>
      <c r="D3709" s="15" t="n"/>
      <c r="E3709" s="142" t="n"/>
      <c r="F3709" s="16" t="n"/>
      <c r="G3709" s="132" t="n"/>
      <c r="H3709" s="142" t="n"/>
      <c r="I3709" s="142" t="n"/>
      <c r="J3709" s="144" t="n"/>
      <c r="K3709" s="124" t="n"/>
      <c r="L3709" s="12" t="n"/>
      <c r="M3709" s="158">
        <f>IF(J3709="", "", K3709)</f>
        <v/>
      </c>
      <c r="N3709" s="17" t="n"/>
      <c r="O3709" s="18" t="n"/>
      <c r="AC3709" s="14" t="n"/>
      <c r="AD3709" s="14">
        <f>IF(M3709="", "", IF(C3709="Long", IF(M3709&gt;0, M3709/F3709, ((G3709*(I3709-E3709))/F3709)), IF(M3709&gt;0, M3709/F3709, ((G3709*(E3709-I3709))/F3709))))</f>
        <v/>
      </c>
    </row>
    <row customHeight="1" ht="17.25" r="3710" spans="1:105">
      <c r="A3710" s="161" t="n"/>
      <c r="B3710" s="141" t="n"/>
      <c r="C3710" s="15" t="n"/>
      <c r="D3710" s="15" t="n"/>
      <c r="E3710" s="142" t="n"/>
      <c r="F3710" s="16" t="n"/>
      <c r="G3710" s="132" t="n"/>
      <c r="H3710" s="142" t="n"/>
      <c r="I3710" s="142" t="n"/>
      <c r="J3710" s="144" t="n"/>
      <c r="K3710" s="124" t="n"/>
      <c r="L3710" s="12" t="n"/>
      <c r="M3710" s="158">
        <f>IF(J3710="", "", K3710)</f>
        <v/>
      </c>
      <c r="N3710" s="17" t="n"/>
      <c r="O3710" s="18" t="n"/>
      <c r="AC3710" s="14" t="n"/>
      <c r="AD3710" s="14">
        <f>IF(M3710="", "", IF(C3710="Long", IF(M3710&gt;0, M3710/F3710, ((G3710*(I3710-E3710))/F3710)), IF(M3710&gt;0, M3710/F3710, ((G3710*(E3710-I3710))/F3710))))</f>
        <v/>
      </c>
    </row>
    <row customHeight="1" ht="17.25" r="3711" spans="1:105">
      <c r="A3711" s="161" t="n"/>
      <c r="B3711" s="141" t="n"/>
      <c r="C3711" s="15" t="n"/>
      <c r="D3711" s="15" t="n"/>
      <c r="E3711" s="142" t="n"/>
      <c r="F3711" s="16" t="n"/>
      <c r="G3711" s="132" t="n"/>
      <c r="H3711" s="142" t="n"/>
      <c r="I3711" s="142" t="n"/>
      <c r="J3711" s="144" t="n"/>
      <c r="K3711" s="124" t="n"/>
      <c r="L3711" s="12" t="n"/>
      <c r="M3711" s="158">
        <f>IF(J3711="", "", K3711)</f>
        <v/>
      </c>
      <c r="N3711" s="17" t="n"/>
      <c r="O3711" s="18" t="n"/>
      <c r="AC3711" s="14" t="n"/>
      <c r="AD3711" s="14">
        <f>IF(M3711="", "", IF(C3711="Long", IF(M3711&gt;0, M3711/F3711, ((G3711*(I3711-E3711))/F3711)), IF(M3711&gt;0, M3711/F3711, ((G3711*(E3711-I3711))/F3711))))</f>
        <v/>
      </c>
    </row>
    <row customHeight="1" ht="17.25" r="3712" spans="1:105">
      <c r="A3712" s="161" t="n"/>
      <c r="B3712" s="141" t="n"/>
      <c r="C3712" s="15" t="n"/>
      <c r="D3712" s="15" t="n"/>
      <c r="E3712" s="142" t="n"/>
      <c r="F3712" s="16" t="n"/>
      <c r="G3712" s="132" t="n"/>
      <c r="H3712" s="142" t="n"/>
      <c r="I3712" s="142" t="n"/>
      <c r="J3712" s="144" t="n"/>
      <c r="K3712" s="124" t="n"/>
      <c r="L3712" s="12" t="n"/>
      <c r="M3712" s="158">
        <f>IF(J3712="", "", K3712)</f>
        <v/>
      </c>
      <c r="N3712" s="17" t="n"/>
      <c r="O3712" s="18" t="n"/>
      <c r="AC3712" s="14" t="n"/>
      <c r="AD3712" s="14">
        <f>IF(M3712="", "", IF(C3712="Long", IF(M3712&gt;0, M3712/F3712, ((G3712*(I3712-E3712))/F3712)), IF(M3712&gt;0, M3712/F3712, ((G3712*(E3712-I3712))/F3712))))</f>
        <v/>
      </c>
    </row>
    <row customHeight="1" ht="17.25" r="3713" spans="1:105">
      <c r="A3713" s="161" t="n"/>
      <c r="B3713" s="141" t="n"/>
      <c r="C3713" s="15" t="n"/>
      <c r="D3713" s="15" t="n"/>
      <c r="E3713" s="142" t="n"/>
      <c r="F3713" s="16" t="n"/>
      <c r="G3713" s="132" t="n"/>
      <c r="H3713" s="142" t="n"/>
      <c r="I3713" s="142" t="n"/>
      <c r="J3713" s="144" t="n"/>
      <c r="K3713" s="124" t="n"/>
      <c r="L3713" s="12" t="n"/>
      <c r="M3713" s="158">
        <f>IF(J3713="", "", K3713)</f>
        <v/>
      </c>
      <c r="N3713" s="17" t="n"/>
      <c r="O3713" s="18" t="n"/>
      <c r="AC3713" s="14" t="n"/>
      <c r="AD3713" s="14">
        <f>IF(M3713="", "", IF(C3713="Long", IF(M3713&gt;0, M3713/F3713, ((G3713*(I3713-E3713))/F3713)), IF(M3713&gt;0, M3713/F3713, ((G3713*(E3713-I3713))/F3713))))</f>
        <v/>
      </c>
    </row>
    <row customHeight="1" ht="17.25" r="3714" spans="1:105">
      <c r="A3714" s="161" t="n"/>
      <c r="B3714" s="141" t="n"/>
      <c r="C3714" s="15" t="n"/>
      <c r="D3714" s="15" t="n"/>
      <c r="E3714" s="142" t="n"/>
      <c r="F3714" s="16" t="n"/>
      <c r="G3714" s="132" t="n"/>
      <c r="H3714" s="142" t="n"/>
      <c r="I3714" s="142" t="n"/>
      <c r="J3714" s="144" t="n"/>
      <c r="K3714" s="124" t="n"/>
      <c r="L3714" s="12" t="n"/>
      <c r="M3714" s="158">
        <f>IF(J3714="", "", K3714)</f>
        <v/>
      </c>
      <c r="N3714" s="17" t="n"/>
      <c r="O3714" s="18" t="n"/>
      <c r="AC3714" s="14" t="n"/>
      <c r="AD3714" s="14">
        <f>IF(M3714="", "", IF(C3714="Long", IF(M3714&gt;0, M3714/F3714, ((G3714*(I3714-E3714))/F3714)), IF(M3714&gt;0, M3714/F3714, ((G3714*(E3714-I3714))/F3714))))</f>
        <v/>
      </c>
    </row>
    <row customHeight="1" ht="17.25" r="3715" spans="1:105">
      <c r="A3715" s="161" t="n"/>
      <c r="B3715" s="141" t="n"/>
      <c r="C3715" s="15" t="n"/>
      <c r="D3715" s="15" t="n"/>
      <c r="E3715" s="142" t="n"/>
      <c r="F3715" s="16" t="n"/>
      <c r="G3715" s="132" t="n"/>
      <c r="H3715" s="142" t="n"/>
      <c r="I3715" s="142" t="n"/>
      <c r="J3715" s="144" t="n"/>
      <c r="K3715" s="124" t="n"/>
      <c r="L3715" s="12" t="n"/>
      <c r="M3715" s="158">
        <f>IF(J3715="", "", K3715)</f>
        <v/>
      </c>
      <c r="N3715" s="17" t="n"/>
      <c r="O3715" s="18" t="n"/>
      <c r="AC3715" s="14" t="n"/>
      <c r="AD3715" s="14">
        <f>IF(M3715="", "", IF(C3715="Long", IF(M3715&gt;0, M3715/F3715, ((G3715*(I3715-E3715))/F3715)), IF(M3715&gt;0, M3715/F3715, ((G3715*(E3715-I3715))/F3715))))</f>
        <v/>
      </c>
    </row>
    <row customHeight="1" ht="17.25" r="3716" spans="1:105">
      <c r="A3716" s="161" t="n"/>
      <c r="B3716" s="141" t="n"/>
      <c r="C3716" s="15" t="n"/>
      <c r="D3716" s="15" t="n"/>
      <c r="E3716" s="142" t="n"/>
      <c r="F3716" s="16" t="n"/>
      <c r="G3716" s="132" t="n"/>
      <c r="H3716" s="142" t="n"/>
      <c r="I3716" s="142" t="n"/>
      <c r="J3716" s="144" t="n"/>
      <c r="K3716" s="124" t="n"/>
      <c r="L3716" s="12" t="n"/>
      <c r="M3716" s="158">
        <f>IF(J3716="", "", K3716)</f>
        <v/>
      </c>
      <c r="N3716" s="17" t="n"/>
      <c r="O3716" s="18" t="n"/>
      <c r="AC3716" s="14" t="n"/>
      <c r="AD3716" s="14">
        <f>IF(M3716="", "", IF(C3716="Long", IF(M3716&gt;0, M3716/F3716, ((G3716*(I3716-E3716))/F3716)), IF(M3716&gt;0, M3716/F3716, ((G3716*(E3716-I3716))/F3716))))</f>
        <v/>
      </c>
    </row>
    <row customHeight="1" ht="17.25" r="3717" spans="1:105">
      <c r="A3717" s="161" t="n"/>
      <c r="B3717" s="141" t="n"/>
      <c r="C3717" s="15" t="n"/>
      <c r="D3717" s="15" t="n"/>
      <c r="E3717" s="142" t="n"/>
      <c r="F3717" s="16" t="n"/>
      <c r="G3717" s="132" t="n"/>
      <c r="H3717" s="142" t="n"/>
      <c r="I3717" s="142" t="n"/>
      <c r="J3717" s="144" t="n"/>
      <c r="K3717" s="124" t="n"/>
      <c r="L3717" s="12" t="n"/>
      <c r="M3717" s="158">
        <f>IF(J3717="", "", K3717)</f>
        <v/>
      </c>
      <c r="N3717" s="17" t="n"/>
      <c r="O3717" s="18" t="n"/>
      <c r="AC3717" s="14" t="n"/>
      <c r="AD3717" s="14">
        <f>IF(M3717="", "", IF(C3717="Long", IF(M3717&gt;0, M3717/F3717, ((G3717*(I3717-E3717))/F3717)), IF(M3717&gt;0, M3717/F3717, ((G3717*(E3717-I3717))/F3717))))</f>
        <v/>
      </c>
    </row>
    <row customHeight="1" ht="17.25" r="3718" spans="1:105">
      <c r="A3718" s="161" t="n"/>
      <c r="B3718" s="141" t="n"/>
      <c r="C3718" s="15" t="n"/>
      <c r="D3718" s="15" t="n"/>
      <c r="E3718" s="142" t="n"/>
      <c r="F3718" s="16" t="n"/>
      <c r="G3718" s="132" t="n"/>
      <c r="H3718" s="142" t="n"/>
      <c r="I3718" s="142" t="n"/>
      <c r="J3718" s="144" t="n"/>
      <c r="K3718" s="124" t="n"/>
      <c r="L3718" s="12" t="n"/>
      <c r="M3718" s="158">
        <f>IF(J3718="", "", K3718)</f>
        <v/>
      </c>
      <c r="N3718" s="17" t="n"/>
      <c r="O3718" s="18" t="n"/>
      <c r="AC3718" s="14" t="n"/>
      <c r="AD3718" s="14">
        <f>IF(M3718="", "", IF(C3718="Long", IF(M3718&gt;0, M3718/F3718, ((G3718*(I3718-E3718))/F3718)), IF(M3718&gt;0, M3718/F3718, ((G3718*(E3718-I3718))/F3718))))</f>
        <v/>
      </c>
    </row>
    <row customHeight="1" ht="17.25" r="3719" spans="1:105">
      <c r="A3719" s="161" t="n"/>
      <c r="B3719" s="141" t="n"/>
      <c r="C3719" s="15" t="n"/>
      <c r="D3719" s="15" t="n"/>
      <c r="E3719" s="142" t="n"/>
      <c r="F3719" s="16" t="n"/>
      <c r="G3719" s="132" t="n"/>
      <c r="H3719" s="142" t="n"/>
      <c r="I3719" s="142" t="n"/>
      <c r="J3719" s="144" t="n"/>
      <c r="K3719" s="124" t="n"/>
      <c r="L3719" s="12" t="n"/>
      <c r="M3719" s="158">
        <f>IF(J3719="", "", K3719)</f>
        <v/>
      </c>
      <c r="N3719" s="17" t="n"/>
      <c r="O3719" s="18" t="n"/>
      <c r="AC3719" s="14" t="n"/>
      <c r="AD3719" s="14">
        <f>IF(M3719="", "", IF(C3719="Long", IF(M3719&gt;0, M3719/F3719, ((G3719*(I3719-E3719))/F3719)), IF(M3719&gt;0, M3719/F3719, ((G3719*(E3719-I3719))/F3719))))</f>
        <v/>
      </c>
    </row>
    <row customHeight="1" ht="17.25" r="3720" spans="1:105">
      <c r="A3720" s="161" t="n"/>
      <c r="B3720" s="141" t="n"/>
      <c r="C3720" s="15" t="n"/>
      <c r="D3720" s="15" t="n"/>
      <c r="E3720" s="142" t="n"/>
      <c r="F3720" s="16" t="n"/>
      <c r="G3720" s="132" t="n"/>
      <c r="H3720" s="142" t="n"/>
      <c r="I3720" s="142" t="n"/>
      <c r="J3720" s="144" t="n"/>
      <c r="K3720" s="124" t="n"/>
      <c r="L3720" s="12" t="n"/>
      <c r="M3720" s="158">
        <f>IF(J3720="", "", K3720)</f>
        <v/>
      </c>
      <c r="N3720" s="17" t="n"/>
      <c r="O3720" s="18" t="n"/>
      <c r="AC3720" s="14" t="n"/>
      <c r="AD3720" s="14">
        <f>IF(M3720="", "", IF(C3720="Long", IF(M3720&gt;0, M3720/F3720, ((G3720*(I3720-E3720))/F3720)), IF(M3720&gt;0, M3720/F3720, ((G3720*(E3720-I3720))/F3720))))</f>
        <v/>
      </c>
    </row>
    <row customHeight="1" ht="17.25" r="3721" spans="1:105">
      <c r="A3721" s="161" t="n"/>
      <c r="B3721" s="141" t="n"/>
      <c r="C3721" s="15" t="n"/>
      <c r="D3721" s="15" t="n"/>
      <c r="E3721" s="142" t="n"/>
      <c r="F3721" s="16" t="n"/>
      <c r="G3721" s="132" t="n"/>
      <c r="H3721" s="142" t="n"/>
      <c r="I3721" s="142" t="n"/>
      <c r="J3721" s="144" t="n"/>
      <c r="K3721" s="124" t="n"/>
      <c r="L3721" s="12" t="n"/>
      <c r="M3721" s="158">
        <f>IF(J3721="", "", K3721)</f>
        <v/>
      </c>
      <c r="N3721" s="17" t="n"/>
      <c r="O3721" s="18" t="n"/>
      <c r="AC3721" s="14" t="n"/>
      <c r="AD3721" s="14">
        <f>IF(M3721="", "", IF(C3721="Long", IF(M3721&gt;0, M3721/F3721, ((G3721*(I3721-E3721))/F3721)), IF(M3721&gt;0, M3721/F3721, ((G3721*(E3721-I3721))/F3721))))</f>
        <v/>
      </c>
    </row>
    <row customHeight="1" ht="17.25" r="3722" spans="1:105">
      <c r="A3722" s="161" t="n"/>
      <c r="B3722" s="141" t="n"/>
      <c r="C3722" s="15" t="n"/>
      <c r="D3722" s="15" t="n"/>
      <c r="E3722" s="142" t="n"/>
      <c r="F3722" s="16" t="n"/>
      <c r="G3722" s="132" t="n"/>
      <c r="H3722" s="142" t="n"/>
      <c r="I3722" s="142" t="n"/>
      <c r="J3722" s="144" t="n"/>
      <c r="K3722" s="124" t="n"/>
      <c r="L3722" s="12" t="n"/>
      <c r="M3722" s="158">
        <f>IF(J3722="", "", K3722)</f>
        <v/>
      </c>
      <c r="N3722" s="17" t="n"/>
      <c r="O3722" s="18" t="n"/>
      <c r="AC3722" s="14" t="n"/>
      <c r="AD3722" s="14">
        <f>IF(M3722="", "", IF(C3722="Long", IF(M3722&gt;0, M3722/F3722, ((G3722*(I3722-E3722))/F3722)), IF(M3722&gt;0, M3722/F3722, ((G3722*(E3722-I3722))/F3722))))</f>
        <v/>
      </c>
    </row>
    <row customHeight="1" ht="17.25" r="3723" spans="1:105">
      <c r="A3723" s="161" t="n"/>
      <c r="B3723" s="141" t="n"/>
      <c r="C3723" s="15" t="n"/>
      <c r="D3723" s="15" t="n"/>
      <c r="E3723" s="142" t="n"/>
      <c r="F3723" s="16" t="n"/>
      <c r="G3723" s="132" t="n"/>
      <c r="H3723" s="142" t="n"/>
      <c r="I3723" s="142" t="n"/>
      <c r="J3723" s="144" t="n"/>
      <c r="K3723" s="124" t="n"/>
      <c r="L3723" s="12" t="n"/>
      <c r="M3723" s="158">
        <f>IF(J3723="", "", K3723)</f>
        <v/>
      </c>
      <c r="N3723" s="17" t="n"/>
      <c r="O3723" s="18" t="n"/>
      <c r="AC3723" s="14" t="n"/>
      <c r="AD3723" s="14">
        <f>IF(M3723="", "", IF(C3723="Long", IF(M3723&gt;0, M3723/F3723, ((G3723*(I3723-E3723))/F3723)), IF(M3723&gt;0, M3723/F3723, ((G3723*(E3723-I3723))/F3723))))</f>
        <v/>
      </c>
    </row>
    <row customHeight="1" ht="17.25" r="3724" spans="1:105">
      <c r="A3724" s="161" t="n"/>
      <c r="B3724" s="141" t="n"/>
      <c r="C3724" s="15" t="n"/>
      <c r="D3724" s="15" t="n"/>
      <c r="E3724" s="142" t="n"/>
      <c r="F3724" s="16" t="n"/>
      <c r="G3724" s="132" t="n"/>
      <c r="H3724" s="142" t="n"/>
      <c r="I3724" s="142" t="n"/>
      <c r="J3724" s="144" t="n"/>
      <c r="K3724" s="124" t="n"/>
      <c r="L3724" s="12" t="n"/>
      <c r="M3724" s="158">
        <f>IF(J3724="", "", K3724)</f>
        <v/>
      </c>
      <c r="N3724" s="17" t="n"/>
      <c r="O3724" s="18" t="n"/>
      <c r="AC3724" s="14" t="n"/>
      <c r="AD3724" s="14">
        <f>IF(M3724="", "", IF(C3724="Long", IF(M3724&gt;0, M3724/F3724, ((G3724*(I3724-E3724))/F3724)), IF(M3724&gt;0, M3724/F3724, ((G3724*(E3724-I3724))/F3724))))</f>
        <v/>
      </c>
    </row>
    <row customHeight="1" ht="17.25" r="3725" spans="1:105">
      <c r="A3725" s="161" t="n"/>
      <c r="B3725" s="141" t="n"/>
      <c r="C3725" s="15" t="n"/>
      <c r="D3725" s="15" t="n"/>
      <c r="E3725" s="142" t="n"/>
      <c r="F3725" s="16" t="n"/>
      <c r="G3725" s="132" t="n"/>
      <c r="H3725" s="142" t="n"/>
      <c r="I3725" s="142" t="n"/>
      <c r="J3725" s="144" t="n"/>
      <c r="K3725" s="124" t="n"/>
      <c r="L3725" s="12" t="n"/>
      <c r="M3725" s="158">
        <f>IF(J3725="", "", K3725)</f>
        <v/>
      </c>
      <c r="N3725" s="17" t="n"/>
      <c r="O3725" s="18" t="n"/>
      <c r="AC3725" s="14" t="n"/>
      <c r="AD3725" s="14">
        <f>IF(M3725="", "", IF(C3725="Long", IF(M3725&gt;0, M3725/F3725, ((G3725*(I3725-E3725))/F3725)), IF(M3725&gt;0, M3725/F3725, ((G3725*(E3725-I3725))/F3725))))</f>
        <v/>
      </c>
    </row>
    <row customHeight="1" ht="17.25" r="3726" spans="1:105">
      <c r="A3726" s="161" t="n"/>
      <c r="B3726" s="141" t="n"/>
      <c r="C3726" s="15" t="n"/>
      <c r="D3726" s="15" t="n"/>
      <c r="E3726" s="142" t="n"/>
      <c r="F3726" s="16" t="n"/>
      <c r="G3726" s="132" t="n"/>
      <c r="H3726" s="142" t="n"/>
      <c r="I3726" s="142" t="n"/>
      <c r="J3726" s="144" t="n"/>
      <c r="K3726" s="124" t="n"/>
      <c r="L3726" s="12" t="n"/>
      <c r="M3726" s="158">
        <f>IF(J3726="", "", K3726)</f>
        <v/>
      </c>
      <c r="N3726" s="17" t="n"/>
      <c r="O3726" s="18" t="n"/>
      <c r="AC3726" s="14" t="n"/>
      <c r="AD3726" s="14">
        <f>IF(M3726="", "", IF(C3726="Long", IF(M3726&gt;0, M3726/F3726, ((G3726*(I3726-E3726))/F3726)), IF(M3726&gt;0, M3726/F3726, ((G3726*(E3726-I3726))/F3726))))</f>
        <v/>
      </c>
    </row>
    <row customHeight="1" ht="17.25" r="3727" spans="1:105">
      <c r="A3727" s="161" t="n"/>
      <c r="B3727" s="141" t="n"/>
      <c r="C3727" s="15" t="n"/>
      <c r="D3727" s="15" t="n"/>
      <c r="E3727" s="142" t="n"/>
      <c r="F3727" s="16" t="n"/>
      <c r="G3727" s="132" t="n"/>
      <c r="H3727" s="142" t="n"/>
      <c r="I3727" s="142" t="n"/>
      <c r="J3727" s="144" t="n"/>
      <c r="K3727" s="124" t="n"/>
      <c r="L3727" s="12" t="n"/>
      <c r="M3727" s="158">
        <f>IF(J3727="", "", K3727)</f>
        <v/>
      </c>
      <c r="N3727" s="17" t="n"/>
      <c r="O3727" s="18" t="n"/>
      <c r="AC3727" s="14" t="n"/>
      <c r="AD3727" s="14">
        <f>IF(M3727="", "", IF(C3727="Long", IF(M3727&gt;0, M3727/F3727, ((G3727*(I3727-E3727))/F3727)), IF(M3727&gt;0, M3727/F3727, ((G3727*(E3727-I3727))/F3727))))</f>
        <v/>
      </c>
    </row>
    <row customHeight="1" ht="17.25" r="3728" spans="1:105">
      <c r="A3728" s="161" t="n"/>
      <c r="B3728" s="141" t="n"/>
      <c r="C3728" s="15" t="n"/>
      <c r="D3728" s="15" t="n"/>
      <c r="E3728" s="142" t="n"/>
      <c r="F3728" s="16" t="n"/>
      <c r="G3728" s="132" t="n"/>
      <c r="H3728" s="142" t="n"/>
      <c r="I3728" s="142" t="n"/>
      <c r="J3728" s="144" t="n"/>
      <c r="K3728" s="124" t="n"/>
      <c r="L3728" s="12" t="n"/>
      <c r="M3728" s="158">
        <f>IF(J3728="", "", K3728)</f>
        <v/>
      </c>
      <c r="N3728" s="17" t="n"/>
      <c r="O3728" s="18" t="n"/>
      <c r="AC3728" s="14" t="n"/>
      <c r="AD3728" s="14">
        <f>IF(M3728="", "", IF(C3728="Long", IF(M3728&gt;0, M3728/F3728, ((G3728*(I3728-E3728))/F3728)), IF(M3728&gt;0, M3728/F3728, ((G3728*(E3728-I3728))/F3728))))</f>
        <v/>
      </c>
    </row>
    <row customHeight="1" ht="17.25" r="3729" spans="1:105">
      <c r="A3729" s="161" t="n"/>
      <c r="B3729" s="141" t="n"/>
      <c r="C3729" s="15" t="n"/>
      <c r="D3729" s="15" t="n"/>
      <c r="E3729" s="142" t="n"/>
      <c r="F3729" s="16" t="n"/>
      <c r="G3729" s="132" t="n"/>
      <c r="H3729" s="142" t="n"/>
      <c r="I3729" s="142" t="n"/>
      <c r="J3729" s="144" t="n"/>
      <c r="K3729" s="124" t="n"/>
      <c r="L3729" s="12" t="n"/>
      <c r="M3729" s="158">
        <f>IF(J3729="", "", K3729)</f>
        <v/>
      </c>
      <c r="N3729" s="17" t="n"/>
      <c r="O3729" s="18" t="n"/>
      <c r="AC3729" s="14" t="n"/>
      <c r="AD3729" s="14">
        <f>IF(M3729="", "", IF(C3729="Long", IF(M3729&gt;0, M3729/F3729, ((G3729*(I3729-E3729))/F3729)), IF(M3729&gt;0, M3729/F3729, ((G3729*(E3729-I3729))/F3729))))</f>
        <v/>
      </c>
    </row>
    <row customHeight="1" ht="17.25" r="3730" spans="1:105">
      <c r="A3730" s="161" t="n"/>
      <c r="B3730" s="141" t="n"/>
      <c r="C3730" s="15" t="n"/>
      <c r="D3730" s="15" t="n"/>
      <c r="E3730" s="142" t="n"/>
      <c r="F3730" s="16" t="n"/>
      <c r="G3730" s="132" t="n"/>
      <c r="H3730" s="142" t="n"/>
      <c r="I3730" s="142" t="n"/>
      <c r="J3730" s="144" t="n"/>
      <c r="K3730" s="124" t="n"/>
      <c r="L3730" s="12" t="n"/>
      <c r="M3730" s="158">
        <f>IF(J3730="", "", K3730)</f>
        <v/>
      </c>
      <c r="N3730" s="17" t="n"/>
      <c r="O3730" s="18" t="n"/>
      <c r="AC3730" s="14" t="n"/>
      <c r="AD3730" s="14">
        <f>IF(M3730="", "", IF(C3730="Long", IF(M3730&gt;0, M3730/F3730, ((G3730*(I3730-E3730))/F3730)), IF(M3730&gt;0, M3730/F3730, ((G3730*(E3730-I3730))/F3730))))</f>
        <v/>
      </c>
    </row>
    <row customHeight="1" ht="17.25" r="3731" spans="1:105">
      <c r="A3731" s="161" t="n"/>
      <c r="B3731" s="141" t="n"/>
      <c r="C3731" s="15" t="n"/>
      <c r="D3731" s="15" t="n"/>
      <c r="E3731" s="142" t="n"/>
      <c r="F3731" s="16" t="n"/>
      <c r="G3731" s="132" t="n"/>
      <c r="H3731" s="142" t="n"/>
      <c r="I3731" s="142" t="n"/>
      <c r="J3731" s="144" t="n"/>
      <c r="K3731" s="124" t="n"/>
      <c r="L3731" s="12" t="n"/>
      <c r="M3731" s="158">
        <f>IF(J3731="", "", K3731)</f>
        <v/>
      </c>
      <c r="N3731" s="17" t="n"/>
      <c r="O3731" s="18" t="n"/>
      <c r="AC3731" s="14" t="n"/>
      <c r="AD3731" s="14">
        <f>IF(M3731="", "", IF(C3731="Long", IF(M3731&gt;0, M3731/F3731, ((G3731*(I3731-E3731))/F3731)), IF(M3731&gt;0, M3731/F3731, ((G3731*(E3731-I3731))/F3731))))</f>
        <v/>
      </c>
    </row>
    <row customHeight="1" ht="17.25" r="3732" spans="1:105">
      <c r="A3732" s="161" t="n"/>
      <c r="B3732" s="141" t="n"/>
      <c r="C3732" s="15" t="n"/>
      <c r="D3732" s="15" t="n"/>
      <c r="E3732" s="142" t="n"/>
      <c r="F3732" s="16" t="n"/>
      <c r="G3732" s="132" t="n"/>
      <c r="H3732" s="142" t="n"/>
      <c r="I3732" s="142" t="n"/>
      <c r="J3732" s="144" t="n"/>
      <c r="K3732" s="124" t="n"/>
      <c r="L3732" s="12" t="n"/>
      <c r="M3732" s="158">
        <f>IF(J3732="", "", K3732)</f>
        <v/>
      </c>
      <c r="N3732" s="17" t="n"/>
      <c r="O3732" s="18" t="n"/>
      <c r="AC3732" s="14" t="n"/>
      <c r="AD3732" s="14">
        <f>IF(M3732="", "", IF(C3732="Long", IF(M3732&gt;0, M3732/F3732, ((G3732*(I3732-E3732))/F3732)), IF(M3732&gt;0, M3732/F3732, ((G3732*(E3732-I3732))/F3732))))</f>
        <v/>
      </c>
    </row>
    <row customHeight="1" ht="17.25" r="3733" spans="1:105">
      <c r="A3733" s="161" t="n"/>
      <c r="B3733" s="141" t="n"/>
      <c r="C3733" s="15" t="n"/>
      <c r="D3733" s="15" t="n"/>
      <c r="E3733" s="142" t="n"/>
      <c r="F3733" s="16" t="n"/>
      <c r="G3733" s="132" t="n"/>
      <c r="H3733" s="142" t="n"/>
      <c r="I3733" s="142" t="n"/>
      <c r="J3733" s="144" t="n"/>
      <c r="K3733" s="124" t="n"/>
      <c r="L3733" s="12" t="n"/>
      <c r="M3733" s="158">
        <f>IF(J3733="", "", K3733)</f>
        <v/>
      </c>
      <c r="N3733" s="17" t="n"/>
      <c r="O3733" s="18" t="n"/>
      <c r="AC3733" s="14" t="n"/>
      <c r="AD3733" s="14">
        <f>IF(M3733="", "", IF(C3733="Long", IF(M3733&gt;0, M3733/F3733, ((G3733*(I3733-E3733))/F3733)), IF(M3733&gt;0, M3733/F3733, ((G3733*(E3733-I3733))/F3733))))</f>
        <v/>
      </c>
    </row>
    <row customHeight="1" ht="17.25" r="3734" spans="1:105">
      <c r="A3734" s="161" t="n"/>
      <c r="B3734" s="141" t="n"/>
      <c r="C3734" s="15" t="n"/>
      <c r="D3734" s="15" t="n"/>
      <c r="E3734" s="142" t="n"/>
      <c r="F3734" s="16" t="n"/>
      <c r="G3734" s="132" t="n"/>
      <c r="H3734" s="142" t="n"/>
      <c r="I3734" s="142" t="n"/>
      <c r="J3734" s="144" t="n"/>
      <c r="K3734" s="124" t="n"/>
      <c r="L3734" s="12" t="n"/>
      <c r="M3734" s="158">
        <f>IF(J3734="", "", K3734)</f>
        <v/>
      </c>
      <c r="N3734" s="17" t="n"/>
      <c r="O3734" s="18" t="n"/>
      <c r="AC3734" s="14" t="n"/>
      <c r="AD3734" s="14">
        <f>IF(M3734="", "", IF(C3734="Long", IF(M3734&gt;0, M3734/F3734, ((G3734*(I3734-E3734))/F3734)), IF(M3734&gt;0, M3734/F3734, ((G3734*(E3734-I3734))/F3734))))</f>
        <v/>
      </c>
    </row>
    <row customHeight="1" ht="17.25" r="3735" spans="1:105">
      <c r="A3735" s="161" t="n"/>
      <c r="B3735" s="141" t="n"/>
      <c r="C3735" s="15" t="n"/>
      <c r="D3735" s="15" t="n"/>
      <c r="E3735" s="142" t="n"/>
      <c r="F3735" s="16" t="n"/>
      <c r="G3735" s="132" t="n"/>
      <c r="H3735" s="142" t="n"/>
      <c r="I3735" s="142" t="n"/>
      <c r="J3735" s="144" t="n"/>
      <c r="K3735" s="124" t="n"/>
      <c r="L3735" s="12" t="n"/>
      <c r="M3735" s="158">
        <f>IF(J3735="", "", K3735)</f>
        <v/>
      </c>
      <c r="N3735" s="17" t="n"/>
      <c r="O3735" s="18" t="n"/>
      <c r="AC3735" s="14" t="n"/>
      <c r="AD3735" s="14">
        <f>IF(M3735="", "", IF(C3735="Long", IF(M3735&gt;0, M3735/F3735, ((G3735*(I3735-E3735))/F3735)), IF(M3735&gt;0, M3735/F3735, ((G3735*(E3735-I3735))/F3735))))</f>
        <v/>
      </c>
    </row>
    <row customHeight="1" ht="17.25" r="3736" spans="1:105">
      <c r="A3736" s="161" t="n"/>
      <c r="B3736" s="141" t="n"/>
      <c r="C3736" s="15" t="n"/>
      <c r="D3736" s="15" t="n"/>
      <c r="E3736" s="142" t="n"/>
      <c r="F3736" s="16" t="n"/>
      <c r="G3736" s="132" t="n"/>
      <c r="H3736" s="142" t="n"/>
      <c r="I3736" s="142" t="n"/>
      <c r="J3736" s="144" t="n"/>
      <c r="K3736" s="124" t="n"/>
      <c r="L3736" s="12" t="n"/>
      <c r="M3736" s="158">
        <f>IF(J3736="", "", K3736)</f>
        <v/>
      </c>
      <c r="N3736" s="17" t="n"/>
      <c r="O3736" s="18" t="n"/>
      <c r="AC3736" s="14" t="n"/>
      <c r="AD3736" s="14">
        <f>IF(M3736="", "", IF(C3736="Long", IF(M3736&gt;0, M3736/F3736, ((G3736*(I3736-E3736))/F3736)), IF(M3736&gt;0, M3736/F3736, ((G3736*(E3736-I3736))/F3736))))</f>
        <v/>
      </c>
    </row>
    <row customHeight="1" ht="17.25" r="3737" spans="1:105">
      <c r="A3737" s="161" t="n"/>
      <c r="B3737" s="141" t="n"/>
      <c r="C3737" s="15" t="n"/>
      <c r="D3737" s="15" t="n"/>
      <c r="E3737" s="142" t="n"/>
      <c r="F3737" s="16" t="n"/>
      <c r="G3737" s="132" t="n"/>
      <c r="H3737" s="142" t="n"/>
      <c r="I3737" s="142" t="n"/>
      <c r="J3737" s="144" t="n"/>
      <c r="K3737" s="124" t="n"/>
      <c r="L3737" s="12" t="n"/>
      <c r="M3737" s="158">
        <f>IF(J3737="", "", K3737)</f>
        <v/>
      </c>
      <c r="N3737" s="17" t="n"/>
      <c r="O3737" s="18" t="n"/>
      <c r="AC3737" s="14" t="n"/>
      <c r="AD3737" s="14">
        <f>IF(M3737="", "", IF(C3737="Long", IF(M3737&gt;0, M3737/F3737, ((G3737*(I3737-E3737))/F3737)), IF(M3737&gt;0, M3737/F3737, ((G3737*(E3737-I3737))/F3737))))</f>
        <v/>
      </c>
    </row>
    <row customHeight="1" ht="17.25" r="3738" spans="1:105">
      <c r="A3738" s="161" t="n"/>
      <c r="B3738" s="141" t="n"/>
      <c r="C3738" s="15" t="n"/>
      <c r="D3738" s="15" t="n"/>
      <c r="E3738" s="142" t="n"/>
      <c r="F3738" s="16" t="n"/>
      <c r="G3738" s="132" t="n"/>
      <c r="H3738" s="142" t="n"/>
      <c r="I3738" s="142" t="n"/>
      <c r="J3738" s="144" t="n"/>
      <c r="K3738" s="124" t="n"/>
      <c r="L3738" s="12" t="n"/>
      <c r="M3738" s="158">
        <f>IF(J3738="", "", K3738)</f>
        <v/>
      </c>
      <c r="N3738" s="17" t="n"/>
      <c r="O3738" s="18" t="n"/>
      <c r="AC3738" s="14" t="n"/>
      <c r="AD3738" s="14">
        <f>IF(M3738="", "", IF(C3738="Long", IF(M3738&gt;0, M3738/F3738, ((G3738*(I3738-E3738))/F3738)), IF(M3738&gt;0, M3738/F3738, ((G3738*(E3738-I3738))/F3738))))</f>
        <v/>
      </c>
    </row>
    <row customHeight="1" ht="17.25" r="3739" spans="1:105">
      <c r="A3739" s="161" t="n"/>
      <c r="B3739" s="141" t="n"/>
      <c r="C3739" s="15" t="n"/>
      <c r="D3739" s="15" t="n"/>
      <c r="E3739" s="142" t="n"/>
      <c r="F3739" s="16" t="n"/>
      <c r="G3739" s="132" t="n"/>
      <c r="H3739" s="142" t="n"/>
      <c r="I3739" s="142" t="n"/>
      <c r="J3739" s="144" t="n"/>
      <c r="K3739" s="124" t="n"/>
      <c r="L3739" s="12" t="n"/>
      <c r="M3739" s="158">
        <f>IF(J3739="", "", K3739)</f>
        <v/>
      </c>
      <c r="N3739" s="17" t="n"/>
      <c r="O3739" s="18" t="n"/>
      <c r="AC3739" s="14" t="n"/>
      <c r="AD3739" s="14">
        <f>IF(M3739="", "", IF(C3739="Long", IF(M3739&gt;0, M3739/F3739, ((G3739*(I3739-E3739))/F3739)), IF(M3739&gt;0, M3739/F3739, ((G3739*(E3739-I3739))/F3739))))</f>
        <v/>
      </c>
    </row>
    <row customHeight="1" ht="17.25" r="3740" spans="1:105">
      <c r="A3740" s="161" t="n"/>
      <c r="B3740" s="141" t="n"/>
      <c r="C3740" s="15" t="n"/>
      <c r="D3740" s="15" t="n"/>
      <c r="E3740" s="142" t="n"/>
      <c r="F3740" s="16" t="n"/>
      <c r="G3740" s="132" t="n"/>
      <c r="H3740" s="142" t="n"/>
      <c r="I3740" s="142" t="n"/>
      <c r="J3740" s="144" t="n"/>
      <c r="K3740" s="124" t="n"/>
      <c r="L3740" s="12" t="n"/>
      <c r="M3740" s="158">
        <f>IF(J3740="", "", K3740)</f>
        <v/>
      </c>
      <c r="N3740" s="17" t="n"/>
      <c r="O3740" s="18" t="n"/>
      <c r="AC3740" s="14" t="n"/>
      <c r="AD3740" s="14">
        <f>IF(M3740="", "", IF(C3740="Long", IF(M3740&gt;0, M3740/F3740, ((G3740*(I3740-E3740))/F3740)), IF(M3740&gt;0, M3740/F3740, ((G3740*(E3740-I3740))/F3740))))</f>
        <v/>
      </c>
    </row>
    <row customHeight="1" ht="17.25" r="3741" spans="1:105">
      <c r="A3741" s="161" t="n"/>
      <c r="B3741" s="141" t="n"/>
      <c r="C3741" s="15" t="n"/>
      <c r="D3741" s="15" t="n"/>
      <c r="E3741" s="142" t="n"/>
      <c r="F3741" s="16" t="n"/>
      <c r="G3741" s="132" t="n"/>
      <c r="H3741" s="142" t="n"/>
      <c r="I3741" s="142" t="n"/>
      <c r="J3741" s="144" t="n"/>
      <c r="K3741" s="124" t="n"/>
      <c r="L3741" s="12" t="n"/>
      <c r="M3741" s="158">
        <f>IF(J3741="", "", K3741)</f>
        <v/>
      </c>
      <c r="N3741" s="17" t="n"/>
      <c r="O3741" s="18" t="n"/>
      <c r="AC3741" s="14" t="n"/>
      <c r="AD3741" s="14">
        <f>IF(M3741="", "", IF(C3741="Long", IF(M3741&gt;0, M3741/F3741, ((G3741*(I3741-E3741))/F3741)), IF(M3741&gt;0, M3741/F3741, ((G3741*(E3741-I3741))/F3741))))</f>
        <v/>
      </c>
    </row>
    <row customHeight="1" ht="17.25" r="3742" spans="1:105">
      <c r="A3742" s="161" t="n"/>
      <c r="B3742" s="141" t="n"/>
      <c r="C3742" s="15" t="n"/>
      <c r="D3742" s="15" t="n"/>
      <c r="E3742" s="142" t="n"/>
      <c r="F3742" s="16" t="n"/>
      <c r="G3742" s="132" t="n"/>
      <c r="H3742" s="142" t="n"/>
      <c r="I3742" s="142" t="n"/>
      <c r="J3742" s="144" t="n"/>
      <c r="K3742" s="124" t="n"/>
      <c r="L3742" s="12" t="n"/>
      <c r="M3742" s="158">
        <f>IF(J3742="", "", K3742)</f>
        <v/>
      </c>
      <c r="N3742" s="17" t="n"/>
      <c r="O3742" s="18" t="n"/>
      <c r="AC3742" s="14" t="n"/>
      <c r="AD3742" s="14">
        <f>IF(M3742="", "", IF(C3742="Long", IF(M3742&gt;0, M3742/F3742, ((G3742*(I3742-E3742))/F3742)), IF(M3742&gt;0, M3742/F3742, ((G3742*(E3742-I3742))/F3742))))</f>
        <v/>
      </c>
    </row>
    <row customHeight="1" ht="17.25" r="3743" spans="1:105">
      <c r="A3743" s="161" t="n"/>
      <c r="B3743" s="141" t="n"/>
      <c r="C3743" s="15" t="n"/>
      <c r="D3743" s="15" t="n"/>
      <c r="E3743" s="142" t="n"/>
      <c r="F3743" s="16" t="n"/>
      <c r="G3743" s="132" t="n"/>
      <c r="H3743" s="142" t="n"/>
      <c r="I3743" s="142" t="n"/>
      <c r="J3743" s="144" t="n"/>
      <c r="K3743" s="124" t="n"/>
      <c r="L3743" s="12" t="n"/>
      <c r="M3743" s="158">
        <f>IF(J3743="", "", K3743)</f>
        <v/>
      </c>
      <c r="N3743" s="17" t="n"/>
      <c r="O3743" s="18" t="n"/>
      <c r="AC3743" s="14" t="n"/>
      <c r="AD3743" s="14">
        <f>IF(M3743="", "", IF(C3743="Long", IF(M3743&gt;0, M3743/F3743, ((G3743*(I3743-E3743))/F3743)), IF(M3743&gt;0, M3743/F3743, ((G3743*(E3743-I3743))/F3743))))</f>
        <v/>
      </c>
    </row>
    <row customHeight="1" ht="17.25" r="3744" spans="1:105">
      <c r="A3744" s="161" t="n"/>
      <c r="B3744" s="141" t="n"/>
      <c r="C3744" s="15" t="n"/>
      <c r="D3744" s="15" t="n"/>
      <c r="E3744" s="142" t="n"/>
      <c r="F3744" s="16" t="n"/>
      <c r="G3744" s="132" t="n"/>
      <c r="H3744" s="142" t="n"/>
      <c r="I3744" s="142" t="n"/>
      <c r="J3744" s="144" t="n"/>
      <c r="K3744" s="124" t="n"/>
      <c r="L3744" s="12" t="n"/>
      <c r="M3744" s="158">
        <f>IF(J3744="", "", K3744)</f>
        <v/>
      </c>
      <c r="N3744" s="17" t="n"/>
      <c r="O3744" s="18" t="n"/>
      <c r="AC3744" s="14" t="n"/>
      <c r="AD3744" s="14">
        <f>IF(M3744="", "", IF(C3744="Long", IF(M3744&gt;0, M3744/F3744, ((G3744*(I3744-E3744))/F3744)), IF(M3744&gt;0, M3744/F3744, ((G3744*(E3744-I3744))/F3744))))</f>
        <v/>
      </c>
    </row>
    <row customHeight="1" ht="17.25" r="3745" spans="1:105">
      <c r="A3745" s="161" t="n"/>
      <c r="B3745" s="141" t="n"/>
      <c r="C3745" s="15" t="n"/>
      <c r="D3745" s="15" t="n"/>
      <c r="E3745" s="142" t="n"/>
      <c r="F3745" s="16" t="n"/>
      <c r="G3745" s="132" t="n"/>
      <c r="H3745" s="142" t="n"/>
      <c r="I3745" s="142" t="n"/>
      <c r="J3745" s="144" t="n"/>
      <c r="K3745" s="124" t="n"/>
      <c r="L3745" s="12" t="n"/>
      <c r="M3745" s="158">
        <f>IF(J3745="", "", K3745)</f>
        <v/>
      </c>
      <c r="N3745" s="17" t="n"/>
      <c r="O3745" s="18" t="n"/>
      <c r="AC3745" s="14" t="n"/>
      <c r="AD3745" s="14">
        <f>IF(M3745="", "", IF(C3745="Long", IF(M3745&gt;0, M3745/F3745, ((G3745*(I3745-E3745))/F3745)), IF(M3745&gt;0, M3745/F3745, ((G3745*(E3745-I3745))/F3745))))</f>
        <v/>
      </c>
    </row>
    <row customHeight="1" ht="17.25" r="3746" spans="1:105">
      <c r="A3746" s="161" t="n"/>
      <c r="B3746" s="141" t="n"/>
      <c r="C3746" s="15" t="n"/>
      <c r="D3746" s="15" t="n"/>
      <c r="E3746" s="142" t="n"/>
      <c r="F3746" s="16" t="n"/>
      <c r="G3746" s="132" t="n"/>
      <c r="H3746" s="142" t="n"/>
      <c r="I3746" s="142" t="n"/>
      <c r="J3746" s="144" t="n"/>
      <c r="K3746" s="124" t="n"/>
      <c r="L3746" s="12" t="n"/>
      <c r="M3746" s="158">
        <f>IF(J3746="", "", K3746)</f>
        <v/>
      </c>
      <c r="N3746" s="17" t="n"/>
      <c r="O3746" s="18" t="n"/>
      <c r="AC3746" s="14" t="n"/>
      <c r="AD3746" s="14">
        <f>IF(M3746="", "", IF(C3746="Long", IF(M3746&gt;0, M3746/F3746, ((G3746*(I3746-E3746))/F3746)), IF(M3746&gt;0, M3746/F3746, ((G3746*(E3746-I3746))/F3746))))</f>
        <v/>
      </c>
    </row>
    <row customHeight="1" ht="17.25" r="3747" spans="1:105">
      <c r="A3747" s="161" t="n"/>
      <c r="B3747" s="141" t="n"/>
      <c r="C3747" s="15" t="n"/>
      <c r="D3747" s="15" t="n"/>
      <c r="E3747" s="142" t="n"/>
      <c r="F3747" s="16" t="n"/>
      <c r="G3747" s="132" t="n"/>
      <c r="H3747" s="142" t="n"/>
      <c r="I3747" s="142" t="n"/>
      <c r="J3747" s="144" t="n"/>
      <c r="K3747" s="124" t="n"/>
      <c r="L3747" s="12" t="n"/>
      <c r="M3747" s="158">
        <f>IF(J3747="", "", K3747)</f>
        <v/>
      </c>
      <c r="N3747" s="17" t="n"/>
      <c r="O3747" s="18" t="n"/>
      <c r="AC3747" s="14" t="n"/>
      <c r="AD3747" s="14">
        <f>IF(M3747="", "", IF(C3747="Long", IF(M3747&gt;0, M3747/F3747, ((G3747*(I3747-E3747))/F3747)), IF(M3747&gt;0, M3747/F3747, ((G3747*(E3747-I3747))/F3747))))</f>
        <v/>
      </c>
    </row>
    <row customHeight="1" ht="17.25" r="3748" spans="1:105">
      <c r="A3748" s="161" t="n"/>
      <c r="B3748" s="141" t="n"/>
      <c r="C3748" s="15" t="n"/>
      <c r="D3748" s="15" t="n"/>
      <c r="E3748" s="142" t="n"/>
      <c r="F3748" s="16" t="n"/>
      <c r="G3748" s="132" t="n"/>
      <c r="H3748" s="142" t="n"/>
      <c r="I3748" s="142" t="n"/>
      <c r="J3748" s="144" t="n"/>
      <c r="K3748" s="124" t="n"/>
      <c r="L3748" s="12" t="n"/>
      <c r="M3748" s="158">
        <f>IF(J3748="", "", K3748)</f>
        <v/>
      </c>
      <c r="N3748" s="17" t="n"/>
      <c r="O3748" s="18" t="n"/>
      <c r="AC3748" s="14" t="n"/>
      <c r="AD3748" s="14">
        <f>IF(M3748="", "", IF(C3748="Long", IF(M3748&gt;0, M3748/F3748, ((G3748*(I3748-E3748))/F3748)), IF(M3748&gt;0, M3748/F3748, ((G3748*(E3748-I3748))/F3748))))</f>
        <v/>
      </c>
    </row>
    <row customHeight="1" ht="17.25" r="3749" spans="1:105">
      <c r="A3749" s="161" t="n"/>
      <c r="B3749" s="141" t="n"/>
      <c r="C3749" s="15" t="n"/>
      <c r="D3749" s="15" t="n"/>
      <c r="E3749" s="142" t="n"/>
      <c r="F3749" s="16" t="n"/>
      <c r="G3749" s="132" t="n"/>
      <c r="H3749" s="142" t="n"/>
      <c r="I3749" s="142" t="n"/>
      <c r="J3749" s="144" t="n"/>
      <c r="K3749" s="124" t="n"/>
      <c r="L3749" s="12" t="n"/>
      <c r="M3749" s="158">
        <f>IF(J3749="", "", K3749)</f>
        <v/>
      </c>
      <c r="N3749" s="17" t="n"/>
      <c r="O3749" s="18" t="n"/>
      <c r="AC3749" s="14" t="n"/>
      <c r="AD3749" s="14">
        <f>IF(M3749="", "", IF(C3749="Long", IF(M3749&gt;0, M3749/F3749, ((G3749*(I3749-E3749))/F3749)), IF(M3749&gt;0, M3749/F3749, ((G3749*(E3749-I3749))/F3749))))</f>
        <v/>
      </c>
    </row>
    <row customHeight="1" ht="17.25" r="3750" spans="1:105">
      <c r="A3750" s="161" t="n"/>
      <c r="B3750" s="141" t="n"/>
      <c r="C3750" s="15" t="n"/>
      <c r="D3750" s="15" t="n"/>
      <c r="E3750" s="142" t="n"/>
      <c r="F3750" s="16" t="n"/>
      <c r="G3750" s="132" t="n"/>
      <c r="H3750" s="142" t="n"/>
      <c r="I3750" s="142" t="n"/>
      <c r="J3750" s="144" t="n"/>
      <c r="K3750" s="124" t="n"/>
      <c r="L3750" s="12" t="n"/>
      <c r="M3750" s="158">
        <f>IF(J3750="", "", K3750)</f>
        <v/>
      </c>
      <c r="N3750" s="17" t="n"/>
      <c r="O3750" s="18" t="n"/>
      <c r="AC3750" s="14" t="n"/>
      <c r="AD3750" s="14">
        <f>IF(M3750="", "", IF(C3750="Long", IF(M3750&gt;0, M3750/F3750, ((G3750*(I3750-E3750))/F3750)), IF(M3750&gt;0, M3750/F3750, ((G3750*(E3750-I3750))/F3750))))</f>
        <v/>
      </c>
    </row>
    <row customHeight="1" ht="17.25" r="3751" spans="1:105">
      <c r="A3751" s="161" t="n"/>
      <c r="B3751" s="141" t="n"/>
      <c r="C3751" s="15" t="n"/>
      <c r="D3751" s="15" t="n"/>
      <c r="E3751" s="142" t="n"/>
      <c r="F3751" s="16" t="n"/>
      <c r="G3751" s="132" t="n"/>
      <c r="H3751" s="142" t="n"/>
      <c r="I3751" s="142" t="n"/>
      <c r="J3751" s="144" t="n"/>
      <c r="K3751" s="124" t="n"/>
      <c r="L3751" s="12" t="n"/>
      <c r="M3751" s="158">
        <f>IF(J3751="", "", K3751)</f>
        <v/>
      </c>
      <c r="N3751" s="17" t="n"/>
      <c r="O3751" s="18" t="n"/>
      <c r="AC3751" s="14" t="n"/>
      <c r="AD3751" s="14">
        <f>IF(M3751="", "", IF(C3751="Long", IF(M3751&gt;0, M3751/F3751, ((G3751*(I3751-E3751))/F3751)), IF(M3751&gt;0, M3751/F3751, ((G3751*(E3751-I3751))/F3751))))</f>
        <v/>
      </c>
    </row>
    <row customHeight="1" ht="17.25" r="3752" spans="1:105">
      <c r="A3752" s="161" t="n"/>
      <c r="B3752" s="141" t="n"/>
      <c r="C3752" s="15" t="n"/>
      <c r="D3752" s="15" t="n"/>
      <c r="E3752" s="142" t="n"/>
      <c r="F3752" s="16" t="n"/>
      <c r="G3752" s="132" t="n"/>
      <c r="H3752" s="142" t="n"/>
      <c r="I3752" s="142" t="n"/>
      <c r="J3752" s="144" t="n"/>
      <c r="K3752" s="124" t="n"/>
      <c r="L3752" s="12" t="n"/>
      <c r="M3752" s="158">
        <f>IF(J3752="", "", K3752)</f>
        <v/>
      </c>
      <c r="N3752" s="17" t="n"/>
      <c r="O3752" s="18" t="n"/>
      <c r="AC3752" s="14" t="n"/>
      <c r="AD3752" s="14">
        <f>IF(M3752="", "", IF(C3752="Long", IF(M3752&gt;0, M3752/F3752, ((G3752*(I3752-E3752))/F3752)), IF(M3752&gt;0, M3752/F3752, ((G3752*(E3752-I3752))/F3752))))</f>
        <v/>
      </c>
    </row>
    <row customHeight="1" ht="17.25" r="3753" spans="1:105">
      <c r="A3753" s="161" t="n"/>
      <c r="B3753" s="141" t="n"/>
      <c r="C3753" s="15" t="n"/>
      <c r="D3753" s="15" t="n"/>
      <c r="E3753" s="142" t="n"/>
      <c r="F3753" s="16" t="n"/>
      <c r="G3753" s="132" t="n"/>
      <c r="H3753" s="142" t="n"/>
      <c r="I3753" s="142" t="n"/>
      <c r="J3753" s="144" t="n"/>
      <c r="K3753" s="124" t="n"/>
      <c r="L3753" s="12" t="n"/>
      <c r="M3753" s="158">
        <f>IF(J3753="", "", K3753)</f>
        <v/>
      </c>
      <c r="N3753" s="17" t="n"/>
      <c r="O3753" s="18" t="n"/>
      <c r="AC3753" s="14" t="n"/>
      <c r="AD3753" s="14">
        <f>IF(M3753="", "", IF(C3753="Long", IF(M3753&gt;0, M3753/F3753, ((G3753*(I3753-E3753))/F3753)), IF(M3753&gt;0, M3753/F3753, ((G3753*(E3753-I3753))/F3753))))</f>
        <v/>
      </c>
    </row>
    <row customHeight="1" ht="17.25" r="3754" spans="1:105">
      <c r="A3754" s="161" t="n"/>
      <c r="B3754" s="141" t="n"/>
      <c r="C3754" s="15" t="n"/>
      <c r="D3754" s="15" t="n"/>
      <c r="E3754" s="142" t="n"/>
      <c r="F3754" s="16" t="n"/>
      <c r="G3754" s="132" t="n"/>
      <c r="H3754" s="142" t="n"/>
      <c r="I3754" s="142" t="n"/>
      <c r="J3754" s="144" t="n"/>
      <c r="K3754" s="124" t="n"/>
      <c r="L3754" s="12" t="n"/>
      <c r="M3754" s="158">
        <f>IF(J3754="", "", K3754)</f>
        <v/>
      </c>
      <c r="N3754" s="17" t="n"/>
      <c r="O3754" s="18" t="n"/>
      <c r="AC3754" s="14" t="n"/>
      <c r="AD3754" s="14">
        <f>IF(M3754="", "", IF(C3754="Long", IF(M3754&gt;0, M3754/F3754, ((G3754*(I3754-E3754))/F3754)), IF(M3754&gt;0, M3754/F3754, ((G3754*(E3754-I3754))/F3754))))</f>
        <v/>
      </c>
    </row>
    <row customHeight="1" ht="17.25" r="3755" spans="1:105">
      <c r="A3755" s="161" t="n"/>
      <c r="B3755" s="141" t="n"/>
      <c r="C3755" s="15" t="n"/>
      <c r="D3755" s="15" t="n"/>
      <c r="E3755" s="142" t="n"/>
      <c r="F3755" s="16" t="n"/>
      <c r="G3755" s="132" t="n"/>
      <c r="H3755" s="142" t="n"/>
      <c r="I3755" s="142" t="n"/>
      <c r="J3755" s="144" t="n"/>
      <c r="K3755" s="124" t="n"/>
      <c r="L3755" s="12" t="n"/>
      <c r="M3755" s="158">
        <f>IF(J3755="", "", K3755)</f>
        <v/>
      </c>
      <c r="N3755" s="17" t="n"/>
      <c r="O3755" s="18" t="n"/>
      <c r="AC3755" s="14" t="n"/>
      <c r="AD3755" s="14">
        <f>IF(M3755="", "", IF(C3755="Long", IF(M3755&gt;0, M3755/F3755, ((G3755*(I3755-E3755))/F3755)), IF(M3755&gt;0, M3755/F3755, ((G3755*(E3755-I3755))/F3755))))</f>
        <v/>
      </c>
    </row>
    <row customHeight="1" ht="17.25" r="3756" spans="1:105">
      <c r="A3756" s="161" t="n"/>
      <c r="B3756" s="141" t="n"/>
      <c r="C3756" s="15" t="n"/>
      <c r="D3756" s="15" t="n"/>
      <c r="E3756" s="142" t="n"/>
      <c r="F3756" s="16" t="n"/>
      <c r="G3756" s="132" t="n"/>
      <c r="H3756" s="142" t="n"/>
      <c r="I3756" s="142" t="n"/>
      <c r="J3756" s="144" t="n"/>
      <c r="K3756" s="124" t="n"/>
      <c r="L3756" s="12" t="n"/>
      <c r="M3756" s="158">
        <f>IF(J3756="", "", K3756)</f>
        <v/>
      </c>
      <c r="N3756" s="17" t="n"/>
      <c r="O3756" s="18" t="n"/>
      <c r="AC3756" s="14" t="n"/>
      <c r="AD3756" s="14">
        <f>IF(M3756="", "", IF(C3756="Long", IF(M3756&gt;0, M3756/F3756, ((G3756*(I3756-E3756))/F3756)), IF(M3756&gt;0, M3756/F3756, ((G3756*(E3756-I3756))/F3756))))</f>
        <v/>
      </c>
    </row>
    <row customHeight="1" ht="17.25" r="3757" spans="1:105">
      <c r="A3757" s="161" t="n"/>
      <c r="B3757" s="141" t="n"/>
      <c r="C3757" s="15" t="n"/>
      <c r="D3757" s="15" t="n"/>
      <c r="E3757" s="142" t="n"/>
      <c r="F3757" s="16" t="n"/>
      <c r="G3757" s="132" t="n"/>
      <c r="H3757" s="142" t="n"/>
      <c r="I3757" s="142" t="n"/>
      <c r="J3757" s="144" t="n"/>
      <c r="K3757" s="124" t="n"/>
      <c r="L3757" s="12" t="n"/>
      <c r="M3757" s="158">
        <f>IF(J3757="", "", K3757)</f>
        <v/>
      </c>
      <c r="N3757" s="17" t="n"/>
      <c r="O3757" s="18" t="n"/>
      <c r="AC3757" s="14" t="n"/>
      <c r="AD3757" s="14">
        <f>IF(M3757="", "", IF(C3757="Long", IF(M3757&gt;0, M3757/F3757, ((G3757*(I3757-E3757))/F3757)), IF(M3757&gt;0, M3757/F3757, ((G3757*(E3757-I3757))/F3757))))</f>
        <v/>
      </c>
    </row>
    <row customHeight="1" ht="17.25" r="3758" spans="1:105">
      <c r="A3758" s="161" t="n"/>
      <c r="B3758" s="141" t="n"/>
      <c r="C3758" s="15" t="n"/>
      <c r="D3758" s="15" t="n"/>
      <c r="E3758" s="142" t="n"/>
      <c r="F3758" s="16" t="n"/>
      <c r="G3758" s="132" t="n"/>
      <c r="H3758" s="142" t="n"/>
      <c r="I3758" s="142" t="n"/>
      <c r="J3758" s="144" t="n"/>
      <c r="K3758" s="124" t="n"/>
      <c r="L3758" s="12" t="n"/>
      <c r="M3758" s="158">
        <f>IF(J3758="", "", K3758)</f>
        <v/>
      </c>
      <c r="N3758" s="17" t="n"/>
      <c r="O3758" s="18" t="n"/>
      <c r="AC3758" s="14" t="n"/>
      <c r="AD3758" s="14">
        <f>IF(M3758="", "", IF(C3758="Long", IF(M3758&gt;0, M3758/F3758, ((G3758*(I3758-E3758))/F3758)), IF(M3758&gt;0, M3758/F3758, ((G3758*(E3758-I3758))/F3758))))</f>
        <v/>
      </c>
    </row>
    <row customHeight="1" ht="17.25" r="3759" spans="1:105">
      <c r="A3759" s="161" t="n"/>
      <c r="B3759" s="141" t="n"/>
      <c r="C3759" s="15" t="n"/>
      <c r="D3759" s="15" t="n"/>
      <c r="E3759" s="142" t="n"/>
      <c r="F3759" s="16" t="n"/>
      <c r="G3759" s="132" t="n"/>
      <c r="H3759" s="142" t="n"/>
      <c r="I3759" s="142" t="n"/>
      <c r="J3759" s="144" t="n"/>
      <c r="K3759" s="124" t="n"/>
      <c r="L3759" s="12" t="n"/>
      <c r="M3759" s="158">
        <f>IF(J3759="", "", K3759)</f>
        <v/>
      </c>
      <c r="N3759" s="17" t="n"/>
      <c r="O3759" s="18" t="n"/>
      <c r="AC3759" s="14" t="n"/>
      <c r="AD3759" s="14">
        <f>IF(M3759="", "", IF(C3759="Long", IF(M3759&gt;0, M3759/F3759, ((G3759*(I3759-E3759))/F3759)), IF(M3759&gt;0, M3759/F3759, ((G3759*(E3759-I3759))/F3759))))</f>
        <v/>
      </c>
    </row>
    <row customHeight="1" ht="17.25" r="3760" spans="1:105">
      <c r="A3760" s="161" t="n"/>
      <c r="B3760" s="141" t="n"/>
      <c r="C3760" s="15" t="n"/>
      <c r="D3760" s="15" t="n"/>
      <c r="E3760" s="142" t="n"/>
      <c r="F3760" s="16" t="n"/>
      <c r="G3760" s="132" t="n"/>
      <c r="H3760" s="142" t="n"/>
      <c r="I3760" s="142" t="n"/>
      <c r="J3760" s="144" t="n"/>
      <c r="K3760" s="124" t="n"/>
      <c r="L3760" s="12" t="n"/>
      <c r="M3760" s="158">
        <f>IF(J3760="", "", K3760)</f>
        <v/>
      </c>
      <c r="N3760" s="17" t="n"/>
      <c r="O3760" s="18" t="n"/>
      <c r="AC3760" s="14" t="n"/>
      <c r="AD3760" s="14">
        <f>IF(M3760="", "", IF(C3760="Long", IF(M3760&gt;0, M3760/F3760, ((G3760*(I3760-E3760))/F3760)), IF(M3760&gt;0, M3760/F3760, ((G3760*(E3760-I3760))/F3760))))</f>
        <v/>
      </c>
    </row>
    <row customHeight="1" ht="17.25" r="3761" spans="1:105">
      <c r="A3761" s="161" t="n"/>
      <c r="B3761" s="141" t="n"/>
      <c r="C3761" s="15" t="n"/>
      <c r="D3761" s="15" t="n"/>
      <c r="E3761" s="142" t="n"/>
      <c r="F3761" s="16" t="n"/>
      <c r="G3761" s="132" t="n"/>
      <c r="H3761" s="142" t="n"/>
      <c r="I3761" s="142" t="n"/>
      <c r="J3761" s="144" t="n"/>
      <c r="K3761" s="124" t="n"/>
      <c r="L3761" s="12" t="n"/>
      <c r="M3761" s="158">
        <f>IF(J3761="", "", K3761)</f>
        <v/>
      </c>
      <c r="N3761" s="17" t="n"/>
      <c r="O3761" s="18" t="n"/>
      <c r="AC3761" s="14" t="n"/>
      <c r="AD3761" s="14">
        <f>IF(M3761="", "", IF(C3761="Long", IF(M3761&gt;0, M3761/F3761, ((G3761*(I3761-E3761))/F3761)), IF(M3761&gt;0, M3761/F3761, ((G3761*(E3761-I3761))/F3761))))</f>
        <v/>
      </c>
    </row>
    <row customHeight="1" ht="17.25" r="3762" spans="1:105">
      <c r="A3762" s="161" t="n"/>
      <c r="B3762" s="141" t="n"/>
      <c r="C3762" s="15" t="n"/>
      <c r="D3762" s="15" t="n"/>
      <c r="E3762" s="142" t="n"/>
      <c r="F3762" s="16" t="n"/>
      <c r="G3762" s="132" t="n"/>
      <c r="H3762" s="142" t="n"/>
      <c r="I3762" s="142" t="n"/>
      <c r="J3762" s="144" t="n"/>
      <c r="K3762" s="124" t="n"/>
      <c r="L3762" s="12" t="n"/>
      <c r="M3762" s="158">
        <f>IF(J3762="", "", K3762)</f>
        <v/>
      </c>
      <c r="N3762" s="17" t="n"/>
      <c r="O3762" s="18" t="n"/>
      <c r="AC3762" s="14" t="n"/>
      <c r="AD3762" s="14">
        <f>IF(M3762="", "", IF(C3762="Long", IF(M3762&gt;0, M3762/F3762, ((G3762*(I3762-E3762))/F3762)), IF(M3762&gt;0, M3762/F3762, ((G3762*(E3762-I3762))/F3762))))</f>
        <v/>
      </c>
    </row>
    <row customHeight="1" ht="17.25" r="3763" spans="1:105">
      <c r="A3763" s="161" t="n"/>
      <c r="B3763" s="141" t="n"/>
      <c r="C3763" s="15" t="n"/>
      <c r="D3763" s="15" t="n"/>
      <c r="E3763" s="142" t="n"/>
      <c r="F3763" s="16" t="n"/>
      <c r="G3763" s="132" t="n"/>
      <c r="H3763" s="142" t="n"/>
      <c r="I3763" s="142" t="n"/>
      <c r="J3763" s="144" t="n"/>
      <c r="K3763" s="124" t="n"/>
      <c r="L3763" s="12" t="n"/>
      <c r="M3763" s="158">
        <f>IF(J3763="", "", K3763)</f>
        <v/>
      </c>
      <c r="N3763" s="17" t="n"/>
      <c r="O3763" s="18" t="n"/>
      <c r="AC3763" s="14" t="n"/>
      <c r="AD3763" s="14">
        <f>IF(M3763="", "", IF(C3763="Long", IF(M3763&gt;0, M3763/F3763, ((G3763*(I3763-E3763))/F3763)), IF(M3763&gt;0, M3763/F3763, ((G3763*(E3763-I3763))/F3763))))</f>
        <v/>
      </c>
    </row>
    <row customHeight="1" ht="17.25" r="3764" spans="1:105">
      <c r="A3764" s="161" t="n"/>
      <c r="B3764" s="141" t="n"/>
      <c r="C3764" s="15" t="n"/>
      <c r="D3764" s="15" t="n"/>
      <c r="E3764" s="142" t="n"/>
      <c r="F3764" s="16" t="n"/>
      <c r="G3764" s="132" t="n"/>
      <c r="H3764" s="142" t="n"/>
      <c r="I3764" s="142" t="n"/>
      <c r="J3764" s="144" t="n"/>
      <c r="K3764" s="124" t="n"/>
      <c r="L3764" s="12" t="n"/>
      <c r="M3764" s="158">
        <f>IF(J3764="", "", K3764)</f>
        <v/>
      </c>
      <c r="N3764" s="17" t="n"/>
      <c r="O3764" s="18" t="n"/>
      <c r="AC3764" s="14" t="n"/>
      <c r="AD3764" s="14">
        <f>IF(M3764="", "", IF(C3764="Long", IF(M3764&gt;0, M3764/F3764, ((G3764*(I3764-E3764))/F3764)), IF(M3764&gt;0, M3764/F3764, ((G3764*(E3764-I3764))/F3764))))</f>
        <v/>
      </c>
    </row>
    <row customHeight="1" ht="17.25" r="3765" spans="1:105">
      <c r="A3765" s="161" t="n"/>
      <c r="B3765" s="141" t="n"/>
      <c r="C3765" s="15" t="n"/>
      <c r="D3765" s="15" t="n"/>
      <c r="E3765" s="142" t="n"/>
      <c r="F3765" s="16" t="n"/>
      <c r="G3765" s="132" t="n"/>
      <c r="H3765" s="142" t="n"/>
      <c r="I3765" s="142" t="n"/>
      <c r="J3765" s="144" t="n"/>
      <c r="K3765" s="124" t="n"/>
      <c r="L3765" s="12" t="n"/>
      <c r="M3765" s="158">
        <f>IF(J3765="", "", K3765)</f>
        <v/>
      </c>
      <c r="N3765" s="17" t="n"/>
      <c r="O3765" s="18" t="n"/>
      <c r="AC3765" s="14" t="n"/>
      <c r="AD3765" s="14">
        <f>IF(M3765="", "", IF(C3765="Long", IF(M3765&gt;0, M3765/F3765, ((G3765*(I3765-E3765))/F3765)), IF(M3765&gt;0, M3765/F3765, ((G3765*(E3765-I3765))/F3765))))</f>
        <v/>
      </c>
    </row>
    <row customHeight="1" ht="17.25" r="3766" spans="1:105">
      <c r="A3766" s="161" t="n"/>
      <c r="B3766" s="141" t="n"/>
      <c r="C3766" s="15" t="n"/>
      <c r="D3766" s="15" t="n"/>
      <c r="E3766" s="142" t="n"/>
      <c r="F3766" s="16" t="n"/>
      <c r="G3766" s="132" t="n"/>
      <c r="H3766" s="142" t="n"/>
      <c r="I3766" s="142" t="n"/>
      <c r="J3766" s="144" t="n"/>
      <c r="K3766" s="124" t="n"/>
      <c r="L3766" s="12" t="n"/>
      <c r="M3766" s="158">
        <f>IF(J3766="", "", K3766)</f>
        <v/>
      </c>
      <c r="N3766" s="17" t="n"/>
      <c r="O3766" s="18" t="n"/>
      <c r="AC3766" s="14" t="n"/>
      <c r="AD3766" s="14">
        <f>IF(M3766="", "", IF(C3766="Long", IF(M3766&gt;0, M3766/F3766, ((G3766*(I3766-E3766))/F3766)), IF(M3766&gt;0, M3766/F3766, ((G3766*(E3766-I3766))/F3766))))</f>
        <v/>
      </c>
    </row>
    <row customHeight="1" ht="17.25" r="3767" spans="1:105">
      <c r="A3767" s="161" t="n"/>
      <c r="B3767" s="141" t="n"/>
      <c r="C3767" s="15" t="n"/>
      <c r="D3767" s="15" t="n"/>
      <c r="E3767" s="142" t="n"/>
      <c r="F3767" s="16" t="n"/>
      <c r="G3767" s="132" t="n"/>
      <c r="H3767" s="142" t="n"/>
      <c r="I3767" s="142" t="n"/>
      <c r="J3767" s="144" t="n"/>
      <c r="K3767" s="124" t="n"/>
      <c r="L3767" s="12" t="n"/>
      <c r="M3767" s="158">
        <f>IF(J3767="", "", K3767)</f>
        <v/>
      </c>
      <c r="N3767" s="17" t="n"/>
      <c r="O3767" s="18" t="n"/>
      <c r="AC3767" s="14" t="n"/>
      <c r="AD3767" s="14">
        <f>IF(M3767="", "", IF(C3767="Long", IF(M3767&gt;0, M3767/F3767, ((G3767*(I3767-E3767))/F3767)), IF(M3767&gt;0, M3767/F3767, ((G3767*(E3767-I3767))/F3767))))</f>
        <v/>
      </c>
    </row>
    <row customHeight="1" ht="17.25" r="3768" spans="1:105">
      <c r="A3768" s="161" t="n"/>
      <c r="B3768" s="141" t="n"/>
      <c r="C3768" s="15" t="n"/>
      <c r="D3768" s="15" t="n"/>
      <c r="E3768" s="142" t="n"/>
      <c r="F3768" s="16" t="n"/>
      <c r="G3768" s="132" t="n"/>
      <c r="H3768" s="142" t="n"/>
      <c r="I3768" s="142" t="n"/>
      <c r="J3768" s="144" t="n"/>
      <c r="K3768" s="124" t="n"/>
      <c r="L3768" s="12" t="n"/>
      <c r="M3768" s="158">
        <f>IF(J3768="", "", K3768)</f>
        <v/>
      </c>
      <c r="N3768" s="17" t="n"/>
      <c r="O3768" s="18" t="n"/>
      <c r="AC3768" s="14" t="n"/>
      <c r="AD3768" s="14">
        <f>IF(M3768="", "", IF(C3768="Long", IF(M3768&gt;0, M3768/F3768, ((G3768*(I3768-E3768))/F3768)), IF(M3768&gt;0, M3768/F3768, ((G3768*(E3768-I3768))/F3768))))</f>
        <v/>
      </c>
    </row>
    <row customHeight="1" ht="17.25" r="3769" spans="1:105">
      <c r="A3769" s="161" t="n"/>
      <c r="B3769" s="141" t="n"/>
      <c r="C3769" s="15" t="n"/>
      <c r="D3769" s="15" t="n"/>
      <c r="E3769" s="142" t="n"/>
      <c r="F3769" s="16" t="n"/>
      <c r="G3769" s="132" t="n"/>
      <c r="H3769" s="142" t="n"/>
      <c r="I3769" s="142" t="n"/>
      <c r="J3769" s="144" t="n"/>
      <c r="K3769" s="124" t="n"/>
      <c r="L3769" s="12" t="n"/>
      <c r="M3769" s="158">
        <f>IF(J3769="", "", K3769)</f>
        <v/>
      </c>
      <c r="N3769" s="17" t="n"/>
      <c r="O3769" s="18" t="n"/>
      <c r="AC3769" s="14" t="n"/>
      <c r="AD3769" s="14">
        <f>IF(M3769="", "", IF(C3769="Long", IF(M3769&gt;0, M3769/F3769, ((G3769*(I3769-E3769))/F3769)), IF(M3769&gt;0, M3769/F3769, ((G3769*(E3769-I3769))/F3769))))</f>
        <v/>
      </c>
    </row>
    <row customHeight="1" ht="17.25" r="3770" spans="1:105">
      <c r="A3770" s="161" t="n"/>
      <c r="B3770" s="141" t="n"/>
      <c r="C3770" s="15" t="n"/>
      <c r="D3770" s="15" t="n"/>
      <c r="E3770" s="142" t="n"/>
      <c r="F3770" s="16" t="n"/>
      <c r="G3770" s="132" t="n"/>
      <c r="H3770" s="142" t="n"/>
      <c r="I3770" s="142" t="n"/>
      <c r="J3770" s="144" t="n"/>
      <c r="K3770" s="124" t="n"/>
      <c r="L3770" s="12" t="n"/>
      <c r="M3770" s="158">
        <f>IF(J3770="", "", K3770)</f>
        <v/>
      </c>
      <c r="N3770" s="17" t="n"/>
      <c r="O3770" s="18" t="n"/>
      <c r="AC3770" s="14" t="n"/>
      <c r="AD3770" s="14">
        <f>IF(M3770="", "", IF(C3770="Long", IF(M3770&gt;0, M3770/F3770, ((G3770*(I3770-E3770))/F3770)), IF(M3770&gt;0, M3770/F3770, ((G3770*(E3770-I3770))/F3770))))</f>
        <v/>
      </c>
    </row>
    <row customHeight="1" ht="17.25" r="3771" spans="1:105">
      <c r="A3771" s="161" t="n"/>
      <c r="B3771" s="141" t="n"/>
      <c r="C3771" s="15" t="n"/>
      <c r="D3771" s="15" t="n"/>
      <c r="E3771" s="142" t="n"/>
      <c r="F3771" s="16" t="n"/>
      <c r="G3771" s="132" t="n"/>
      <c r="H3771" s="142" t="n"/>
      <c r="I3771" s="142" t="n"/>
      <c r="J3771" s="144" t="n"/>
      <c r="K3771" s="124" t="n"/>
      <c r="L3771" s="12" t="n"/>
      <c r="M3771" s="158">
        <f>IF(J3771="", "", K3771)</f>
        <v/>
      </c>
      <c r="N3771" s="17" t="n"/>
      <c r="O3771" s="18" t="n"/>
      <c r="AC3771" s="14" t="n"/>
      <c r="AD3771" s="14">
        <f>IF(M3771="", "", IF(C3771="Long", IF(M3771&gt;0, M3771/F3771, ((G3771*(I3771-E3771))/F3771)), IF(M3771&gt;0, M3771/F3771, ((G3771*(E3771-I3771))/F3771))))</f>
        <v/>
      </c>
    </row>
    <row customHeight="1" ht="17.25" r="3772" spans="1:105">
      <c r="A3772" s="161" t="n"/>
      <c r="B3772" s="141" t="n"/>
      <c r="C3772" s="15" t="n"/>
      <c r="D3772" s="15" t="n"/>
      <c r="E3772" s="142" t="n"/>
      <c r="F3772" s="16" t="n"/>
      <c r="G3772" s="132" t="n"/>
      <c r="H3772" s="142" t="n"/>
      <c r="I3772" s="142" t="n"/>
      <c r="J3772" s="144" t="n"/>
      <c r="K3772" s="124" t="n"/>
      <c r="L3772" s="12" t="n"/>
      <c r="M3772" s="158">
        <f>IF(J3772="", "", K3772)</f>
        <v/>
      </c>
      <c r="N3772" s="17" t="n"/>
      <c r="O3772" s="18" t="n"/>
      <c r="AC3772" s="14" t="n"/>
      <c r="AD3772" s="14">
        <f>IF(M3772="", "", IF(C3772="Long", IF(M3772&gt;0, M3772/F3772, ((G3772*(I3772-E3772))/F3772)), IF(M3772&gt;0, M3772/F3772, ((G3772*(E3772-I3772))/F3772))))</f>
        <v/>
      </c>
    </row>
    <row customHeight="1" ht="17.25" r="3773" spans="1:105">
      <c r="A3773" s="161" t="n"/>
      <c r="B3773" s="141" t="n"/>
      <c r="C3773" s="15" t="n"/>
      <c r="D3773" s="15" t="n"/>
      <c r="E3773" s="142" t="n"/>
      <c r="F3773" s="16" t="n"/>
      <c r="G3773" s="132" t="n"/>
      <c r="H3773" s="142" t="n"/>
      <c r="I3773" s="142" t="n"/>
      <c r="J3773" s="144" t="n"/>
      <c r="K3773" s="124" t="n"/>
      <c r="L3773" s="12" t="n"/>
      <c r="M3773" s="158">
        <f>IF(J3773="", "", K3773)</f>
        <v/>
      </c>
      <c r="N3773" s="17" t="n"/>
      <c r="O3773" s="18" t="n"/>
      <c r="AC3773" s="14" t="n"/>
      <c r="AD3773" s="14">
        <f>IF(M3773="", "", IF(C3773="Long", IF(M3773&gt;0, M3773/F3773, ((G3773*(I3773-E3773))/F3773)), IF(M3773&gt;0, M3773/F3773, ((G3773*(E3773-I3773))/F3773))))</f>
        <v/>
      </c>
    </row>
    <row customHeight="1" ht="17.25" r="3774" spans="1:105">
      <c r="A3774" s="161" t="n"/>
      <c r="B3774" s="141" t="n"/>
      <c r="C3774" s="15" t="n"/>
      <c r="D3774" s="15" t="n"/>
      <c r="E3774" s="142" t="n"/>
      <c r="F3774" s="16" t="n"/>
      <c r="G3774" s="132" t="n"/>
      <c r="H3774" s="142" t="n"/>
      <c r="I3774" s="142" t="n"/>
      <c r="J3774" s="144" t="n"/>
      <c r="K3774" s="124" t="n"/>
      <c r="L3774" s="12" t="n"/>
      <c r="M3774" s="158">
        <f>IF(J3774="", "", K3774)</f>
        <v/>
      </c>
      <c r="N3774" s="17" t="n"/>
      <c r="O3774" s="18" t="n"/>
      <c r="AC3774" s="14" t="n"/>
      <c r="AD3774" s="14">
        <f>IF(M3774="", "", IF(C3774="Long", IF(M3774&gt;0, M3774/F3774, ((G3774*(I3774-E3774))/F3774)), IF(M3774&gt;0, M3774/F3774, ((G3774*(E3774-I3774))/F3774))))</f>
        <v/>
      </c>
    </row>
    <row customHeight="1" ht="17.25" r="3775" spans="1:105">
      <c r="A3775" s="161" t="n"/>
      <c r="B3775" s="141" t="n"/>
      <c r="C3775" s="15" t="n"/>
      <c r="D3775" s="15" t="n"/>
      <c r="E3775" s="142" t="n"/>
      <c r="F3775" s="16" t="n"/>
      <c r="G3775" s="132" t="n"/>
      <c r="H3775" s="142" t="n"/>
      <c r="I3775" s="142" t="n"/>
      <c r="J3775" s="144" t="n"/>
      <c r="K3775" s="124" t="n"/>
      <c r="L3775" s="12" t="n"/>
      <c r="M3775" s="158">
        <f>IF(J3775="", "", K3775)</f>
        <v/>
      </c>
      <c r="N3775" s="17" t="n"/>
      <c r="O3775" s="18" t="n"/>
      <c r="AC3775" s="14" t="n"/>
      <c r="AD3775" s="14">
        <f>IF(M3775="", "", IF(C3775="Long", IF(M3775&gt;0, M3775/F3775, ((G3775*(I3775-E3775))/F3775)), IF(M3775&gt;0, M3775/F3775, ((G3775*(E3775-I3775))/F3775))))</f>
        <v/>
      </c>
    </row>
    <row customHeight="1" ht="17.25" r="3776" spans="1:105">
      <c r="A3776" s="161" t="n"/>
      <c r="B3776" s="141" t="n"/>
      <c r="C3776" s="15" t="n"/>
      <c r="D3776" s="15" t="n"/>
      <c r="E3776" s="142" t="n"/>
      <c r="F3776" s="16" t="n"/>
      <c r="G3776" s="132" t="n"/>
      <c r="H3776" s="142" t="n"/>
      <c r="I3776" s="142" t="n"/>
      <c r="J3776" s="144" t="n"/>
      <c r="K3776" s="124" t="n"/>
      <c r="L3776" s="12" t="n"/>
      <c r="M3776" s="158">
        <f>IF(J3776="", "", K3776)</f>
        <v/>
      </c>
      <c r="N3776" s="17" t="n"/>
      <c r="O3776" s="18" t="n"/>
      <c r="AC3776" s="14" t="n"/>
      <c r="AD3776" s="14">
        <f>IF(M3776="", "", IF(C3776="Long", IF(M3776&gt;0, M3776/F3776, ((G3776*(I3776-E3776))/F3776)), IF(M3776&gt;0, M3776/F3776, ((G3776*(E3776-I3776))/F3776))))</f>
        <v/>
      </c>
    </row>
    <row customHeight="1" ht="17.25" r="3777" spans="1:105">
      <c r="A3777" s="161" t="n"/>
      <c r="B3777" s="141" t="n"/>
      <c r="C3777" s="15" t="n"/>
      <c r="D3777" s="15" t="n"/>
      <c r="E3777" s="142" t="n"/>
      <c r="F3777" s="16" t="n"/>
      <c r="G3777" s="132" t="n"/>
      <c r="H3777" s="142" t="n"/>
      <c r="I3777" s="142" t="n"/>
      <c r="J3777" s="144" t="n"/>
      <c r="K3777" s="124" t="n"/>
      <c r="L3777" s="12" t="n"/>
      <c r="M3777" s="158">
        <f>IF(J3777="", "", K3777)</f>
        <v/>
      </c>
      <c r="N3777" s="17" t="n"/>
      <c r="O3777" s="18" t="n"/>
      <c r="AC3777" s="14" t="n"/>
      <c r="AD3777" s="14">
        <f>IF(M3777="", "", IF(C3777="Long", IF(M3777&gt;0, M3777/F3777, ((G3777*(I3777-E3777))/F3777)), IF(M3777&gt;0, M3777/F3777, ((G3777*(E3777-I3777))/F3777))))</f>
        <v/>
      </c>
    </row>
    <row customHeight="1" ht="17.25" r="3778" spans="1:105">
      <c r="A3778" s="161" t="n"/>
      <c r="B3778" s="141" t="n"/>
      <c r="C3778" s="15" t="n"/>
      <c r="D3778" s="15" t="n"/>
      <c r="E3778" s="142" t="n"/>
      <c r="F3778" s="16" t="n"/>
      <c r="G3778" s="132" t="n"/>
      <c r="H3778" s="142" t="n"/>
      <c r="I3778" s="142" t="n"/>
      <c r="J3778" s="144" t="n"/>
      <c r="K3778" s="124" t="n"/>
      <c r="L3778" s="12" t="n"/>
      <c r="M3778" s="158">
        <f>IF(J3778="", "", K3778)</f>
        <v/>
      </c>
      <c r="N3778" s="17" t="n"/>
      <c r="O3778" s="18" t="n"/>
      <c r="AC3778" s="14" t="n"/>
      <c r="AD3778" s="14">
        <f>IF(M3778="", "", IF(C3778="Long", IF(M3778&gt;0, M3778/F3778, ((G3778*(I3778-E3778))/F3778)), IF(M3778&gt;0, M3778/F3778, ((G3778*(E3778-I3778))/F3778))))</f>
        <v/>
      </c>
    </row>
    <row customHeight="1" ht="17.25" r="3779" spans="1:105">
      <c r="A3779" s="161" t="n"/>
      <c r="B3779" s="141" t="n"/>
      <c r="C3779" s="15" t="n"/>
      <c r="D3779" s="15" t="n"/>
      <c r="E3779" s="142" t="n"/>
      <c r="F3779" s="16" t="n"/>
      <c r="G3779" s="132" t="n"/>
      <c r="H3779" s="142" t="n"/>
      <c r="I3779" s="142" t="n"/>
      <c r="J3779" s="144" t="n"/>
      <c r="K3779" s="124" t="n"/>
      <c r="L3779" s="12" t="n"/>
      <c r="M3779" s="158">
        <f>IF(J3779="", "", K3779)</f>
        <v/>
      </c>
      <c r="N3779" s="17" t="n"/>
      <c r="O3779" s="18" t="n"/>
      <c r="AC3779" s="14" t="n"/>
      <c r="AD3779" s="14">
        <f>IF(M3779="", "", IF(C3779="Long", IF(M3779&gt;0, M3779/F3779, ((G3779*(I3779-E3779))/F3779)), IF(M3779&gt;0, M3779/F3779, ((G3779*(E3779-I3779))/F3779))))</f>
        <v/>
      </c>
    </row>
    <row customHeight="1" ht="17.25" r="3780" spans="1:105">
      <c r="A3780" s="161" t="n"/>
      <c r="B3780" s="141" t="n"/>
      <c r="C3780" s="15" t="n"/>
      <c r="D3780" s="15" t="n"/>
      <c r="E3780" s="142" t="n"/>
      <c r="F3780" s="16" t="n"/>
      <c r="G3780" s="132" t="n"/>
      <c r="H3780" s="142" t="n"/>
      <c r="I3780" s="142" t="n"/>
      <c r="J3780" s="144" t="n"/>
      <c r="K3780" s="124" t="n"/>
      <c r="L3780" s="12" t="n"/>
      <c r="M3780" s="158">
        <f>IF(J3780="", "", K3780)</f>
        <v/>
      </c>
      <c r="N3780" s="17" t="n"/>
      <c r="O3780" s="18" t="n"/>
      <c r="AC3780" s="14" t="n"/>
      <c r="AD3780" s="14">
        <f>IF(M3780="", "", IF(C3780="Long", IF(M3780&gt;0, M3780/F3780, ((G3780*(I3780-E3780))/F3780)), IF(M3780&gt;0, M3780/F3780, ((G3780*(E3780-I3780))/F3780))))</f>
        <v/>
      </c>
    </row>
    <row customHeight="1" ht="17.25" r="3781" spans="1:105">
      <c r="A3781" s="161" t="n"/>
      <c r="B3781" s="141" t="n"/>
      <c r="C3781" s="15" t="n"/>
      <c r="D3781" s="15" t="n"/>
      <c r="E3781" s="142" t="n"/>
      <c r="F3781" s="16" t="n"/>
      <c r="G3781" s="132" t="n"/>
      <c r="H3781" s="142" t="n"/>
      <c r="I3781" s="142" t="n"/>
      <c r="J3781" s="144" t="n"/>
      <c r="K3781" s="124" t="n"/>
      <c r="L3781" s="12" t="n"/>
      <c r="M3781" s="158">
        <f>IF(J3781="", "", K3781)</f>
        <v/>
      </c>
      <c r="N3781" s="17" t="n"/>
      <c r="O3781" s="18" t="n"/>
      <c r="AC3781" s="14" t="n"/>
      <c r="AD3781" s="14">
        <f>IF(M3781="", "", IF(C3781="Long", IF(M3781&gt;0, M3781/F3781, ((G3781*(I3781-E3781))/F3781)), IF(M3781&gt;0, M3781/F3781, ((G3781*(E3781-I3781))/F3781))))</f>
        <v/>
      </c>
    </row>
    <row customHeight="1" ht="17.25" r="3782" spans="1:105">
      <c r="A3782" s="161" t="n"/>
      <c r="B3782" s="141" t="n"/>
      <c r="C3782" s="15" t="n"/>
      <c r="D3782" s="15" t="n"/>
      <c r="E3782" s="142" t="n"/>
      <c r="F3782" s="16" t="n"/>
      <c r="G3782" s="132" t="n"/>
      <c r="H3782" s="142" t="n"/>
      <c r="I3782" s="142" t="n"/>
      <c r="J3782" s="144" t="n"/>
      <c r="K3782" s="124" t="n"/>
      <c r="L3782" s="12" t="n"/>
      <c r="M3782" s="158">
        <f>IF(J3782="", "", K3782)</f>
        <v/>
      </c>
      <c r="N3782" s="17" t="n"/>
      <c r="O3782" s="18" t="n"/>
      <c r="AC3782" s="14" t="n"/>
      <c r="AD3782" s="14">
        <f>IF(M3782="", "", IF(C3782="Long", IF(M3782&gt;0, M3782/F3782, ((G3782*(I3782-E3782))/F3782)), IF(M3782&gt;0, M3782/F3782, ((G3782*(E3782-I3782))/F3782))))</f>
        <v/>
      </c>
    </row>
    <row customHeight="1" ht="17.25" r="3783" spans="1:105">
      <c r="A3783" s="161" t="n"/>
      <c r="B3783" s="141" t="n"/>
      <c r="C3783" s="15" t="n"/>
      <c r="D3783" s="15" t="n"/>
      <c r="E3783" s="142" t="n"/>
      <c r="F3783" s="16" t="n"/>
      <c r="G3783" s="132" t="n"/>
      <c r="H3783" s="142" t="n"/>
      <c r="I3783" s="142" t="n"/>
      <c r="J3783" s="144" t="n"/>
      <c r="K3783" s="124" t="n"/>
      <c r="L3783" s="12" t="n"/>
      <c r="M3783" s="158">
        <f>IF(J3783="", "", K3783)</f>
        <v/>
      </c>
      <c r="N3783" s="17" t="n"/>
      <c r="O3783" s="18" t="n"/>
      <c r="AC3783" s="14" t="n"/>
      <c r="AD3783" s="14">
        <f>IF(M3783="", "", IF(C3783="Long", IF(M3783&gt;0, M3783/F3783, ((G3783*(I3783-E3783))/F3783)), IF(M3783&gt;0, M3783/F3783, ((G3783*(E3783-I3783))/F3783))))</f>
        <v/>
      </c>
    </row>
    <row customHeight="1" ht="17.25" r="3784" spans="1:105">
      <c r="A3784" s="161" t="n"/>
      <c r="B3784" s="141" t="n"/>
      <c r="C3784" s="15" t="n"/>
      <c r="D3784" s="15" t="n"/>
      <c r="E3784" s="142" t="n"/>
      <c r="F3784" s="16" t="n"/>
      <c r="G3784" s="132" t="n"/>
      <c r="H3784" s="142" t="n"/>
      <c r="I3784" s="142" t="n"/>
      <c r="J3784" s="144" t="n"/>
      <c r="K3784" s="124" t="n"/>
      <c r="L3784" s="12" t="n"/>
      <c r="M3784" s="158">
        <f>IF(J3784="", "", K3784)</f>
        <v/>
      </c>
      <c r="N3784" s="17" t="n"/>
      <c r="O3784" s="18" t="n"/>
      <c r="AC3784" s="14" t="n"/>
      <c r="AD3784" s="14">
        <f>IF(M3784="", "", IF(C3784="Long", IF(M3784&gt;0, M3784/F3784, ((G3784*(I3784-E3784))/F3784)), IF(M3784&gt;0, M3784/F3784, ((G3784*(E3784-I3784))/F3784))))</f>
        <v/>
      </c>
    </row>
    <row customHeight="1" ht="17.25" r="3785" spans="1:105">
      <c r="A3785" s="161" t="n"/>
      <c r="B3785" s="141" t="n"/>
      <c r="C3785" s="15" t="n"/>
      <c r="D3785" s="15" t="n"/>
      <c r="E3785" s="142" t="n"/>
      <c r="F3785" s="16" t="n"/>
      <c r="G3785" s="132" t="n"/>
      <c r="H3785" s="142" t="n"/>
      <c r="I3785" s="142" t="n"/>
      <c r="J3785" s="144" t="n"/>
      <c r="K3785" s="124" t="n"/>
      <c r="L3785" s="12" t="n"/>
      <c r="M3785" s="158">
        <f>IF(J3785="", "", K3785)</f>
        <v/>
      </c>
      <c r="N3785" s="17" t="n"/>
      <c r="O3785" s="18" t="n"/>
      <c r="AC3785" s="14" t="n"/>
      <c r="AD3785" s="14">
        <f>IF(M3785="", "", IF(C3785="Long", IF(M3785&gt;0, M3785/F3785, ((G3785*(I3785-E3785))/F3785)), IF(M3785&gt;0, M3785/F3785, ((G3785*(E3785-I3785))/F3785))))</f>
        <v/>
      </c>
    </row>
    <row customHeight="1" ht="17.25" r="3786" spans="1:105">
      <c r="A3786" s="161" t="n"/>
      <c r="B3786" s="141" t="n"/>
      <c r="C3786" s="15" t="n"/>
      <c r="D3786" s="15" t="n"/>
      <c r="E3786" s="142" t="n"/>
      <c r="F3786" s="16" t="n"/>
      <c r="G3786" s="132" t="n"/>
      <c r="H3786" s="142" t="n"/>
      <c r="I3786" s="142" t="n"/>
      <c r="J3786" s="144" t="n"/>
      <c r="K3786" s="124" t="n"/>
      <c r="L3786" s="12" t="n"/>
      <c r="M3786" s="158">
        <f>IF(J3786="", "", K3786)</f>
        <v/>
      </c>
      <c r="N3786" s="17" t="n"/>
      <c r="O3786" s="18" t="n"/>
      <c r="AC3786" s="14" t="n"/>
      <c r="AD3786" s="14">
        <f>IF(M3786="", "", IF(C3786="Long", IF(M3786&gt;0, M3786/F3786, ((G3786*(I3786-E3786))/F3786)), IF(M3786&gt;0, M3786/F3786, ((G3786*(E3786-I3786))/F3786))))</f>
        <v/>
      </c>
    </row>
    <row customHeight="1" ht="17.25" r="3787" spans="1:105">
      <c r="A3787" s="161" t="n"/>
      <c r="B3787" s="141" t="n"/>
      <c r="C3787" s="15" t="n"/>
      <c r="D3787" s="15" t="n"/>
      <c r="E3787" s="142" t="n"/>
      <c r="F3787" s="16" t="n"/>
      <c r="G3787" s="132" t="n"/>
      <c r="H3787" s="142" t="n"/>
      <c r="I3787" s="142" t="n"/>
      <c r="J3787" s="144" t="n"/>
      <c r="K3787" s="124" t="n"/>
      <c r="L3787" s="12" t="n"/>
      <c r="M3787" s="158">
        <f>IF(J3787="", "", K3787)</f>
        <v/>
      </c>
      <c r="N3787" s="17" t="n"/>
      <c r="O3787" s="18" t="n"/>
      <c r="AC3787" s="14" t="n"/>
      <c r="AD3787" s="14">
        <f>IF(M3787="", "", IF(C3787="Long", IF(M3787&gt;0, M3787/F3787, ((G3787*(I3787-E3787))/F3787)), IF(M3787&gt;0, M3787/F3787, ((G3787*(E3787-I3787))/F3787))))</f>
        <v/>
      </c>
    </row>
    <row customHeight="1" ht="17.25" r="3788" spans="1:105">
      <c r="A3788" s="161" t="n"/>
      <c r="B3788" s="141" t="n"/>
      <c r="C3788" s="15" t="n"/>
      <c r="D3788" s="15" t="n"/>
      <c r="E3788" s="142" t="n"/>
      <c r="F3788" s="16" t="n"/>
      <c r="G3788" s="132" t="n"/>
      <c r="H3788" s="142" t="n"/>
      <c r="I3788" s="142" t="n"/>
      <c r="J3788" s="144" t="n"/>
      <c r="K3788" s="124" t="n"/>
      <c r="L3788" s="12" t="n"/>
      <c r="M3788" s="158">
        <f>IF(J3788="", "", K3788)</f>
        <v/>
      </c>
      <c r="N3788" s="17" t="n"/>
      <c r="O3788" s="18" t="n"/>
      <c r="AC3788" s="14" t="n"/>
      <c r="AD3788" s="14">
        <f>IF(M3788="", "", IF(C3788="Long", IF(M3788&gt;0, M3788/F3788, ((G3788*(I3788-E3788))/F3788)), IF(M3788&gt;0, M3788/F3788, ((G3788*(E3788-I3788))/F3788))))</f>
        <v/>
      </c>
    </row>
    <row customHeight="1" ht="17.25" r="3789" spans="1:105">
      <c r="A3789" s="161" t="n"/>
      <c r="B3789" s="141" t="n"/>
      <c r="C3789" s="15" t="n"/>
      <c r="D3789" s="15" t="n"/>
      <c r="E3789" s="142" t="n"/>
      <c r="F3789" s="16" t="n"/>
      <c r="G3789" s="132" t="n"/>
      <c r="H3789" s="142" t="n"/>
      <c r="I3789" s="142" t="n"/>
      <c r="J3789" s="144" t="n"/>
      <c r="K3789" s="124" t="n"/>
      <c r="L3789" s="12" t="n"/>
      <c r="M3789" s="158">
        <f>IF(J3789="", "", K3789)</f>
        <v/>
      </c>
      <c r="N3789" s="17" t="n"/>
      <c r="O3789" s="18" t="n"/>
      <c r="AC3789" s="14" t="n"/>
      <c r="AD3789" s="14">
        <f>IF(M3789="", "", IF(C3789="Long", IF(M3789&gt;0, M3789/F3789, ((G3789*(I3789-E3789))/F3789)), IF(M3789&gt;0, M3789/F3789, ((G3789*(E3789-I3789))/F3789))))</f>
        <v/>
      </c>
    </row>
    <row customHeight="1" ht="17.25" r="3790" spans="1:105">
      <c r="A3790" s="161" t="n"/>
      <c r="B3790" s="141" t="n"/>
      <c r="C3790" s="15" t="n"/>
      <c r="D3790" s="15" t="n"/>
      <c r="E3790" s="142" t="n"/>
      <c r="F3790" s="16" t="n"/>
      <c r="G3790" s="132" t="n"/>
      <c r="H3790" s="142" t="n"/>
      <c r="I3790" s="142" t="n"/>
      <c r="J3790" s="144" t="n"/>
      <c r="K3790" s="124" t="n"/>
      <c r="L3790" s="12" t="n"/>
      <c r="M3790" s="158">
        <f>IF(J3790="", "", K3790)</f>
        <v/>
      </c>
      <c r="N3790" s="17" t="n"/>
      <c r="O3790" s="18" t="n"/>
      <c r="AC3790" s="14" t="n"/>
      <c r="AD3790" s="14">
        <f>IF(M3790="", "", IF(C3790="Long", IF(M3790&gt;0, M3790/F3790, ((G3790*(I3790-E3790))/F3790)), IF(M3790&gt;0, M3790/F3790, ((G3790*(E3790-I3790))/F3790))))</f>
        <v/>
      </c>
    </row>
    <row customHeight="1" ht="17.25" r="3791" spans="1:105">
      <c r="A3791" s="161" t="n"/>
      <c r="B3791" s="141" t="n"/>
      <c r="C3791" s="15" t="n"/>
      <c r="D3791" s="15" t="n"/>
      <c r="E3791" s="142" t="n"/>
      <c r="F3791" s="16" t="n"/>
      <c r="G3791" s="132" t="n"/>
      <c r="H3791" s="142" t="n"/>
      <c r="I3791" s="142" t="n"/>
      <c r="J3791" s="144" t="n"/>
      <c r="K3791" s="124" t="n"/>
      <c r="L3791" s="12" t="n"/>
      <c r="M3791" s="158">
        <f>IF(J3791="", "", K3791)</f>
        <v/>
      </c>
      <c r="N3791" s="17" t="n"/>
      <c r="O3791" s="18" t="n"/>
      <c r="AC3791" s="14" t="n"/>
      <c r="AD3791" s="14">
        <f>IF(M3791="", "", IF(C3791="Long", IF(M3791&gt;0, M3791/F3791, ((G3791*(I3791-E3791))/F3791)), IF(M3791&gt;0, M3791/F3791, ((G3791*(E3791-I3791))/F3791))))</f>
        <v/>
      </c>
    </row>
    <row customHeight="1" ht="17.25" r="3792" spans="1:105">
      <c r="A3792" s="161" t="n"/>
      <c r="B3792" s="141" t="n"/>
      <c r="C3792" s="15" t="n"/>
      <c r="D3792" s="15" t="n"/>
      <c r="E3792" s="142" t="n"/>
      <c r="F3792" s="16" t="n"/>
      <c r="G3792" s="132" t="n"/>
      <c r="H3792" s="142" t="n"/>
      <c r="I3792" s="142" t="n"/>
      <c r="J3792" s="144" t="n"/>
      <c r="K3792" s="124" t="n"/>
      <c r="L3792" s="12" t="n"/>
      <c r="M3792" s="158">
        <f>IF(J3792="", "", K3792)</f>
        <v/>
      </c>
      <c r="N3792" s="17" t="n"/>
      <c r="O3792" s="18" t="n"/>
      <c r="AC3792" s="14" t="n"/>
      <c r="AD3792" s="14">
        <f>IF(M3792="", "", IF(C3792="Long", IF(M3792&gt;0, M3792/F3792, ((G3792*(I3792-E3792))/F3792)), IF(M3792&gt;0, M3792/F3792, ((G3792*(E3792-I3792))/F3792))))</f>
        <v/>
      </c>
    </row>
    <row customHeight="1" ht="17.25" r="3793" spans="1:105">
      <c r="A3793" s="161" t="n"/>
      <c r="B3793" s="141" t="n"/>
      <c r="C3793" s="15" t="n"/>
      <c r="D3793" s="15" t="n"/>
      <c r="E3793" s="142" t="n"/>
      <c r="F3793" s="16" t="n"/>
      <c r="G3793" s="132" t="n"/>
      <c r="H3793" s="142" t="n"/>
      <c r="I3793" s="142" t="n"/>
      <c r="J3793" s="144" t="n"/>
      <c r="K3793" s="124" t="n"/>
      <c r="L3793" s="12" t="n"/>
      <c r="M3793" s="158">
        <f>IF(J3793="", "", K3793)</f>
        <v/>
      </c>
      <c r="N3793" s="17" t="n"/>
      <c r="O3793" s="18" t="n"/>
      <c r="AC3793" s="14" t="n"/>
      <c r="AD3793" s="14">
        <f>IF(M3793="", "", IF(C3793="Long", IF(M3793&gt;0, M3793/F3793, ((G3793*(I3793-E3793))/F3793)), IF(M3793&gt;0, M3793/F3793, ((G3793*(E3793-I3793))/F3793))))</f>
        <v/>
      </c>
    </row>
    <row customHeight="1" ht="17.25" r="3794" spans="1:105">
      <c r="A3794" s="161" t="n"/>
      <c r="B3794" s="141" t="n"/>
      <c r="C3794" s="15" t="n"/>
      <c r="D3794" s="15" t="n"/>
      <c r="E3794" s="142" t="n"/>
      <c r="F3794" s="16" t="n"/>
      <c r="G3794" s="132" t="n"/>
      <c r="H3794" s="142" t="n"/>
      <c r="I3794" s="142" t="n"/>
      <c r="J3794" s="144" t="n"/>
      <c r="K3794" s="124" t="n"/>
      <c r="L3794" s="12" t="n"/>
      <c r="M3794" s="158">
        <f>IF(J3794="", "", K3794)</f>
        <v/>
      </c>
      <c r="N3794" s="17" t="n"/>
      <c r="O3794" s="18" t="n"/>
      <c r="AC3794" s="14" t="n"/>
      <c r="AD3794" s="14">
        <f>IF(M3794="", "", IF(C3794="Long", IF(M3794&gt;0, M3794/F3794, ((G3794*(I3794-E3794))/F3794)), IF(M3794&gt;0, M3794/F3794, ((G3794*(E3794-I3794))/F3794))))</f>
        <v/>
      </c>
    </row>
    <row customHeight="1" ht="17.25" r="3795" spans="1:105">
      <c r="A3795" s="161" t="n"/>
      <c r="B3795" s="141" t="n"/>
      <c r="C3795" s="15" t="n"/>
      <c r="D3795" s="15" t="n"/>
      <c r="E3795" s="142" t="n"/>
      <c r="F3795" s="16" t="n"/>
      <c r="G3795" s="132" t="n"/>
      <c r="H3795" s="142" t="n"/>
      <c r="I3795" s="142" t="n"/>
      <c r="J3795" s="144" t="n"/>
      <c r="K3795" s="124" t="n"/>
      <c r="L3795" s="12" t="n"/>
      <c r="M3795" s="158">
        <f>IF(J3795="", "", K3795)</f>
        <v/>
      </c>
      <c r="N3795" s="17" t="n"/>
      <c r="O3795" s="18" t="n"/>
      <c r="AC3795" s="14" t="n"/>
      <c r="AD3795" s="14">
        <f>IF(M3795="", "", IF(C3795="Long", IF(M3795&gt;0, M3795/F3795, ((G3795*(I3795-E3795))/F3795)), IF(M3795&gt;0, M3795/F3795, ((G3795*(E3795-I3795))/F3795))))</f>
        <v/>
      </c>
    </row>
    <row customHeight="1" ht="17.25" r="3796" spans="1:105">
      <c r="A3796" s="161" t="n"/>
      <c r="B3796" s="141" t="n"/>
      <c r="C3796" s="15" t="n"/>
      <c r="D3796" s="15" t="n"/>
      <c r="E3796" s="142" t="n"/>
      <c r="F3796" s="16" t="n"/>
      <c r="G3796" s="132" t="n"/>
      <c r="H3796" s="142" t="n"/>
      <c r="I3796" s="142" t="n"/>
      <c r="J3796" s="144" t="n"/>
      <c r="K3796" s="124" t="n"/>
      <c r="L3796" s="12" t="n"/>
      <c r="M3796" s="158">
        <f>IF(J3796="", "", K3796)</f>
        <v/>
      </c>
      <c r="N3796" s="17" t="n"/>
      <c r="O3796" s="18" t="n"/>
      <c r="AC3796" s="14" t="n"/>
      <c r="AD3796" s="14">
        <f>IF(M3796="", "", IF(C3796="Long", IF(M3796&gt;0, M3796/F3796, ((G3796*(I3796-E3796))/F3796)), IF(M3796&gt;0, M3796/F3796, ((G3796*(E3796-I3796))/F3796))))</f>
        <v/>
      </c>
    </row>
    <row customHeight="1" ht="17.25" r="3797" spans="1:105">
      <c r="A3797" s="161" t="n"/>
      <c r="B3797" s="141" t="n"/>
      <c r="C3797" s="15" t="n"/>
      <c r="D3797" s="15" t="n"/>
      <c r="E3797" s="142" t="n"/>
      <c r="F3797" s="16" t="n"/>
      <c r="G3797" s="132" t="n"/>
      <c r="H3797" s="142" t="n"/>
      <c r="I3797" s="142" t="n"/>
      <c r="J3797" s="144" t="n"/>
      <c r="K3797" s="124" t="n"/>
      <c r="L3797" s="12" t="n"/>
      <c r="M3797" s="158">
        <f>IF(J3797="", "", K3797)</f>
        <v/>
      </c>
      <c r="N3797" s="17" t="n"/>
      <c r="O3797" s="18" t="n"/>
      <c r="AC3797" s="14" t="n"/>
      <c r="AD3797" s="14">
        <f>IF(M3797="", "", IF(C3797="Long", IF(M3797&gt;0, M3797/F3797, ((G3797*(I3797-E3797))/F3797)), IF(M3797&gt;0, M3797/F3797, ((G3797*(E3797-I3797))/F3797))))</f>
        <v/>
      </c>
    </row>
    <row customHeight="1" ht="17.25" r="3798" spans="1:105">
      <c r="A3798" s="161" t="n"/>
      <c r="B3798" s="141" t="n"/>
      <c r="C3798" s="15" t="n"/>
      <c r="D3798" s="15" t="n"/>
      <c r="E3798" s="142" t="n"/>
      <c r="F3798" s="16" t="n"/>
      <c r="G3798" s="132" t="n"/>
      <c r="H3798" s="142" t="n"/>
      <c r="I3798" s="142" t="n"/>
      <c r="J3798" s="144" t="n"/>
      <c r="K3798" s="124" t="n"/>
      <c r="L3798" s="12" t="n"/>
      <c r="M3798" s="158">
        <f>IF(J3798="", "", K3798)</f>
        <v/>
      </c>
      <c r="N3798" s="17" t="n"/>
      <c r="O3798" s="18" t="n"/>
      <c r="AC3798" s="14" t="n"/>
      <c r="AD3798" s="14">
        <f>IF(M3798="", "", IF(C3798="Long", IF(M3798&gt;0, M3798/F3798, ((G3798*(I3798-E3798))/F3798)), IF(M3798&gt;0, M3798/F3798, ((G3798*(E3798-I3798))/F3798))))</f>
        <v/>
      </c>
    </row>
    <row customHeight="1" ht="17.25" r="3799" spans="1:105">
      <c r="A3799" s="161" t="n"/>
      <c r="B3799" s="141" t="n"/>
      <c r="C3799" s="15" t="n"/>
      <c r="D3799" s="15" t="n"/>
      <c r="E3799" s="142" t="n"/>
      <c r="F3799" s="16" t="n"/>
      <c r="G3799" s="132" t="n"/>
      <c r="H3799" s="142" t="n"/>
      <c r="I3799" s="142" t="n"/>
      <c r="J3799" s="144" t="n"/>
      <c r="K3799" s="124" t="n"/>
      <c r="L3799" s="12" t="n"/>
      <c r="M3799" s="158">
        <f>IF(J3799="", "", K3799)</f>
        <v/>
      </c>
      <c r="N3799" s="17" t="n"/>
      <c r="O3799" s="18" t="n"/>
      <c r="AC3799" s="14" t="n"/>
      <c r="AD3799" s="14">
        <f>IF(M3799="", "", IF(C3799="Long", IF(M3799&gt;0, M3799/F3799, ((G3799*(I3799-E3799))/F3799)), IF(M3799&gt;0, M3799/F3799, ((G3799*(E3799-I3799))/F3799))))</f>
        <v/>
      </c>
    </row>
    <row customHeight="1" ht="17.25" r="3800" spans="1:105">
      <c r="A3800" s="161" t="n"/>
      <c r="B3800" s="141" t="n"/>
      <c r="C3800" s="15" t="n"/>
      <c r="D3800" s="15" t="n"/>
      <c r="E3800" s="142" t="n"/>
      <c r="F3800" s="16" t="n"/>
      <c r="G3800" s="132" t="n"/>
      <c r="H3800" s="142" t="n"/>
      <c r="I3800" s="142" t="n"/>
      <c r="J3800" s="144" t="n"/>
      <c r="K3800" s="124" t="n"/>
      <c r="L3800" s="12" t="n"/>
      <c r="M3800" s="158">
        <f>IF(J3800="", "", K3800)</f>
        <v/>
      </c>
      <c r="N3800" s="17" t="n"/>
      <c r="O3800" s="18" t="n"/>
      <c r="AC3800" s="14" t="n"/>
      <c r="AD3800" s="14">
        <f>IF(M3800="", "", IF(C3800="Long", IF(M3800&gt;0, M3800/F3800, ((G3800*(I3800-E3800))/F3800)), IF(M3800&gt;0, M3800/F3800, ((G3800*(E3800-I3800))/F3800))))</f>
        <v/>
      </c>
    </row>
    <row customHeight="1" ht="17.25" r="3801" spans="1:105">
      <c r="A3801" s="161" t="n"/>
      <c r="B3801" s="141" t="n"/>
      <c r="C3801" s="15" t="n"/>
      <c r="D3801" s="15" t="n"/>
      <c r="E3801" s="142" t="n"/>
      <c r="F3801" s="16" t="n"/>
      <c r="G3801" s="132" t="n"/>
      <c r="H3801" s="142" t="n"/>
      <c r="I3801" s="142" t="n"/>
      <c r="J3801" s="144" t="n"/>
      <c r="K3801" s="124" t="n"/>
      <c r="L3801" s="12" t="n"/>
      <c r="M3801" s="158">
        <f>IF(J3801="", "", K3801)</f>
        <v/>
      </c>
      <c r="N3801" s="17" t="n"/>
      <c r="O3801" s="18" t="n"/>
      <c r="AC3801" s="14" t="n"/>
      <c r="AD3801" s="14">
        <f>IF(M3801="", "", IF(C3801="Long", IF(M3801&gt;0, M3801/F3801, ((G3801*(I3801-E3801))/F3801)), IF(M3801&gt;0, M3801/F3801, ((G3801*(E3801-I3801))/F3801))))</f>
        <v/>
      </c>
    </row>
    <row customHeight="1" ht="17.25" r="3802" spans="1:105">
      <c r="A3802" s="161" t="n"/>
      <c r="B3802" s="141" t="n"/>
      <c r="C3802" s="15" t="n"/>
      <c r="D3802" s="15" t="n"/>
      <c r="E3802" s="142" t="n"/>
      <c r="F3802" s="16" t="n"/>
      <c r="G3802" s="132" t="n"/>
      <c r="H3802" s="142" t="n"/>
      <c r="I3802" s="142" t="n"/>
      <c r="J3802" s="144" t="n"/>
      <c r="K3802" s="124" t="n"/>
      <c r="L3802" s="12" t="n"/>
      <c r="M3802" s="158">
        <f>IF(J3802="", "", K3802)</f>
        <v/>
      </c>
      <c r="N3802" s="17" t="n"/>
      <c r="O3802" s="18" t="n"/>
      <c r="AC3802" s="14" t="n"/>
      <c r="AD3802" s="14">
        <f>IF(M3802="", "", IF(C3802="Long", IF(M3802&gt;0, M3802/F3802, ((G3802*(I3802-E3802))/F3802)), IF(M3802&gt;0, M3802/F3802, ((G3802*(E3802-I3802))/F3802))))</f>
        <v/>
      </c>
    </row>
    <row customHeight="1" ht="17.25" r="3803" spans="1:105">
      <c r="A3803" s="161" t="n"/>
      <c r="B3803" s="141" t="n"/>
      <c r="C3803" s="15" t="n"/>
      <c r="D3803" s="15" t="n"/>
      <c r="E3803" s="142" t="n"/>
      <c r="F3803" s="16" t="n"/>
      <c r="G3803" s="132" t="n"/>
      <c r="H3803" s="142" t="n"/>
      <c r="I3803" s="142" t="n"/>
      <c r="J3803" s="144" t="n"/>
      <c r="K3803" s="124" t="n"/>
      <c r="L3803" s="12" t="n"/>
      <c r="M3803" s="158">
        <f>IF(J3803="", "", K3803)</f>
        <v/>
      </c>
      <c r="N3803" s="17" t="n"/>
      <c r="O3803" s="18" t="n"/>
      <c r="AC3803" s="14" t="n"/>
      <c r="AD3803" s="14">
        <f>IF(M3803="", "", IF(C3803="Long", IF(M3803&gt;0, M3803/F3803, ((G3803*(I3803-E3803))/F3803)), IF(M3803&gt;0, M3803/F3803, ((G3803*(E3803-I3803))/F3803))))</f>
        <v/>
      </c>
    </row>
    <row customHeight="1" ht="17.25" r="3804" spans="1:105">
      <c r="A3804" s="161" t="n"/>
      <c r="B3804" s="141" t="n"/>
      <c r="C3804" s="15" t="n"/>
      <c r="D3804" s="15" t="n"/>
      <c r="E3804" s="142" t="n"/>
      <c r="F3804" s="16" t="n"/>
      <c r="G3804" s="132" t="n"/>
      <c r="H3804" s="142" t="n"/>
      <c r="I3804" s="142" t="n"/>
      <c r="J3804" s="144" t="n"/>
      <c r="K3804" s="124" t="n"/>
      <c r="L3804" s="12" t="n"/>
      <c r="M3804" s="158">
        <f>IF(J3804="", "", K3804)</f>
        <v/>
      </c>
      <c r="N3804" s="17" t="n"/>
      <c r="O3804" s="18" t="n"/>
      <c r="AC3804" s="14" t="n"/>
      <c r="AD3804" s="14">
        <f>IF(M3804="", "", IF(C3804="Long", IF(M3804&gt;0, M3804/F3804, ((G3804*(I3804-E3804))/F3804)), IF(M3804&gt;0, M3804/F3804, ((G3804*(E3804-I3804))/F3804))))</f>
        <v/>
      </c>
    </row>
    <row customHeight="1" ht="17.25" r="3805" spans="1:105">
      <c r="A3805" s="161" t="n"/>
      <c r="B3805" s="141" t="n"/>
      <c r="C3805" s="15" t="n"/>
      <c r="D3805" s="15" t="n"/>
      <c r="E3805" s="142" t="n"/>
      <c r="F3805" s="16" t="n"/>
      <c r="G3805" s="132" t="n"/>
      <c r="H3805" s="142" t="n"/>
      <c r="I3805" s="142" t="n"/>
      <c r="J3805" s="144" t="n"/>
      <c r="K3805" s="124" t="n"/>
      <c r="L3805" s="12" t="n"/>
      <c r="M3805" s="158">
        <f>IF(J3805="", "", K3805)</f>
        <v/>
      </c>
      <c r="N3805" s="17" t="n"/>
      <c r="O3805" s="18" t="n"/>
      <c r="AC3805" s="14" t="n"/>
      <c r="AD3805" s="14">
        <f>IF(M3805="", "", IF(C3805="Long", IF(M3805&gt;0, M3805/F3805, ((G3805*(I3805-E3805))/F3805)), IF(M3805&gt;0, M3805/F3805, ((G3805*(E3805-I3805))/F3805))))</f>
        <v/>
      </c>
    </row>
    <row customHeight="1" ht="17.25" r="3806" spans="1:105">
      <c r="A3806" s="161" t="n"/>
      <c r="B3806" s="141" t="n"/>
      <c r="C3806" s="15" t="n"/>
      <c r="D3806" s="15" t="n"/>
      <c r="E3806" s="142" t="n"/>
      <c r="F3806" s="16" t="n"/>
      <c r="G3806" s="132" t="n"/>
      <c r="H3806" s="142" t="n"/>
      <c r="I3806" s="142" t="n"/>
      <c r="J3806" s="144" t="n"/>
      <c r="K3806" s="124" t="n"/>
      <c r="L3806" s="12" t="n"/>
      <c r="M3806" s="158">
        <f>IF(J3806="", "", K3806)</f>
        <v/>
      </c>
      <c r="N3806" s="17" t="n"/>
      <c r="O3806" s="18" t="n"/>
      <c r="AC3806" s="14" t="n"/>
      <c r="AD3806" s="14">
        <f>IF(M3806="", "", IF(C3806="Long", IF(M3806&gt;0, M3806/F3806, ((G3806*(I3806-E3806))/F3806)), IF(M3806&gt;0, M3806/F3806, ((G3806*(E3806-I3806))/F3806))))</f>
        <v/>
      </c>
    </row>
    <row customHeight="1" ht="17.25" r="3807" spans="1:105">
      <c r="A3807" s="161" t="n"/>
      <c r="B3807" s="141" t="n"/>
      <c r="C3807" s="15" t="n"/>
      <c r="D3807" s="15" t="n"/>
      <c r="E3807" s="142" t="n"/>
      <c r="F3807" s="16" t="n"/>
      <c r="G3807" s="132" t="n"/>
      <c r="H3807" s="142" t="n"/>
      <c r="I3807" s="142" t="n"/>
      <c r="J3807" s="144" t="n"/>
      <c r="K3807" s="124" t="n"/>
      <c r="L3807" s="12" t="n"/>
      <c r="M3807" s="158">
        <f>IF(J3807="", "", K3807)</f>
        <v/>
      </c>
      <c r="N3807" s="17" t="n"/>
      <c r="O3807" s="18" t="n"/>
      <c r="AC3807" s="14" t="n"/>
      <c r="AD3807" s="14">
        <f>IF(M3807="", "", IF(C3807="Long", IF(M3807&gt;0, M3807/F3807, ((G3807*(I3807-E3807))/F3807)), IF(M3807&gt;0, M3807/F3807, ((G3807*(E3807-I3807))/F3807))))</f>
        <v/>
      </c>
    </row>
    <row customHeight="1" ht="17.25" r="3808" spans="1:105">
      <c r="A3808" s="161" t="n"/>
      <c r="B3808" s="141" t="n"/>
      <c r="C3808" s="15" t="n"/>
      <c r="D3808" s="15" t="n"/>
      <c r="E3808" s="142" t="n"/>
      <c r="F3808" s="16" t="n"/>
      <c r="G3808" s="132" t="n"/>
      <c r="H3808" s="142" t="n"/>
      <c r="I3808" s="142" t="n"/>
      <c r="J3808" s="144" t="n"/>
      <c r="K3808" s="124" t="n"/>
      <c r="L3808" s="12" t="n"/>
      <c r="M3808" s="158">
        <f>IF(J3808="", "", K3808)</f>
        <v/>
      </c>
      <c r="N3808" s="17" t="n"/>
      <c r="O3808" s="18" t="n"/>
      <c r="AC3808" s="14" t="n"/>
      <c r="AD3808" s="14">
        <f>IF(M3808="", "", IF(C3808="Long", IF(M3808&gt;0, M3808/F3808, ((G3808*(I3808-E3808))/F3808)), IF(M3808&gt;0, M3808/F3808, ((G3808*(E3808-I3808))/F3808))))</f>
        <v/>
      </c>
    </row>
    <row customHeight="1" ht="17.25" r="3809" spans="1:105">
      <c r="A3809" s="161" t="n"/>
      <c r="B3809" s="141" t="n"/>
      <c r="C3809" s="15" t="n"/>
      <c r="D3809" s="15" t="n"/>
      <c r="E3809" s="142" t="n"/>
      <c r="F3809" s="16" t="n"/>
      <c r="G3809" s="132" t="n"/>
      <c r="H3809" s="142" t="n"/>
      <c r="I3809" s="142" t="n"/>
      <c r="J3809" s="144" t="n"/>
      <c r="K3809" s="124" t="n"/>
      <c r="L3809" s="12" t="n"/>
      <c r="M3809" s="158">
        <f>IF(J3809="", "", K3809)</f>
        <v/>
      </c>
      <c r="N3809" s="17" t="n"/>
      <c r="O3809" s="18" t="n"/>
      <c r="AC3809" s="14" t="n"/>
      <c r="AD3809" s="14">
        <f>IF(M3809="", "", IF(C3809="Long", IF(M3809&gt;0, M3809/F3809, ((G3809*(I3809-E3809))/F3809)), IF(M3809&gt;0, M3809/F3809, ((G3809*(E3809-I3809))/F3809))))</f>
        <v/>
      </c>
    </row>
    <row customHeight="1" ht="17.25" r="3810" spans="1:105">
      <c r="A3810" s="161" t="n"/>
      <c r="B3810" s="141" t="n"/>
      <c r="C3810" s="15" t="n"/>
      <c r="D3810" s="15" t="n"/>
      <c r="E3810" s="142" t="n"/>
      <c r="F3810" s="16" t="n"/>
      <c r="G3810" s="132" t="n"/>
      <c r="H3810" s="142" t="n"/>
      <c r="I3810" s="142" t="n"/>
      <c r="J3810" s="144" t="n"/>
      <c r="K3810" s="124" t="n"/>
      <c r="L3810" s="12" t="n"/>
      <c r="M3810" s="158">
        <f>IF(J3810="", "", K3810)</f>
        <v/>
      </c>
      <c r="N3810" s="17" t="n"/>
      <c r="O3810" s="18" t="n"/>
      <c r="AC3810" s="14" t="n"/>
      <c r="AD3810" s="14">
        <f>IF(M3810="", "", IF(C3810="Long", IF(M3810&gt;0, M3810/F3810, ((G3810*(I3810-E3810))/F3810)), IF(M3810&gt;0, M3810/F3810, ((G3810*(E3810-I3810))/F3810))))</f>
        <v/>
      </c>
    </row>
    <row customHeight="1" ht="17.25" r="3811" spans="1:105">
      <c r="A3811" s="161" t="n"/>
      <c r="B3811" s="141" t="n"/>
      <c r="C3811" s="15" t="n"/>
      <c r="D3811" s="15" t="n"/>
      <c r="E3811" s="142" t="n"/>
      <c r="F3811" s="16" t="n"/>
      <c r="G3811" s="132" t="n"/>
      <c r="H3811" s="142" t="n"/>
      <c r="I3811" s="142" t="n"/>
      <c r="J3811" s="144" t="n"/>
      <c r="K3811" s="124" t="n"/>
      <c r="L3811" s="12" t="n"/>
      <c r="M3811" s="158">
        <f>IF(J3811="", "", K3811)</f>
        <v/>
      </c>
      <c r="N3811" s="17" t="n"/>
      <c r="O3811" s="18" t="n"/>
      <c r="AC3811" s="14" t="n"/>
      <c r="AD3811" s="14">
        <f>IF(M3811="", "", IF(C3811="Long", IF(M3811&gt;0, M3811/F3811, ((G3811*(I3811-E3811))/F3811)), IF(M3811&gt;0, M3811/F3811, ((G3811*(E3811-I3811))/F3811))))</f>
        <v/>
      </c>
    </row>
    <row customHeight="1" ht="17.25" r="3812" spans="1:105">
      <c r="A3812" s="161" t="n"/>
      <c r="B3812" s="141" t="n"/>
      <c r="C3812" s="15" t="n"/>
      <c r="D3812" s="15" t="n"/>
      <c r="E3812" s="142" t="n"/>
      <c r="F3812" s="16" t="n"/>
      <c r="G3812" s="132" t="n"/>
      <c r="H3812" s="142" t="n"/>
      <c r="I3812" s="142" t="n"/>
      <c r="J3812" s="144" t="n"/>
      <c r="K3812" s="124" t="n"/>
      <c r="L3812" s="12" t="n"/>
      <c r="M3812" s="158">
        <f>IF(J3812="", "", K3812)</f>
        <v/>
      </c>
      <c r="N3812" s="17" t="n"/>
      <c r="O3812" s="18" t="n"/>
      <c r="AC3812" s="14" t="n"/>
      <c r="AD3812" s="14">
        <f>IF(M3812="", "", IF(C3812="Long", IF(M3812&gt;0, M3812/F3812, ((G3812*(I3812-E3812))/F3812)), IF(M3812&gt;0, M3812/F3812, ((G3812*(E3812-I3812))/F3812))))</f>
        <v/>
      </c>
    </row>
    <row customHeight="1" ht="17.25" r="3813" spans="1:105">
      <c r="A3813" s="161" t="n"/>
      <c r="B3813" s="141" t="n"/>
      <c r="C3813" s="15" t="n"/>
      <c r="D3813" s="15" t="n"/>
      <c r="E3813" s="142" t="n"/>
      <c r="F3813" s="16" t="n"/>
      <c r="G3813" s="132" t="n"/>
      <c r="H3813" s="142" t="n"/>
      <c r="I3813" s="142" t="n"/>
      <c r="J3813" s="144" t="n"/>
      <c r="K3813" s="124" t="n"/>
      <c r="L3813" s="12" t="n"/>
      <c r="M3813" s="158">
        <f>IF(J3813="", "", K3813)</f>
        <v/>
      </c>
      <c r="N3813" s="17" t="n"/>
      <c r="O3813" s="18" t="n"/>
      <c r="AC3813" s="14" t="n"/>
      <c r="AD3813" s="14">
        <f>IF(M3813="", "", IF(C3813="Long", IF(M3813&gt;0, M3813/F3813, ((G3813*(I3813-E3813))/F3813)), IF(M3813&gt;0, M3813/F3813, ((G3813*(E3813-I3813))/F3813))))</f>
        <v/>
      </c>
    </row>
    <row customHeight="1" ht="17.25" r="3814" spans="1:105">
      <c r="A3814" s="161" t="n"/>
      <c r="B3814" s="141" t="n"/>
      <c r="C3814" s="15" t="n"/>
      <c r="D3814" s="15" t="n"/>
      <c r="E3814" s="142" t="n"/>
      <c r="F3814" s="16" t="n"/>
      <c r="G3814" s="132" t="n"/>
      <c r="H3814" s="142" t="n"/>
      <c r="I3814" s="142" t="n"/>
      <c r="J3814" s="144" t="n"/>
      <c r="K3814" s="124" t="n"/>
      <c r="L3814" s="12" t="n"/>
      <c r="M3814" s="158">
        <f>IF(J3814="", "", K3814)</f>
        <v/>
      </c>
      <c r="N3814" s="17" t="n"/>
      <c r="O3814" s="18" t="n"/>
      <c r="AC3814" s="14" t="n"/>
      <c r="AD3814" s="14">
        <f>IF(M3814="", "", IF(C3814="Long", IF(M3814&gt;0, M3814/F3814, ((G3814*(I3814-E3814))/F3814)), IF(M3814&gt;0, M3814/F3814, ((G3814*(E3814-I3814))/F3814))))</f>
        <v/>
      </c>
    </row>
    <row customHeight="1" ht="17.25" r="3815" spans="1:105">
      <c r="A3815" s="161" t="n"/>
      <c r="B3815" s="141" t="n"/>
      <c r="C3815" s="15" t="n"/>
      <c r="D3815" s="15" t="n"/>
      <c r="E3815" s="142" t="n"/>
      <c r="F3815" s="16" t="n"/>
      <c r="G3815" s="132" t="n"/>
      <c r="H3815" s="142" t="n"/>
      <c r="I3815" s="142" t="n"/>
      <c r="J3815" s="144" t="n"/>
      <c r="K3815" s="124" t="n"/>
      <c r="L3815" s="12" t="n"/>
      <c r="M3815" s="158">
        <f>IF(J3815="", "", K3815)</f>
        <v/>
      </c>
      <c r="N3815" s="17" t="n"/>
      <c r="O3815" s="18" t="n"/>
      <c r="AC3815" s="14" t="n"/>
      <c r="AD3815" s="14">
        <f>IF(M3815="", "", IF(C3815="Long", IF(M3815&gt;0, M3815/F3815, ((G3815*(I3815-E3815))/F3815)), IF(M3815&gt;0, M3815/F3815, ((G3815*(E3815-I3815))/F3815))))</f>
        <v/>
      </c>
    </row>
    <row customHeight="1" ht="17.25" r="3816" spans="1:105">
      <c r="A3816" s="161" t="n"/>
      <c r="B3816" s="141" t="n"/>
      <c r="C3816" s="15" t="n"/>
      <c r="D3816" s="15" t="n"/>
      <c r="E3816" s="142" t="n"/>
      <c r="F3816" s="16" t="n"/>
      <c r="G3816" s="132" t="n"/>
      <c r="H3816" s="142" t="n"/>
      <c r="I3816" s="142" t="n"/>
      <c r="J3816" s="144" t="n"/>
      <c r="K3816" s="124" t="n"/>
      <c r="L3816" s="12" t="n"/>
      <c r="M3816" s="158">
        <f>IF(J3816="", "", K3816)</f>
        <v/>
      </c>
      <c r="N3816" s="17" t="n"/>
      <c r="O3816" s="18" t="n"/>
      <c r="AC3816" s="14" t="n"/>
      <c r="AD3816" s="14">
        <f>IF(M3816="", "", IF(C3816="Long", IF(M3816&gt;0, M3816/F3816, ((G3816*(I3816-E3816))/F3816)), IF(M3816&gt;0, M3816/F3816, ((G3816*(E3816-I3816))/F3816))))</f>
        <v/>
      </c>
    </row>
    <row customHeight="1" ht="17.25" r="3817" spans="1:105">
      <c r="A3817" s="161" t="n"/>
      <c r="B3817" s="141" t="n"/>
      <c r="C3817" s="15" t="n"/>
      <c r="D3817" s="15" t="n"/>
      <c r="E3817" s="142" t="n"/>
      <c r="F3817" s="16" t="n"/>
      <c r="G3817" s="132" t="n"/>
      <c r="H3817" s="142" t="n"/>
      <c r="I3817" s="142" t="n"/>
      <c r="J3817" s="144" t="n"/>
      <c r="K3817" s="124" t="n"/>
      <c r="L3817" s="12" t="n"/>
      <c r="M3817" s="158">
        <f>IF(J3817="", "", K3817)</f>
        <v/>
      </c>
      <c r="N3817" s="17" t="n"/>
      <c r="O3817" s="18" t="n"/>
      <c r="AC3817" s="14" t="n"/>
      <c r="AD3817" s="14">
        <f>IF(M3817="", "", IF(C3817="Long", IF(M3817&gt;0, M3817/F3817, ((G3817*(I3817-E3817))/F3817)), IF(M3817&gt;0, M3817/F3817, ((G3817*(E3817-I3817))/F3817))))</f>
        <v/>
      </c>
    </row>
    <row customHeight="1" ht="17.25" r="3818" spans="1:105">
      <c r="A3818" s="161" t="n"/>
      <c r="B3818" s="141" t="n"/>
      <c r="C3818" s="15" t="n"/>
      <c r="D3818" s="15" t="n"/>
      <c r="E3818" s="142" t="n"/>
      <c r="F3818" s="16" t="n"/>
      <c r="G3818" s="132" t="n"/>
      <c r="H3818" s="142" t="n"/>
      <c r="I3818" s="142" t="n"/>
      <c r="J3818" s="144" t="n"/>
      <c r="K3818" s="124" t="n"/>
      <c r="L3818" s="12" t="n"/>
      <c r="M3818" s="158">
        <f>IF(J3818="", "", K3818)</f>
        <v/>
      </c>
      <c r="N3818" s="17" t="n"/>
      <c r="O3818" s="18" t="n"/>
      <c r="AC3818" s="14" t="n"/>
      <c r="AD3818" s="14">
        <f>IF(M3818="", "", IF(C3818="Long", IF(M3818&gt;0, M3818/F3818, ((G3818*(I3818-E3818))/F3818)), IF(M3818&gt;0, M3818/F3818, ((G3818*(E3818-I3818))/F3818))))</f>
        <v/>
      </c>
    </row>
    <row customHeight="1" ht="17.25" r="3819" spans="1:105">
      <c r="A3819" s="161" t="n"/>
      <c r="B3819" s="141" t="n"/>
      <c r="C3819" s="15" t="n"/>
      <c r="D3819" s="15" t="n"/>
      <c r="E3819" s="142" t="n"/>
      <c r="F3819" s="16" t="n"/>
      <c r="G3819" s="132" t="n"/>
      <c r="H3819" s="142" t="n"/>
      <c r="I3819" s="142" t="n"/>
      <c r="J3819" s="144" t="n"/>
      <c r="K3819" s="124" t="n"/>
      <c r="L3819" s="12" t="n"/>
      <c r="M3819" s="158">
        <f>IF(J3819="", "", K3819)</f>
        <v/>
      </c>
      <c r="N3819" s="17" t="n"/>
      <c r="O3819" s="18" t="n"/>
      <c r="AC3819" s="14" t="n"/>
      <c r="AD3819" s="14">
        <f>IF(M3819="", "", IF(C3819="Long", IF(M3819&gt;0, M3819/F3819, ((G3819*(I3819-E3819))/F3819)), IF(M3819&gt;0, M3819/F3819, ((G3819*(E3819-I3819))/F3819))))</f>
        <v/>
      </c>
    </row>
    <row customHeight="1" ht="17.25" r="3820" spans="1:105">
      <c r="A3820" s="161" t="n"/>
      <c r="B3820" s="141" t="n"/>
      <c r="C3820" s="15" t="n"/>
      <c r="D3820" s="15" t="n"/>
      <c r="E3820" s="142" t="n"/>
      <c r="F3820" s="16" t="n"/>
      <c r="G3820" s="132" t="n"/>
      <c r="H3820" s="142" t="n"/>
      <c r="I3820" s="142" t="n"/>
      <c r="J3820" s="144" t="n"/>
      <c r="K3820" s="124" t="n"/>
      <c r="L3820" s="12" t="n"/>
      <c r="M3820" s="158">
        <f>IF(J3820="", "", K3820)</f>
        <v/>
      </c>
      <c r="N3820" s="17" t="n"/>
      <c r="O3820" s="18" t="n"/>
      <c r="AC3820" s="14" t="n"/>
      <c r="AD3820" s="14">
        <f>IF(M3820="", "", IF(C3820="Long", IF(M3820&gt;0, M3820/F3820, ((G3820*(I3820-E3820))/F3820)), IF(M3820&gt;0, M3820/F3820, ((G3820*(E3820-I3820))/F3820))))</f>
        <v/>
      </c>
    </row>
    <row customHeight="1" ht="17.25" r="3821" spans="1:105">
      <c r="A3821" s="161" t="n"/>
      <c r="B3821" s="141" t="n"/>
      <c r="C3821" s="15" t="n"/>
      <c r="D3821" s="15" t="n"/>
      <c r="E3821" s="142" t="n"/>
      <c r="F3821" s="16" t="n"/>
      <c r="G3821" s="132" t="n"/>
      <c r="H3821" s="142" t="n"/>
      <c r="I3821" s="142" t="n"/>
      <c r="J3821" s="144" t="n"/>
      <c r="K3821" s="124" t="n"/>
      <c r="L3821" s="12" t="n"/>
      <c r="M3821" s="158">
        <f>IF(J3821="", "", K3821)</f>
        <v/>
      </c>
      <c r="N3821" s="17" t="n"/>
      <c r="O3821" s="18" t="n"/>
      <c r="AC3821" s="14" t="n"/>
      <c r="AD3821" s="14">
        <f>IF(M3821="", "", IF(C3821="Long", IF(M3821&gt;0, M3821/F3821, ((G3821*(I3821-E3821))/F3821)), IF(M3821&gt;0, M3821/F3821, ((G3821*(E3821-I3821))/F3821))))</f>
        <v/>
      </c>
    </row>
    <row customHeight="1" ht="17.25" r="3822" spans="1:105">
      <c r="A3822" s="161" t="n"/>
      <c r="B3822" s="141" t="n"/>
      <c r="C3822" s="15" t="n"/>
      <c r="D3822" s="15" t="n"/>
      <c r="E3822" s="142" t="n"/>
      <c r="F3822" s="16" t="n"/>
      <c r="G3822" s="132" t="n"/>
      <c r="H3822" s="142" t="n"/>
      <c r="I3822" s="142" t="n"/>
      <c r="J3822" s="144" t="n"/>
      <c r="K3822" s="124" t="n"/>
      <c r="L3822" s="12" t="n"/>
      <c r="M3822" s="158">
        <f>IF(J3822="", "", K3822)</f>
        <v/>
      </c>
      <c r="N3822" s="17" t="n"/>
      <c r="O3822" s="18" t="n"/>
      <c r="AC3822" s="14" t="n"/>
      <c r="AD3822" s="14">
        <f>IF(M3822="", "", IF(C3822="Long", IF(M3822&gt;0, M3822/F3822, ((G3822*(I3822-E3822))/F3822)), IF(M3822&gt;0, M3822/F3822, ((G3822*(E3822-I3822))/F3822))))</f>
        <v/>
      </c>
    </row>
    <row customHeight="1" ht="17.25" r="3823" spans="1:105">
      <c r="A3823" s="161" t="n"/>
      <c r="B3823" s="141" t="n"/>
      <c r="C3823" s="15" t="n"/>
      <c r="D3823" s="15" t="n"/>
      <c r="E3823" s="142" t="n"/>
      <c r="F3823" s="16" t="n"/>
      <c r="G3823" s="132" t="n"/>
      <c r="H3823" s="142" t="n"/>
      <c r="I3823" s="142" t="n"/>
      <c r="J3823" s="144" t="n"/>
      <c r="K3823" s="124" t="n"/>
      <c r="L3823" s="12" t="n"/>
      <c r="M3823" s="158">
        <f>IF(J3823="", "", K3823)</f>
        <v/>
      </c>
      <c r="N3823" s="17" t="n"/>
      <c r="O3823" s="18" t="n"/>
      <c r="AC3823" s="14" t="n"/>
      <c r="AD3823" s="14">
        <f>IF(M3823="", "", IF(C3823="Long", IF(M3823&gt;0, M3823/F3823, ((G3823*(I3823-E3823))/F3823)), IF(M3823&gt;0, M3823/F3823, ((G3823*(E3823-I3823))/F3823))))</f>
        <v/>
      </c>
    </row>
    <row customHeight="1" ht="17.25" r="3824" spans="1:105">
      <c r="A3824" s="161" t="n"/>
      <c r="B3824" s="141" t="n"/>
      <c r="C3824" s="15" t="n"/>
      <c r="D3824" s="15" t="n"/>
      <c r="E3824" s="142" t="n"/>
      <c r="F3824" s="16" t="n"/>
      <c r="G3824" s="132" t="n"/>
      <c r="H3824" s="142" t="n"/>
      <c r="I3824" s="142" t="n"/>
      <c r="J3824" s="144" t="n"/>
      <c r="K3824" s="124" t="n"/>
      <c r="L3824" s="12" t="n"/>
      <c r="M3824" s="158">
        <f>IF(J3824="", "", K3824)</f>
        <v/>
      </c>
      <c r="N3824" s="17" t="n"/>
      <c r="O3824" s="18" t="n"/>
      <c r="AC3824" s="14" t="n"/>
      <c r="AD3824" s="14">
        <f>IF(M3824="", "", IF(C3824="Long", IF(M3824&gt;0, M3824/F3824, ((G3824*(I3824-E3824))/F3824)), IF(M3824&gt;0, M3824/F3824, ((G3824*(E3824-I3824))/F3824))))</f>
        <v/>
      </c>
    </row>
    <row customHeight="1" ht="17.25" r="3825" spans="1:105">
      <c r="A3825" s="161" t="n"/>
      <c r="B3825" s="141" t="n"/>
      <c r="C3825" s="15" t="n"/>
      <c r="D3825" s="15" t="n"/>
      <c r="E3825" s="142" t="n"/>
      <c r="F3825" s="16" t="n"/>
      <c r="G3825" s="132" t="n"/>
      <c r="H3825" s="142" t="n"/>
      <c r="I3825" s="142" t="n"/>
      <c r="J3825" s="144" t="n"/>
      <c r="K3825" s="124" t="n"/>
      <c r="L3825" s="12" t="n"/>
      <c r="M3825" s="158">
        <f>IF(J3825="", "", K3825)</f>
        <v/>
      </c>
      <c r="N3825" s="17" t="n"/>
      <c r="O3825" s="18" t="n"/>
      <c r="AC3825" s="14" t="n"/>
      <c r="AD3825" s="14">
        <f>IF(M3825="", "", IF(C3825="Long", IF(M3825&gt;0, M3825/F3825, ((G3825*(I3825-E3825))/F3825)), IF(M3825&gt;0, M3825/F3825, ((G3825*(E3825-I3825))/F3825))))</f>
        <v/>
      </c>
    </row>
    <row customHeight="1" ht="17.25" r="3826" spans="1:105">
      <c r="A3826" s="161" t="n"/>
      <c r="B3826" s="141" t="n"/>
      <c r="C3826" s="15" t="n"/>
      <c r="D3826" s="15" t="n"/>
      <c r="E3826" s="142" t="n"/>
      <c r="F3826" s="16" t="n"/>
      <c r="G3826" s="132" t="n"/>
      <c r="H3826" s="142" t="n"/>
      <c r="I3826" s="142" t="n"/>
      <c r="J3826" s="144" t="n"/>
      <c r="K3826" s="124" t="n"/>
      <c r="L3826" s="12" t="n"/>
      <c r="M3826" s="158">
        <f>IF(J3826="", "", K3826)</f>
        <v/>
      </c>
      <c r="N3826" s="17" t="n"/>
      <c r="O3826" s="18" t="n"/>
      <c r="AC3826" s="14" t="n"/>
      <c r="AD3826" s="14">
        <f>IF(M3826="", "", IF(C3826="Long", IF(M3826&gt;0, M3826/F3826, ((G3826*(I3826-E3826))/F3826)), IF(M3826&gt;0, M3826/F3826, ((G3826*(E3826-I3826))/F3826))))</f>
        <v/>
      </c>
    </row>
    <row customHeight="1" ht="17.25" r="3827" spans="1:105">
      <c r="A3827" s="161" t="n"/>
      <c r="B3827" s="141" t="n"/>
      <c r="C3827" s="15" t="n"/>
      <c r="D3827" s="15" t="n"/>
      <c r="E3827" s="142" t="n"/>
      <c r="F3827" s="16" t="n"/>
      <c r="G3827" s="132" t="n"/>
      <c r="H3827" s="142" t="n"/>
      <c r="I3827" s="142" t="n"/>
      <c r="J3827" s="144" t="n"/>
      <c r="K3827" s="124" t="n"/>
      <c r="L3827" s="12" t="n"/>
      <c r="M3827" s="158">
        <f>IF(J3827="", "", K3827)</f>
        <v/>
      </c>
      <c r="N3827" s="17" t="n"/>
      <c r="O3827" s="18" t="n"/>
      <c r="AC3827" s="14" t="n"/>
      <c r="AD3827" s="14">
        <f>IF(M3827="", "", IF(C3827="Long", IF(M3827&gt;0, M3827/F3827, ((G3827*(I3827-E3827))/F3827)), IF(M3827&gt;0, M3827/F3827, ((G3827*(E3827-I3827))/F3827))))</f>
        <v/>
      </c>
    </row>
    <row customHeight="1" ht="17.25" r="3828" spans="1:105">
      <c r="A3828" s="161" t="n"/>
      <c r="B3828" s="141" t="n"/>
      <c r="C3828" s="15" t="n"/>
      <c r="D3828" s="15" t="n"/>
      <c r="E3828" s="142" t="n"/>
      <c r="F3828" s="16" t="n"/>
      <c r="G3828" s="132" t="n"/>
      <c r="H3828" s="142" t="n"/>
      <c r="I3828" s="142" t="n"/>
      <c r="J3828" s="144" t="n"/>
      <c r="K3828" s="124" t="n"/>
      <c r="L3828" s="12" t="n"/>
      <c r="M3828" s="158">
        <f>IF(J3828="", "", K3828)</f>
        <v/>
      </c>
      <c r="N3828" s="17" t="n"/>
      <c r="O3828" s="18" t="n"/>
      <c r="AC3828" s="14" t="n"/>
      <c r="AD3828" s="14">
        <f>IF(M3828="", "", IF(C3828="Long", IF(M3828&gt;0, M3828/F3828, ((G3828*(I3828-E3828))/F3828)), IF(M3828&gt;0, M3828/F3828, ((G3828*(E3828-I3828))/F3828))))</f>
        <v/>
      </c>
    </row>
    <row customHeight="1" ht="17.25" r="3829" spans="1:105">
      <c r="A3829" s="161" t="n"/>
      <c r="B3829" s="141" t="n"/>
      <c r="C3829" s="15" t="n"/>
      <c r="D3829" s="15" t="n"/>
      <c r="E3829" s="142" t="n"/>
      <c r="F3829" s="16" t="n"/>
      <c r="G3829" s="132" t="n"/>
      <c r="H3829" s="142" t="n"/>
      <c r="I3829" s="142" t="n"/>
      <c r="J3829" s="144" t="n"/>
      <c r="K3829" s="124" t="n"/>
      <c r="L3829" s="12" t="n"/>
      <c r="M3829" s="158">
        <f>IF(J3829="", "", K3829)</f>
        <v/>
      </c>
      <c r="N3829" s="17" t="n"/>
      <c r="O3829" s="18" t="n"/>
      <c r="AC3829" s="14" t="n"/>
      <c r="AD3829" s="14">
        <f>IF(M3829="", "", IF(C3829="Long", IF(M3829&gt;0, M3829/F3829, ((G3829*(I3829-E3829))/F3829)), IF(M3829&gt;0, M3829/F3829, ((G3829*(E3829-I3829))/F3829))))</f>
        <v/>
      </c>
    </row>
    <row customHeight="1" ht="17.25" r="3830" spans="1:105">
      <c r="A3830" s="161" t="n"/>
      <c r="B3830" s="141" t="n"/>
      <c r="C3830" s="15" t="n"/>
      <c r="D3830" s="15" t="n"/>
      <c r="E3830" s="142" t="n"/>
      <c r="F3830" s="16" t="n"/>
      <c r="G3830" s="132" t="n"/>
      <c r="H3830" s="142" t="n"/>
      <c r="I3830" s="142" t="n"/>
      <c r="J3830" s="144" t="n"/>
      <c r="K3830" s="124" t="n"/>
      <c r="L3830" s="12" t="n"/>
      <c r="M3830" s="158">
        <f>IF(J3830="", "", K3830)</f>
        <v/>
      </c>
      <c r="N3830" s="17" t="n"/>
      <c r="O3830" s="18" t="n"/>
      <c r="AC3830" s="14" t="n"/>
      <c r="AD3830" s="14">
        <f>IF(M3830="", "", IF(C3830="Long", IF(M3830&gt;0, M3830/F3830, ((G3830*(I3830-E3830))/F3830)), IF(M3830&gt;0, M3830/F3830, ((G3830*(E3830-I3830))/F3830))))</f>
        <v/>
      </c>
    </row>
    <row customHeight="1" ht="17.25" r="3831" spans="1:105">
      <c r="A3831" s="161" t="n"/>
      <c r="B3831" s="141" t="n"/>
      <c r="C3831" s="15" t="n"/>
      <c r="D3831" s="15" t="n"/>
      <c r="E3831" s="142" t="n"/>
      <c r="F3831" s="16" t="n"/>
      <c r="G3831" s="132" t="n"/>
      <c r="H3831" s="142" t="n"/>
      <c r="I3831" s="142" t="n"/>
      <c r="J3831" s="144" t="n"/>
      <c r="K3831" s="124" t="n"/>
      <c r="L3831" s="12" t="n"/>
      <c r="M3831" s="158">
        <f>IF(J3831="", "", K3831)</f>
        <v/>
      </c>
      <c r="N3831" s="17" t="n"/>
      <c r="O3831" s="18" t="n"/>
      <c r="AC3831" s="14" t="n"/>
      <c r="AD3831" s="14">
        <f>IF(M3831="", "", IF(C3831="Long", IF(M3831&gt;0, M3831/F3831, ((G3831*(I3831-E3831))/F3831)), IF(M3831&gt;0, M3831/F3831, ((G3831*(E3831-I3831))/F3831))))</f>
        <v/>
      </c>
    </row>
    <row customHeight="1" ht="17.25" r="3832" spans="1:105">
      <c r="A3832" s="161" t="n"/>
      <c r="B3832" s="141" t="n"/>
      <c r="C3832" s="15" t="n"/>
      <c r="D3832" s="15" t="n"/>
      <c r="E3832" s="142" t="n"/>
      <c r="F3832" s="16" t="n"/>
      <c r="G3832" s="132" t="n"/>
      <c r="H3832" s="142" t="n"/>
      <c r="I3832" s="142" t="n"/>
      <c r="J3832" s="144" t="n"/>
      <c r="K3832" s="124" t="n"/>
      <c r="L3832" s="12" t="n"/>
      <c r="M3832" s="158">
        <f>IF(J3832="", "", K3832)</f>
        <v/>
      </c>
      <c r="N3832" s="17" t="n"/>
      <c r="O3832" s="18" t="n"/>
      <c r="AC3832" s="14" t="n"/>
      <c r="AD3832" s="14">
        <f>IF(M3832="", "", IF(C3832="Long", IF(M3832&gt;0, M3832/F3832, ((G3832*(I3832-E3832))/F3832)), IF(M3832&gt;0, M3832/F3832, ((G3832*(E3832-I3832))/F3832))))</f>
        <v/>
      </c>
    </row>
    <row customHeight="1" ht="17.25" r="3833" spans="1:105">
      <c r="A3833" s="161" t="n"/>
      <c r="B3833" s="141" t="n"/>
      <c r="C3833" s="15" t="n"/>
      <c r="D3833" s="15" t="n"/>
      <c r="E3833" s="142" t="n"/>
      <c r="F3833" s="16" t="n"/>
      <c r="G3833" s="132" t="n"/>
      <c r="H3833" s="142" t="n"/>
      <c r="I3833" s="142" t="n"/>
      <c r="J3833" s="144" t="n"/>
      <c r="K3833" s="124" t="n"/>
      <c r="L3833" s="12" t="n"/>
      <c r="M3833" s="158">
        <f>IF(J3833="", "", K3833)</f>
        <v/>
      </c>
      <c r="N3833" s="17" t="n"/>
      <c r="O3833" s="18" t="n"/>
      <c r="AC3833" s="14" t="n"/>
      <c r="AD3833" s="14">
        <f>IF(M3833="", "", IF(C3833="Long", IF(M3833&gt;0, M3833/F3833, ((G3833*(I3833-E3833))/F3833)), IF(M3833&gt;0, M3833/F3833, ((G3833*(E3833-I3833))/F3833))))</f>
        <v/>
      </c>
    </row>
    <row customHeight="1" ht="17.25" r="3834" spans="1:105">
      <c r="A3834" s="161" t="n"/>
      <c r="B3834" s="141" t="n"/>
      <c r="C3834" s="15" t="n"/>
      <c r="D3834" s="15" t="n"/>
      <c r="E3834" s="142" t="n"/>
      <c r="F3834" s="16" t="n"/>
      <c r="G3834" s="132" t="n"/>
      <c r="H3834" s="142" t="n"/>
      <c r="I3834" s="142" t="n"/>
      <c r="J3834" s="144" t="n"/>
      <c r="K3834" s="124" t="n"/>
      <c r="L3834" s="12" t="n"/>
      <c r="M3834" s="158">
        <f>IF(J3834="", "", K3834)</f>
        <v/>
      </c>
      <c r="N3834" s="17" t="n"/>
      <c r="O3834" s="18" t="n"/>
      <c r="AC3834" s="14" t="n"/>
      <c r="AD3834" s="14">
        <f>IF(M3834="", "", IF(C3834="Long", IF(M3834&gt;0, M3834/F3834, ((G3834*(I3834-E3834))/F3834)), IF(M3834&gt;0, M3834/F3834, ((G3834*(E3834-I3834))/F3834))))</f>
        <v/>
      </c>
    </row>
    <row customHeight="1" ht="17.25" r="3835" spans="1:105">
      <c r="A3835" s="161" t="n"/>
      <c r="B3835" s="141" t="n"/>
      <c r="C3835" s="15" t="n"/>
      <c r="D3835" s="15" t="n"/>
      <c r="E3835" s="142" t="n"/>
      <c r="F3835" s="16" t="n"/>
      <c r="G3835" s="132" t="n"/>
      <c r="H3835" s="142" t="n"/>
      <c r="I3835" s="142" t="n"/>
      <c r="J3835" s="144" t="n"/>
      <c r="K3835" s="124" t="n"/>
      <c r="L3835" s="12" t="n"/>
      <c r="M3835" s="158">
        <f>IF(J3835="", "", K3835)</f>
        <v/>
      </c>
      <c r="N3835" s="17" t="n"/>
      <c r="O3835" s="18" t="n"/>
      <c r="AC3835" s="14" t="n"/>
      <c r="AD3835" s="14">
        <f>IF(M3835="", "", IF(C3835="Long", IF(M3835&gt;0, M3835/F3835, ((G3835*(I3835-E3835))/F3835)), IF(M3835&gt;0, M3835/F3835, ((G3835*(E3835-I3835))/F3835))))</f>
        <v/>
      </c>
    </row>
    <row customHeight="1" ht="17.25" r="3836" spans="1:105">
      <c r="A3836" s="161" t="n"/>
      <c r="B3836" s="141" t="n"/>
      <c r="C3836" s="15" t="n"/>
      <c r="D3836" s="15" t="n"/>
      <c r="E3836" s="142" t="n"/>
      <c r="F3836" s="16" t="n"/>
      <c r="G3836" s="132" t="n"/>
      <c r="H3836" s="142" t="n"/>
      <c r="I3836" s="142" t="n"/>
      <c r="J3836" s="144" t="n"/>
      <c r="K3836" s="124" t="n"/>
      <c r="L3836" s="12" t="n"/>
      <c r="M3836" s="158">
        <f>IF(J3836="", "", K3836)</f>
        <v/>
      </c>
      <c r="N3836" s="17" t="n"/>
      <c r="O3836" s="18" t="n"/>
      <c r="AC3836" s="14" t="n"/>
      <c r="AD3836" s="14">
        <f>IF(M3836="", "", IF(C3836="Long", IF(M3836&gt;0, M3836/F3836, ((G3836*(I3836-E3836))/F3836)), IF(M3836&gt;0, M3836/F3836, ((G3836*(E3836-I3836))/F3836))))</f>
        <v/>
      </c>
    </row>
    <row customHeight="1" ht="17.25" r="3837" spans="1:105">
      <c r="A3837" s="161" t="n"/>
      <c r="B3837" s="141" t="n"/>
      <c r="C3837" s="15" t="n"/>
      <c r="D3837" s="15" t="n"/>
      <c r="E3837" s="142" t="n"/>
      <c r="F3837" s="16" t="n"/>
      <c r="G3837" s="132" t="n"/>
      <c r="H3837" s="142" t="n"/>
      <c r="I3837" s="142" t="n"/>
      <c r="J3837" s="144" t="n"/>
      <c r="K3837" s="124" t="n"/>
      <c r="L3837" s="12" t="n"/>
      <c r="M3837" s="158">
        <f>IF(J3837="", "", K3837)</f>
        <v/>
      </c>
      <c r="N3837" s="17" t="n"/>
      <c r="O3837" s="18" t="n"/>
      <c r="AC3837" s="14" t="n"/>
      <c r="AD3837" s="14">
        <f>IF(M3837="", "", IF(C3837="Long", IF(M3837&gt;0, M3837/F3837, ((G3837*(I3837-E3837))/F3837)), IF(M3837&gt;0, M3837/F3837, ((G3837*(E3837-I3837))/F3837))))</f>
        <v/>
      </c>
    </row>
    <row customHeight="1" ht="17.25" r="3838" spans="1:105">
      <c r="A3838" s="161" t="n"/>
      <c r="B3838" s="141" t="n"/>
      <c r="C3838" s="15" t="n"/>
      <c r="D3838" s="15" t="n"/>
      <c r="E3838" s="142" t="n"/>
      <c r="F3838" s="16" t="n"/>
      <c r="G3838" s="132" t="n"/>
      <c r="H3838" s="142" t="n"/>
      <c r="I3838" s="142" t="n"/>
      <c r="J3838" s="144" t="n"/>
      <c r="K3838" s="124" t="n"/>
      <c r="L3838" s="12" t="n"/>
      <c r="M3838" s="158">
        <f>IF(J3838="", "", K3838)</f>
        <v/>
      </c>
      <c r="N3838" s="17" t="n"/>
      <c r="O3838" s="18" t="n"/>
      <c r="AC3838" s="14" t="n"/>
      <c r="AD3838" s="14">
        <f>IF(M3838="", "", IF(C3838="Long", IF(M3838&gt;0, M3838/F3838, ((G3838*(I3838-E3838))/F3838)), IF(M3838&gt;0, M3838/F3838, ((G3838*(E3838-I3838))/F3838))))</f>
        <v/>
      </c>
    </row>
    <row customHeight="1" ht="17.25" r="3839" spans="1:105">
      <c r="A3839" s="161" t="n"/>
      <c r="B3839" s="141" t="n"/>
      <c r="C3839" s="15" t="n"/>
      <c r="D3839" s="15" t="n"/>
      <c r="E3839" s="142" t="n"/>
      <c r="F3839" s="16" t="n"/>
      <c r="G3839" s="132" t="n"/>
      <c r="H3839" s="142" t="n"/>
      <c r="I3839" s="142" t="n"/>
      <c r="J3839" s="144" t="n"/>
      <c r="K3839" s="124" t="n"/>
      <c r="L3839" s="12" t="n"/>
      <c r="M3839" s="158">
        <f>IF(J3839="", "", K3839)</f>
        <v/>
      </c>
      <c r="N3839" s="17" t="n"/>
      <c r="O3839" s="18" t="n"/>
      <c r="AC3839" s="14" t="n"/>
      <c r="AD3839" s="14">
        <f>IF(M3839="", "", IF(C3839="Long", IF(M3839&gt;0, M3839/F3839, ((G3839*(I3839-E3839))/F3839)), IF(M3839&gt;0, M3839/F3839, ((G3839*(E3839-I3839))/F3839))))</f>
        <v/>
      </c>
    </row>
    <row customHeight="1" ht="17.25" r="3840" spans="1:105">
      <c r="A3840" s="161" t="n"/>
      <c r="B3840" s="141" t="n"/>
      <c r="C3840" s="15" t="n"/>
      <c r="D3840" s="15" t="n"/>
      <c r="E3840" s="142" t="n"/>
      <c r="F3840" s="16" t="n"/>
      <c r="G3840" s="132" t="n"/>
      <c r="H3840" s="142" t="n"/>
      <c r="I3840" s="142" t="n"/>
      <c r="J3840" s="144" t="n"/>
      <c r="K3840" s="124" t="n"/>
      <c r="L3840" s="12" t="n"/>
      <c r="M3840" s="158">
        <f>IF(J3840="", "", K3840)</f>
        <v/>
      </c>
      <c r="N3840" s="17" t="n"/>
      <c r="O3840" s="18" t="n"/>
      <c r="AC3840" s="14" t="n"/>
      <c r="AD3840" s="14">
        <f>IF(M3840="", "", IF(C3840="Long", IF(M3840&gt;0, M3840/F3840, ((G3840*(I3840-E3840))/F3840)), IF(M3840&gt;0, M3840/F3840, ((G3840*(E3840-I3840))/F3840))))</f>
        <v/>
      </c>
    </row>
    <row customHeight="1" ht="17.25" r="3841" spans="1:105">
      <c r="A3841" s="161" t="n"/>
      <c r="B3841" s="141" t="n"/>
      <c r="C3841" s="15" t="n"/>
      <c r="D3841" s="15" t="n"/>
      <c r="E3841" s="142" t="n"/>
      <c r="F3841" s="16" t="n"/>
      <c r="G3841" s="132" t="n"/>
      <c r="H3841" s="142" t="n"/>
      <c r="I3841" s="142" t="n"/>
      <c r="J3841" s="144" t="n"/>
      <c r="K3841" s="124" t="n"/>
      <c r="L3841" s="12" t="n"/>
      <c r="M3841" s="158">
        <f>IF(J3841="", "", K3841)</f>
        <v/>
      </c>
      <c r="N3841" s="17" t="n"/>
      <c r="O3841" s="18" t="n"/>
      <c r="AC3841" s="14" t="n"/>
      <c r="AD3841" s="14">
        <f>IF(M3841="", "", IF(C3841="Long", IF(M3841&gt;0, M3841/F3841, ((G3841*(I3841-E3841))/F3841)), IF(M3841&gt;0, M3841/F3841, ((G3841*(E3841-I3841))/F3841))))</f>
        <v/>
      </c>
    </row>
    <row customHeight="1" ht="17.25" r="3842" spans="1:105">
      <c r="A3842" s="161" t="n"/>
      <c r="B3842" s="141" t="n"/>
      <c r="C3842" s="15" t="n"/>
      <c r="D3842" s="15" t="n"/>
      <c r="E3842" s="142" t="n"/>
      <c r="F3842" s="16" t="n"/>
      <c r="G3842" s="132" t="n"/>
      <c r="H3842" s="142" t="n"/>
      <c r="I3842" s="142" t="n"/>
      <c r="J3842" s="144" t="n"/>
      <c r="K3842" s="124" t="n"/>
      <c r="L3842" s="12" t="n"/>
      <c r="M3842" s="158">
        <f>IF(J3842="", "", K3842)</f>
        <v/>
      </c>
      <c r="N3842" s="17" t="n"/>
      <c r="O3842" s="18" t="n"/>
      <c r="AC3842" s="14" t="n"/>
      <c r="AD3842" s="14">
        <f>IF(M3842="", "", IF(C3842="Long", IF(M3842&gt;0, M3842/F3842, ((G3842*(I3842-E3842))/F3842)), IF(M3842&gt;0, M3842/F3842, ((G3842*(E3842-I3842))/F3842))))</f>
        <v/>
      </c>
    </row>
    <row customHeight="1" ht="17.25" r="3843" spans="1:105">
      <c r="A3843" s="161" t="n"/>
      <c r="B3843" s="141" t="n"/>
      <c r="C3843" s="15" t="n"/>
      <c r="D3843" s="15" t="n"/>
      <c r="E3843" s="142" t="n"/>
      <c r="F3843" s="16" t="n"/>
      <c r="G3843" s="132" t="n"/>
      <c r="H3843" s="142" t="n"/>
      <c r="I3843" s="142" t="n"/>
      <c r="J3843" s="144" t="n"/>
      <c r="K3843" s="124" t="n"/>
      <c r="L3843" s="12" t="n"/>
      <c r="M3843" s="158">
        <f>IF(J3843="", "", K3843)</f>
        <v/>
      </c>
      <c r="N3843" s="17" t="n"/>
      <c r="O3843" s="18" t="n"/>
      <c r="AC3843" s="14" t="n"/>
      <c r="AD3843" s="14">
        <f>IF(M3843="", "", IF(C3843="Long", IF(M3843&gt;0, M3843/F3843, ((G3843*(I3843-E3843))/F3843)), IF(M3843&gt;0, M3843/F3843, ((G3843*(E3843-I3843))/F3843))))</f>
        <v/>
      </c>
    </row>
    <row customHeight="1" ht="17.25" r="3844" spans="1:105">
      <c r="A3844" s="161" t="n"/>
      <c r="B3844" s="141" t="n"/>
      <c r="C3844" s="15" t="n"/>
      <c r="D3844" s="15" t="n"/>
      <c r="E3844" s="142" t="n"/>
      <c r="F3844" s="16" t="n"/>
      <c r="G3844" s="132" t="n"/>
      <c r="H3844" s="142" t="n"/>
      <c r="I3844" s="142" t="n"/>
      <c r="J3844" s="144" t="n"/>
      <c r="K3844" s="124" t="n"/>
      <c r="L3844" s="12" t="n"/>
      <c r="M3844" s="158">
        <f>IF(J3844="", "", K3844)</f>
        <v/>
      </c>
      <c r="N3844" s="17" t="n"/>
      <c r="O3844" s="18" t="n"/>
      <c r="AC3844" s="14" t="n"/>
      <c r="AD3844" s="14">
        <f>IF(M3844="", "", IF(C3844="Long", IF(M3844&gt;0, M3844/F3844, ((G3844*(I3844-E3844))/F3844)), IF(M3844&gt;0, M3844/F3844, ((G3844*(E3844-I3844))/F3844))))</f>
        <v/>
      </c>
    </row>
    <row customHeight="1" ht="17.25" r="3845" spans="1:105">
      <c r="A3845" s="161" t="n"/>
      <c r="B3845" s="141" t="n"/>
      <c r="C3845" s="15" t="n"/>
      <c r="D3845" s="15" t="n"/>
      <c r="E3845" s="142" t="n"/>
      <c r="F3845" s="16" t="n"/>
      <c r="G3845" s="132" t="n"/>
      <c r="H3845" s="142" t="n"/>
      <c r="I3845" s="142" t="n"/>
      <c r="J3845" s="144" t="n"/>
      <c r="K3845" s="124" t="n"/>
      <c r="L3845" s="12" t="n"/>
      <c r="M3845" s="158">
        <f>IF(J3845="", "", K3845)</f>
        <v/>
      </c>
      <c r="N3845" s="17" t="n"/>
      <c r="O3845" s="18" t="n"/>
      <c r="AC3845" s="14" t="n"/>
      <c r="AD3845" s="14">
        <f>IF(M3845="", "", IF(C3845="Long", IF(M3845&gt;0, M3845/F3845, ((G3845*(I3845-E3845))/F3845)), IF(M3845&gt;0, M3845/F3845, ((G3845*(E3845-I3845))/F3845))))</f>
        <v/>
      </c>
    </row>
    <row customHeight="1" ht="17.25" r="3846" spans="1:105">
      <c r="A3846" s="161" t="n"/>
      <c r="B3846" s="141" t="n"/>
      <c r="C3846" s="15" t="n"/>
      <c r="D3846" s="15" t="n"/>
      <c r="E3846" s="142" t="n"/>
      <c r="F3846" s="16" t="n"/>
      <c r="G3846" s="132" t="n"/>
      <c r="H3846" s="142" t="n"/>
      <c r="I3846" s="142" t="n"/>
      <c r="J3846" s="144" t="n"/>
      <c r="K3846" s="124" t="n"/>
      <c r="L3846" s="12" t="n"/>
      <c r="M3846" s="158">
        <f>IF(J3846="", "", K3846)</f>
        <v/>
      </c>
      <c r="N3846" s="17" t="n"/>
      <c r="O3846" s="18" t="n"/>
      <c r="AC3846" s="14" t="n"/>
      <c r="AD3846" s="14">
        <f>IF(M3846="", "", IF(C3846="Long", IF(M3846&gt;0, M3846/F3846, ((G3846*(I3846-E3846))/F3846)), IF(M3846&gt;0, M3846/F3846, ((G3846*(E3846-I3846))/F3846))))</f>
        <v/>
      </c>
    </row>
    <row customHeight="1" ht="17.25" r="3847" spans="1:105">
      <c r="A3847" s="161" t="n"/>
      <c r="B3847" s="141" t="n"/>
      <c r="C3847" s="15" t="n"/>
      <c r="D3847" s="15" t="n"/>
      <c r="E3847" s="142" t="n"/>
      <c r="F3847" s="16" t="n"/>
      <c r="G3847" s="132" t="n"/>
      <c r="H3847" s="142" t="n"/>
      <c r="I3847" s="142" t="n"/>
      <c r="J3847" s="144" t="n"/>
      <c r="K3847" s="124" t="n"/>
      <c r="L3847" s="12" t="n"/>
      <c r="M3847" s="158">
        <f>IF(J3847="", "", K3847)</f>
        <v/>
      </c>
      <c r="N3847" s="17" t="n"/>
      <c r="O3847" s="18" t="n"/>
      <c r="AC3847" s="14" t="n"/>
      <c r="AD3847" s="14">
        <f>IF(M3847="", "", IF(C3847="Long", IF(M3847&gt;0, M3847/F3847, ((G3847*(I3847-E3847))/F3847)), IF(M3847&gt;0, M3847/F3847, ((G3847*(E3847-I3847))/F3847))))</f>
        <v/>
      </c>
    </row>
    <row customHeight="1" ht="17.25" r="3848" spans="1:105">
      <c r="A3848" s="161" t="n"/>
      <c r="B3848" s="141" t="n"/>
      <c r="C3848" s="15" t="n"/>
      <c r="D3848" s="15" t="n"/>
      <c r="E3848" s="142" t="n"/>
      <c r="F3848" s="16" t="n"/>
      <c r="G3848" s="132" t="n"/>
      <c r="H3848" s="142" t="n"/>
      <c r="I3848" s="142" t="n"/>
      <c r="J3848" s="144" t="n"/>
      <c r="K3848" s="124" t="n"/>
      <c r="L3848" s="12" t="n"/>
      <c r="M3848" s="158">
        <f>IF(J3848="", "", K3848)</f>
        <v/>
      </c>
      <c r="N3848" s="17" t="n"/>
      <c r="O3848" s="18" t="n"/>
      <c r="AC3848" s="14" t="n"/>
      <c r="AD3848" s="14">
        <f>IF(M3848="", "", IF(C3848="Long", IF(M3848&gt;0, M3848/F3848, ((G3848*(I3848-E3848))/F3848)), IF(M3848&gt;0, M3848/F3848, ((G3848*(E3848-I3848))/F3848))))</f>
        <v/>
      </c>
    </row>
    <row customHeight="1" ht="17.25" r="3849" spans="1:105">
      <c r="A3849" s="161" t="n"/>
      <c r="B3849" s="141" t="n"/>
      <c r="C3849" s="15" t="n"/>
      <c r="D3849" s="15" t="n"/>
      <c r="E3849" s="142" t="n"/>
      <c r="F3849" s="16" t="n"/>
      <c r="G3849" s="132" t="n"/>
      <c r="H3849" s="142" t="n"/>
      <c r="I3849" s="142" t="n"/>
      <c r="J3849" s="144" t="n"/>
      <c r="K3849" s="124" t="n"/>
      <c r="L3849" s="12" t="n"/>
      <c r="M3849" s="158">
        <f>IF(J3849="", "", K3849)</f>
        <v/>
      </c>
      <c r="N3849" s="17" t="n"/>
      <c r="O3849" s="18" t="n"/>
      <c r="AC3849" s="14" t="n"/>
      <c r="AD3849" s="14">
        <f>IF(M3849="", "", IF(C3849="Long", IF(M3849&gt;0, M3849/F3849, ((G3849*(I3849-E3849))/F3849)), IF(M3849&gt;0, M3849/F3849, ((G3849*(E3849-I3849))/F3849))))</f>
        <v/>
      </c>
    </row>
    <row customHeight="1" ht="17.25" r="3850" spans="1:105">
      <c r="A3850" s="161" t="n"/>
      <c r="B3850" s="141" t="n"/>
      <c r="C3850" s="15" t="n"/>
      <c r="D3850" s="15" t="n"/>
      <c r="E3850" s="142" t="n"/>
      <c r="F3850" s="16" t="n"/>
      <c r="G3850" s="132" t="n"/>
      <c r="H3850" s="142" t="n"/>
      <c r="I3850" s="142" t="n"/>
      <c r="J3850" s="144" t="n"/>
      <c r="K3850" s="124" t="n"/>
      <c r="L3850" s="12" t="n"/>
      <c r="M3850" s="158">
        <f>IF(J3850="", "", K3850)</f>
        <v/>
      </c>
      <c r="N3850" s="17" t="n"/>
      <c r="O3850" s="18" t="n"/>
      <c r="AC3850" s="14" t="n"/>
      <c r="AD3850" s="14">
        <f>IF(M3850="", "", IF(C3850="Long", IF(M3850&gt;0, M3850/F3850, ((G3850*(I3850-E3850))/F3850)), IF(M3850&gt;0, M3850/F3850, ((G3850*(E3850-I3850))/F3850))))</f>
        <v/>
      </c>
    </row>
    <row customHeight="1" ht="17.25" r="3851" spans="1:105">
      <c r="A3851" s="161" t="n"/>
      <c r="B3851" s="141" t="n"/>
      <c r="C3851" s="15" t="n"/>
      <c r="D3851" s="15" t="n"/>
      <c r="E3851" s="142" t="n"/>
      <c r="F3851" s="16" t="n"/>
      <c r="G3851" s="132" t="n"/>
      <c r="H3851" s="142" t="n"/>
      <c r="I3851" s="142" t="n"/>
      <c r="J3851" s="144" t="n"/>
      <c r="K3851" s="124" t="n"/>
      <c r="L3851" s="12" t="n"/>
      <c r="M3851" s="158">
        <f>IF(J3851="", "", K3851)</f>
        <v/>
      </c>
      <c r="N3851" s="17" t="n"/>
      <c r="O3851" s="18" t="n"/>
      <c r="AC3851" s="14" t="n"/>
      <c r="AD3851" s="14">
        <f>IF(M3851="", "", IF(C3851="Long", IF(M3851&gt;0, M3851/F3851, ((G3851*(I3851-E3851))/F3851)), IF(M3851&gt;0, M3851/F3851, ((G3851*(E3851-I3851))/F3851))))</f>
        <v/>
      </c>
    </row>
    <row customHeight="1" ht="17.25" r="3852" spans="1:105">
      <c r="A3852" s="161" t="n"/>
      <c r="B3852" s="141" t="n"/>
      <c r="C3852" s="15" t="n"/>
      <c r="D3852" s="15" t="n"/>
      <c r="E3852" s="142" t="n"/>
      <c r="F3852" s="16" t="n"/>
      <c r="G3852" s="132" t="n"/>
      <c r="H3852" s="142" t="n"/>
      <c r="I3852" s="142" t="n"/>
      <c r="J3852" s="144" t="n"/>
      <c r="K3852" s="124" t="n"/>
      <c r="L3852" s="12" t="n"/>
      <c r="M3852" s="158">
        <f>IF(J3852="", "", K3852)</f>
        <v/>
      </c>
      <c r="N3852" s="17" t="n"/>
      <c r="O3852" s="18" t="n"/>
      <c r="AC3852" s="14" t="n"/>
      <c r="AD3852" s="14">
        <f>IF(M3852="", "", IF(C3852="Long", IF(M3852&gt;0, M3852/F3852, ((G3852*(I3852-E3852))/F3852)), IF(M3852&gt;0, M3852/F3852, ((G3852*(E3852-I3852))/F3852))))</f>
        <v/>
      </c>
    </row>
    <row customHeight="1" ht="17.25" r="3853" spans="1:105">
      <c r="A3853" s="161" t="n"/>
      <c r="B3853" s="141" t="n"/>
      <c r="C3853" s="15" t="n"/>
      <c r="D3853" s="15" t="n"/>
      <c r="E3853" s="142" t="n"/>
      <c r="F3853" s="16" t="n"/>
      <c r="G3853" s="132" t="n"/>
      <c r="H3853" s="142" t="n"/>
      <c r="I3853" s="142" t="n"/>
      <c r="J3853" s="144" t="n"/>
      <c r="K3853" s="124" t="n"/>
      <c r="L3853" s="12" t="n"/>
      <c r="M3853" s="158">
        <f>IF(J3853="", "", K3853)</f>
        <v/>
      </c>
      <c r="N3853" s="17" t="n"/>
      <c r="O3853" s="18" t="n"/>
      <c r="AC3853" s="14" t="n"/>
      <c r="AD3853" s="14">
        <f>IF(M3853="", "", IF(C3853="Long", IF(M3853&gt;0, M3853/F3853, ((G3853*(I3853-E3853))/F3853)), IF(M3853&gt;0, M3853/F3853, ((G3853*(E3853-I3853))/F3853))))</f>
        <v/>
      </c>
    </row>
    <row customHeight="1" ht="17.25" r="3854" spans="1:105">
      <c r="A3854" s="161" t="n"/>
      <c r="B3854" s="141" t="n"/>
      <c r="C3854" s="15" t="n"/>
      <c r="D3854" s="15" t="n"/>
      <c r="E3854" s="142" t="n"/>
      <c r="F3854" s="16" t="n"/>
      <c r="G3854" s="132" t="n"/>
      <c r="H3854" s="142" t="n"/>
      <c r="I3854" s="142" t="n"/>
      <c r="J3854" s="144" t="n"/>
      <c r="K3854" s="124" t="n"/>
      <c r="L3854" s="12" t="n"/>
      <c r="M3854" s="158">
        <f>IF(J3854="", "", K3854)</f>
        <v/>
      </c>
      <c r="N3854" s="17" t="n"/>
      <c r="O3854" s="18" t="n"/>
      <c r="AC3854" s="14" t="n"/>
      <c r="AD3854" s="14">
        <f>IF(M3854="", "", IF(C3854="Long", IF(M3854&gt;0, M3854/F3854, ((G3854*(I3854-E3854))/F3854)), IF(M3854&gt;0, M3854/F3854, ((G3854*(E3854-I3854))/F3854))))</f>
        <v/>
      </c>
    </row>
    <row customHeight="1" ht="17.25" r="3855" spans="1:105">
      <c r="A3855" s="161" t="n"/>
      <c r="B3855" s="141" t="n"/>
      <c r="C3855" s="15" t="n"/>
      <c r="D3855" s="15" t="n"/>
      <c r="E3855" s="142" t="n"/>
      <c r="F3855" s="16" t="n"/>
      <c r="G3855" s="132" t="n"/>
      <c r="H3855" s="142" t="n"/>
      <c r="I3855" s="142" t="n"/>
      <c r="J3855" s="144" t="n"/>
      <c r="K3855" s="124" t="n"/>
      <c r="L3855" s="12" t="n"/>
      <c r="M3855" s="158">
        <f>IF(J3855="", "", K3855)</f>
        <v/>
      </c>
      <c r="N3855" s="17" t="n"/>
      <c r="O3855" s="18" t="n"/>
      <c r="AC3855" s="14" t="n"/>
      <c r="AD3855" s="14">
        <f>IF(M3855="", "", IF(C3855="Long", IF(M3855&gt;0, M3855/F3855, ((G3855*(I3855-E3855))/F3855)), IF(M3855&gt;0, M3855/F3855, ((G3855*(E3855-I3855))/F3855))))</f>
        <v/>
      </c>
    </row>
    <row customHeight="1" ht="17.25" r="3856" spans="1:105">
      <c r="A3856" s="161" t="n"/>
      <c r="B3856" s="141" t="n"/>
      <c r="C3856" s="15" t="n"/>
      <c r="D3856" s="15" t="n"/>
      <c r="E3856" s="142" t="n"/>
      <c r="F3856" s="16" t="n"/>
      <c r="G3856" s="132" t="n"/>
      <c r="H3856" s="142" t="n"/>
      <c r="I3856" s="142" t="n"/>
      <c r="J3856" s="144" t="n"/>
      <c r="K3856" s="124" t="n"/>
      <c r="L3856" s="12" t="n"/>
      <c r="M3856" s="158">
        <f>IF(J3856="", "", K3856)</f>
        <v/>
      </c>
      <c r="N3856" s="17" t="n"/>
      <c r="O3856" s="18" t="n"/>
      <c r="AC3856" s="14" t="n"/>
      <c r="AD3856" s="14">
        <f>IF(M3856="", "", IF(C3856="Long", IF(M3856&gt;0, M3856/F3856, ((G3856*(I3856-E3856))/F3856)), IF(M3856&gt;0, M3856/F3856, ((G3856*(E3856-I3856))/F3856))))</f>
        <v/>
      </c>
    </row>
    <row customHeight="1" ht="17.25" r="3857" spans="1:105">
      <c r="A3857" s="161" t="n"/>
      <c r="B3857" s="141" t="n"/>
      <c r="C3857" s="15" t="n"/>
      <c r="D3857" s="15" t="n"/>
      <c r="E3857" s="142" t="n"/>
      <c r="F3857" s="16" t="n"/>
      <c r="G3857" s="132" t="n"/>
      <c r="H3857" s="142" t="n"/>
      <c r="I3857" s="142" t="n"/>
      <c r="J3857" s="144" t="n"/>
      <c r="K3857" s="124" t="n"/>
      <c r="L3857" s="12" t="n"/>
      <c r="M3857" s="158">
        <f>IF(J3857="", "", K3857)</f>
        <v/>
      </c>
      <c r="N3857" s="17" t="n"/>
      <c r="O3857" s="18" t="n"/>
      <c r="AC3857" s="14" t="n"/>
      <c r="AD3857" s="14">
        <f>IF(M3857="", "", IF(C3857="Long", IF(M3857&gt;0, M3857/F3857, ((G3857*(I3857-E3857))/F3857)), IF(M3857&gt;0, M3857/F3857, ((G3857*(E3857-I3857))/F3857))))</f>
        <v/>
      </c>
    </row>
    <row customHeight="1" ht="17.25" r="3858" spans="1:105">
      <c r="A3858" s="161" t="n"/>
      <c r="B3858" s="141" t="n"/>
      <c r="C3858" s="15" t="n"/>
      <c r="D3858" s="15" t="n"/>
      <c r="E3858" s="142" t="n"/>
      <c r="F3858" s="16" t="n"/>
      <c r="G3858" s="132" t="n"/>
      <c r="H3858" s="142" t="n"/>
      <c r="I3858" s="142" t="n"/>
      <c r="J3858" s="144" t="n"/>
      <c r="K3858" s="124" t="n"/>
      <c r="L3858" s="12" t="n"/>
      <c r="M3858" s="158">
        <f>IF(J3858="", "", K3858)</f>
        <v/>
      </c>
      <c r="N3858" s="17" t="n"/>
      <c r="O3858" s="18" t="n"/>
      <c r="AC3858" s="14" t="n"/>
      <c r="AD3858" s="14">
        <f>IF(M3858="", "", IF(C3858="Long", IF(M3858&gt;0, M3858/F3858, ((G3858*(I3858-E3858))/F3858)), IF(M3858&gt;0, M3858/F3858, ((G3858*(E3858-I3858))/F3858))))</f>
        <v/>
      </c>
    </row>
    <row customHeight="1" ht="17.25" r="3859" spans="1:105">
      <c r="A3859" s="161" t="n"/>
      <c r="B3859" s="141" t="n"/>
      <c r="C3859" s="15" t="n"/>
      <c r="D3859" s="15" t="n"/>
      <c r="E3859" s="142" t="n"/>
      <c r="F3859" s="16" t="n"/>
      <c r="G3859" s="132" t="n"/>
      <c r="H3859" s="142" t="n"/>
      <c r="I3859" s="142" t="n"/>
      <c r="J3859" s="144" t="n"/>
      <c r="K3859" s="124" t="n"/>
      <c r="L3859" s="12" t="n"/>
      <c r="M3859" s="158">
        <f>IF(J3859="", "", K3859)</f>
        <v/>
      </c>
      <c r="N3859" s="17" t="n"/>
      <c r="O3859" s="18" t="n"/>
      <c r="AC3859" s="14" t="n"/>
      <c r="AD3859" s="14">
        <f>IF(M3859="", "", IF(C3859="Long", IF(M3859&gt;0, M3859/F3859, ((G3859*(I3859-E3859))/F3859)), IF(M3859&gt;0, M3859/F3859, ((G3859*(E3859-I3859))/F3859))))</f>
        <v/>
      </c>
    </row>
    <row customHeight="1" ht="17.25" r="3860" spans="1:105">
      <c r="A3860" s="161" t="n"/>
      <c r="B3860" s="141" t="n"/>
      <c r="C3860" s="15" t="n"/>
      <c r="D3860" s="15" t="n"/>
      <c r="E3860" s="142" t="n"/>
      <c r="F3860" s="16" t="n"/>
      <c r="G3860" s="132" t="n"/>
      <c r="H3860" s="142" t="n"/>
      <c r="I3860" s="142" t="n"/>
      <c r="J3860" s="144" t="n"/>
      <c r="K3860" s="124" t="n"/>
      <c r="L3860" s="12" t="n"/>
      <c r="M3860" s="158">
        <f>IF(J3860="", "", K3860)</f>
        <v/>
      </c>
      <c r="N3860" s="17" t="n"/>
      <c r="O3860" s="18" t="n"/>
      <c r="AC3860" s="14" t="n"/>
      <c r="AD3860" s="14">
        <f>IF(M3860="", "", IF(C3860="Long", IF(M3860&gt;0, M3860/F3860, ((G3860*(I3860-E3860))/F3860)), IF(M3860&gt;0, M3860/F3860, ((G3860*(E3860-I3860))/F3860))))</f>
        <v/>
      </c>
    </row>
    <row customHeight="1" ht="17.25" r="3861" spans="1:105">
      <c r="A3861" s="161" t="n"/>
      <c r="B3861" s="141" t="n"/>
      <c r="C3861" s="15" t="n"/>
      <c r="D3861" s="15" t="n"/>
      <c r="E3861" s="142" t="n"/>
      <c r="F3861" s="16" t="n"/>
      <c r="G3861" s="132" t="n"/>
      <c r="H3861" s="142" t="n"/>
      <c r="I3861" s="142" t="n"/>
      <c r="J3861" s="144" t="n"/>
      <c r="K3861" s="124" t="n"/>
      <c r="L3861" s="12" t="n"/>
      <c r="M3861" s="158">
        <f>IF(J3861="", "", K3861)</f>
        <v/>
      </c>
      <c r="N3861" s="17" t="n"/>
      <c r="O3861" s="18" t="n"/>
      <c r="AC3861" s="14" t="n"/>
      <c r="AD3861" s="14">
        <f>IF(M3861="", "", IF(C3861="Long", IF(M3861&gt;0, M3861/F3861, ((G3861*(I3861-E3861))/F3861)), IF(M3861&gt;0, M3861/F3861, ((G3861*(E3861-I3861))/F3861))))</f>
        <v/>
      </c>
    </row>
    <row customHeight="1" ht="17.25" r="3862" spans="1:105">
      <c r="A3862" s="161" t="n"/>
      <c r="B3862" s="141" t="n"/>
      <c r="C3862" s="15" t="n"/>
      <c r="D3862" s="15" t="n"/>
      <c r="E3862" s="142" t="n"/>
      <c r="F3862" s="16" t="n"/>
      <c r="G3862" s="132" t="n"/>
      <c r="H3862" s="142" t="n"/>
      <c r="I3862" s="142" t="n"/>
      <c r="J3862" s="144" t="n"/>
      <c r="K3862" s="124" t="n"/>
      <c r="L3862" s="12" t="n"/>
      <c r="M3862" s="158">
        <f>IF(J3862="", "", K3862)</f>
        <v/>
      </c>
      <c r="N3862" s="17" t="n"/>
      <c r="O3862" s="18" t="n"/>
      <c r="AC3862" s="14" t="n"/>
      <c r="AD3862" s="14">
        <f>IF(M3862="", "", IF(C3862="Long", IF(M3862&gt;0, M3862/F3862, ((G3862*(I3862-E3862))/F3862)), IF(M3862&gt;0, M3862/F3862, ((G3862*(E3862-I3862))/F3862))))</f>
        <v/>
      </c>
    </row>
    <row customHeight="1" ht="17.25" r="3863" spans="1:105">
      <c r="A3863" s="161" t="n"/>
      <c r="B3863" s="141" t="n"/>
      <c r="C3863" s="15" t="n"/>
      <c r="D3863" s="15" t="n"/>
      <c r="E3863" s="142" t="n"/>
      <c r="F3863" s="16" t="n"/>
      <c r="G3863" s="132" t="n"/>
      <c r="H3863" s="142" t="n"/>
      <c r="I3863" s="142" t="n"/>
      <c r="J3863" s="144" t="n"/>
      <c r="K3863" s="124" t="n"/>
      <c r="L3863" s="12" t="n"/>
      <c r="M3863" s="158">
        <f>IF(J3863="", "", K3863)</f>
        <v/>
      </c>
      <c r="N3863" s="17" t="n"/>
      <c r="O3863" s="18" t="n"/>
      <c r="AC3863" s="14" t="n"/>
      <c r="AD3863" s="14">
        <f>IF(M3863="", "", IF(C3863="Long", IF(M3863&gt;0, M3863/F3863, ((G3863*(I3863-E3863))/F3863)), IF(M3863&gt;0, M3863/F3863, ((G3863*(E3863-I3863))/F3863))))</f>
        <v/>
      </c>
    </row>
    <row customHeight="1" ht="17.25" r="3864" spans="1:105">
      <c r="A3864" s="161" t="n"/>
      <c r="B3864" s="141" t="n"/>
      <c r="C3864" s="15" t="n"/>
      <c r="D3864" s="15" t="n"/>
      <c r="E3864" s="142" t="n"/>
      <c r="F3864" s="16" t="n"/>
      <c r="G3864" s="132" t="n"/>
      <c r="H3864" s="142" t="n"/>
      <c r="I3864" s="142" t="n"/>
      <c r="J3864" s="144" t="n"/>
      <c r="K3864" s="124" t="n"/>
      <c r="L3864" s="12" t="n"/>
      <c r="M3864" s="158">
        <f>IF(J3864="", "", K3864)</f>
        <v/>
      </c>
      <c r="N3864" s="17" t="n"/>
      <c r="O3864" s="18" t="n"/>
      <c r="AC3864" s="14" t="n"/>
      <c r="AD3864" s="14">
        <f>IF(M3864="", "", IF(C3864="Long", IF(M3864&gt;0, M3864/F3864, ((G3864*(I3864-E3864))/F3864)), IF(M3864&gt;0, M3864/F3864, ((G3864*(E3864-I3864))/F3864))))</f>
        <v/>
      </c>
    </row>
    <row customHeight="1" ht="17.25" r="3865" spans="1:105">
      <c r="A3865" s="161" t="n"/>
      <c r="B3865" s="141" t="n"/>
      <c r="C3865" s="15" t="n"/>
      <c r="D3865" s="15" t="n"/>
      <c r="E3865" s="142" t="n"/>
      <c r="F3865" s="16" t="n"/>
      <c r="G3865" s="132" t="n"/>
      <c r="H3865" s="142" t="n"/>
      <c r="I3865" s="142" t="n"/>
      <c r="J3865" s="144" t="n"/>
      <c r="K3865" s="124" t="n"/>
      <c r="L3865" s="12" t="n"/>
      <c r="M3865" s="158">
        <f>IF(J3865="", "", K3865)</f>
        <v/>
      </c>
      <c r="N3865" s="17" t="n"/>
      <c r="O3865" s="18" t="n"/>
      <c r="AC3865" s="14" t="n"/>
      <c r="AD3865" s="14">
        <f>IF(M3865="", "", IF(C3865="Long", IF(M3865&gt;0, M3865/F3865, ((G3865*(I3865-E3865))/F3865)), IF(M3865&gt;0, M3865/F3865, ((G3865*(E3865-I3865))/F3865))))</f>
        <v/>
      </c>
    </row>
    <row customHeight="1" ht="17.25" r="3866" spans="1:105">
      <c r="A3866" s="161" t="n"/>
      <c r="B3866" s="141" t="n"/>
      <c r="C3866" s="15" t="n"/>
      <c r="D3866" s="15" t="n"/>
      <c r="E3866" s="142" t="n"/>
      <c r="F3866" s="16" t="n"/>
      <c r="G3866" s="132" t="n"/>
      <c r="H3866" s="142" t="n"/>
      <c r="I3866" s="142" t="n"/>
      <c r="J3866" s="144" t="n"/>
      <c r="K3866" s="124" t="n"/>
      <c r="L3866" s="12" t="n"/>
      <c r="M3866" s="158">
        <f>IF(J3866="", "", K3866)</f>
        <v/>
      </c>
      <c r="N3866" s="17" t="n"/>
      <c r="O3866" s="18" t="n"/>
      <c r="AC3866" s="14" t="n"/>
      <c r="AD3866" s="14">
        <f>IF(M3866="", "", IF(C3866="Long", IF(M3866&gt;0, M3866/F3866, ((G3866*(I3866-E3866))/F3866)), IF(M3866&gt;0, M3866/F3866, ((G3866*(E3866-I3866))/F3866))))</f>
        <v/>
      </c>
    </row>
    <row customHeight="1" ht="17.25" r="3867" spans="1:105">
      <c r="A3867" s="161" t="n"/>
      <c r="B3867" s="141" t="n"/>
      <c r="C3867" s="15" t="n"/>
      <c r="D3867" s="15" t="n"/>
      <c r="E3867" s="142" t="n"/>
      <c r="F3867" s="16" t="n"/>
      <c r="G3867" s="132" t="n"/>
      <c r="H3867" s="142" t="n"/>
      <c r="I3867" s="142" t="n"/>
      <c r="J3867" s="144" t="n"/>
      <c r="K3867" s="124" t="n"/>
      <c r="L3867" s="12" t="n"/>
      <c r="M3867" s="158">
        <f>IF(J3867="", "", K3867)</f>
        <v/>
      </c>
      <c r="N3867" s="17" t="n"/>
      <c r="O3867" s="18" t="n"/>
      <c r="AC3867" s="14" t="n"/>
      <c r="AD3867" s="14">
        <f>IF(M3867="", "", IF(C3867="Long", IF(M3867&gt;0, M3867/F3867, ((G3867*(I3867-E3867))/F3867)), IF(M3867&gt;0, M3867/F3867, ((G3867*(E3867-I3867))/F3867))))</f>
        <v/>
      </c>
    </row>
    <row customHeight="1" ht="17.25" r="3868" spans="1:105">
      <c r="A3868" s="161" t="n"/>
      <c r="B3868" s="141" t="n"/>
      <c r="C3868" s="15" t="n"/>
      <c r="D3868" s="15" t="n"/>
      <c r="E3868" s="142" t="n"/>
      <c r="F3868" s="16" t="n"/>
      <c r="G3868" s="132" t="n"/>
      <c r="H3868" s="142" t="n"/>
      <c r="I3868" s="142" t="n"/>
      <c r="J3868" s="144" t="n"/>
      <c r="K3868" s="124" t="n"/>
      <c r="L3868" s="12" t="n"/>
      <c r="M3868" s="158">
        <f>IF(J3868="", "", K3868)</f>
        <v/>
      </c>
      <c r="N3868" s="17" t="n"/>
      <c r="O3868" s="18" t="n"/>
      <c r="AC3868" s="14" t="n"/>
      <c r="AD3868" s="14">
        <f>IF(M3868="", "", IF(C3868="Long", IF(M3868&gt;0, M3868/F3868, ((G3868*(I3868-E3868))/F3868)), IF(M3868&gt;0, M3868/F3868, ((G3868*(E3868-I3868))/F3868))))</f>
        <v/>
      </c>
    </row>
    <row customHeight="1" ht="17.25" r="3869" spans="1:105">
      <c r="A3869" s="161" t="n"/>
      <c r="B3869" s="141" t="n"/>
      <c r="C3869" s="15" t="n"/>
      <c r="D3869" s="15" t="n"/>
      <c r="E3869" s="142" t="n"/>
      <c r="F3869" s="16" t="n"/>
      <c r="G3869" s="132" t="n"/>
      <c r="H3869" s="142" t="n"/>
      <c r="I3869" s="142" t="n"/>
      <c r="J3869" s="144" t="n"/>
      <c r="K3869" s="124" t="n"/>
      <c r="L3869" s="12" t="n"/>
      <c r="M3869" s="158">
        <f>IF(J3869="", "", K3869)</f>
        <v/>
      </c>
      <c r="N3869" s="17" t="n"/>
      <c r="O3869" s="18" t="n"/>
      <c r="AC3869" s="14" t="n"/>
      <c r="AD3869" s="14">
        <f>IF(M3869="", "", IF(C3869="Long", IF(M3869&gt;0, M3869/F3869, ((G3869*(I3869-E3869))/F3869)), IF(M3869&gt;0, M3869/F3869, ((G3869*(E3869-I3869))/F3869))))</f>
        <v/>
      </c>
    </row>
    <row customHeight="1" ht="17.25" r="3870" spans="1:105">
      <c r="A3870" s="161" t="n"/>
      <c r="B3870" s="141" t="n"/>
      <c r="C3870" s="15" t="n"/>
      <c r="D3870" s="15" t="n"/>
      <c r="E3870" s="142" t="n"/>
      <c r="F3870" s="16" t="n"/>
      <c r="G3870" s="132" t="n"/>
      <c r="H3870" s="142" t="n"/>
      <c r="I3870" s="142" t="n"/>
      <c r="J3870" s="144" t="n"/>
      <c r="K3870" s="124" t="n"/>
      <c r="L3870" s="12" t="n"/>
      <c r="M3870" s="158">
        <f>IF(J3870="", "", K3870)</f>
        <v/>
      </c>
      <c r="N3870" s="17" t="n"/>
      <c r="O3870" s="18" t="n"/>
      <c r="AC3870" s="14" t="n"/>
      <c r="AD3870" s="14">
        <f>IF(M3870="", "", IF(C3870="Long", IF(M3870&gt;0, M3870/F3870, ((G3870*(I3870-E3870))/F3870)), IF(M3870&gt;0, M3870/F3870, ((G3870*(E3870-I3870))/F3870))))</f>
        <v/>
      </c>
    </row>
    <row customHeight="1" ht="17.25" r="3871" spans="1:105">
      <c r="A3871" s="161" t="n"/>
      <c r="B3871" s="141" t="n"/>
      <c r="C3871" s="15" t="n"/>
      <c r="D3871" s="15" t="n"/>
      <c r="E3871" s="142" t="n"/>
      <c r="F3871" s="16" t="n"/>
      <c r="G3871" s="132" t="n"/>
      <c r="H3871" s="142" t="n"/>
      <c r="I3871" s="142" t="n"/>
      <c r="J3871" s="144" t="n"/>
      <c r="K3871" s="124" t="n"/>
      <c r="L3871" s="12" t="n"/>
      <c r="M3871" s="158">
        <f>IF(J3871="", "", K3871)</f>
        <v/>
      </c>
      <c r="N3871" s="17" t="n"/>
      <c r="O3871" s="18" t="n"/>
      <c r="AC3871" s="14" t="n"/>
      <c r="AD3871" s="14">
        <f>IF(M3871="", "", IF(C3871="Long", IF(M3871&gt;0, M3871/F3871, ((G3871*(I3871-E3871))/F3871)), IF(M3871&gt;0, M3871/F3871, ((G3871*(E3871-I3871))/F3871))))</f>
        <v/>
      </c>
    </row>
    <row customHeight="1" ht="17.25" r="3872" spans="1:105">
      <c r="A3872" s="161" t="n"/>
      <c r="B3872" s="141" t="n"/>
      <c r="C3872" s="15" t="n"/>
      <c r="D3872" s="15" t="n"/>
      <c r="E3872" s="142" t="n"/>
      <c r="F3872" s="16" t="n"/>
      <c r="G3872" s="132" t="n"/>
      <c r="H3872" s="142" t="n"/>
      <c r="I3872" s="142" t="n"/>
      <c r="J3872" s="144" t="n"/>
      <c r="K3872" s="124" t="n"/>
      <c r="L3872" s="12" t="n"/>
      <c r="M3872" s="158">
        <f>IF(J3872="", "", K3872)</f>
        <v/>
      </c>
      <c r="N3872" s="17" t="n"/>
      <c r="O3872" s="18" t="n"/>
      <c r="AC3872" s="14" t="n"/>
      <c r="AD3872" s="14">
        <f>IF(M3872="", "", IF(C3872="Long", IF(M3872&gt;0, M3872/F3872, ((G3872*(I3872-E3872))/F3872)), IF(M3872&gt;0, M3872/F3872, ((G3872*(E3872-I3872))/F3872))))</f>
        <v/>
      </c>
    </row>
    <row customHeight="1" ht="17.25" r="3873" spans="1:105">
      <c r="A3873" s="161" t="n"/>
      <c r="B3873" s="141" t="n"/>
      <c r="C3873" s="15" t="n"/>
      <c r="D3873" s="15" t="n"/>
      <c r="E3873" s="142" t="n"/>
      <c r="F3873" s="16" t="n"/>
      <c r="G3873" s="132" t="n"/>
      <c r="H3873" s="142" t="n"/>
      <c r="I3873" s="142" t="n"/>
      <c r="J3873" s="144" t="n"/>
      <c r="K3873" s="124" t="n"/>
      <c r="L3873" s="12" t="n"/>
      <c r="M3873" s="158">
        <f>IF(J3873="", "", K3873)</f>
        <v/>
      </c>
      <c r="N3873" s="17" t="n"/>
      <c r="O3873" s="18" t="n"/>
      <c r="AC3873" s="14" t="n"/>
      <c r="AD3873" s="14">
        <f>IF(M3873="", "", IF(C3873="Long", IF(M3873&gt;0, M3873/F3873, ((G3873*(I3873-E3873))/F3873)), IF(M3873&gt;0, M3873/F3873, ((G3873*(E3873-I3873))/F3873))))</f>
        <v/>
      </c>
    </row>
    <row customHeight="1" ht="17.25" r="3874" spans="1:105">
      <c r="A3874" s="161" t="n"/>
      <c r="B3874" s="141" t="n"/>
      <c r="C3874" s="15" t="n"/>
      <c r="D3874" s="15" t="n"/>
      <c r="E3874" s="142" t="n"/>
      <c r="F3874" s="16" t="n"/>
      <c r="G3874" s="132" t="n"/>
      <c r="H3874" s="142" t="n"/>
      <c r="I3874" s="142" t="n"/>
      <c r="J3874" s="144" t="n"/>
      <c r="K3874" s="124" t="n"/>
      <c r="L3874" s="12" t="n"/>
      <c r="M3874" s="158">
        <f>IF(J3874="", "", K3874)</f>
        <v/>
      </c>
      <c r="N3874" s="17" t="n"/>
      <c r="O3874" s="18" t="n"/>
      <c r="AC3874" s="14" t="n"/>
      <c r="AD3874" s="14">
        <f>IF(M3874="", "", IF(C3874="Long", IF(M3874&gt;0, M3874/F3874, ((G3874*(I3874-E3874))/F3874)), IF(M3874&gt;0, M3874/F3874, ((G3874*(E3874-I3874))/F3874))))</f>
        <v/>
      </c>
    </row>
    <row customHeight="1" ht="17.25" r="3875" spans="1:105">
      <c r="A3875" s="161" t="n"/>
      <c r="B3875" s="141" t="n"/>
      <c r="C3875" s="15" t="n"/>
      <c r="D3875" s="15" t="n"/>
      <c r="E3875" s="142" t="n"/>
      <c r="F3875" s="16" t="n"/>
      <c r="G3875" s="132" t="n"/>
      <c r="H3875" s="142" t="n"/>
      <c r="I3875" s="142" t="n"/>
      <c r="J3875" s="144" t="n"/>
      <c r="K3875" s="124" t="n"/>
      <c r="L3875" s="12" t="n"/>
      <c r="M3875" s="158">
        <f>IF(J3875="", "", K3875)</f>
        <v/>
      </c>
      <c r="N3875" s="17" t="n"/>
      <c r="O3875" s="18" t="n"/>
      <c r="AC3875" s="14" t="n"/>
      <c r="AD3875" s="14">
        <f>IF(M3875="", "", IF(C3875="Long", IF(M3875&gt;0, M3875/F3875, ((G3875*(I3875-E3875))/F3875)), IF(M3875&gt;0, M3875/F3875, ((G3875*(E3875-I3875))/F3875))))</f>
        <v/>
      </c>
    </row>
    <row customHeight="1" ht="17.25" r="3876" spans="1:105">
      <c r="A3876" s="161" t="n"/>
      <c r="B3876" s="141" t="n"/>
      <c r="C3876" s="15" t="n"/>
      <c r="D3876" s="15" t="n"/>
      <c r="E3876" s="142" t="n"/>
      <c r="F3876" s="16" t="n"/>
      <c r="G3876" s="132" t="n"/>
      <c r="H3876" s="142" t="n"/>
      <c r="I3876" s="142" t="n"/>
      <c r="J3876" s="144" t="n"/>
      <c r="K3876" s="124" t="n"/>
      <c r="L3876" s="12" t="n"/>
      <c r="M3876" s="158">
        <f>IF(J3876="", "", K3876)</f>
        <v/>
      </c>
      <c r="N3876" s="17" t="n"/>
      <c r="O3876" s="18" t="n"/>
      <c r="AC3876" s="14" t="n"/>
      <c r="AD3876" s="14">
        <f>IF(M3876="", "", IF(C3876="Long", IF(M3876&gt;0, M3876/F3876, ((G3876*(I3876-E3876))/F3876)), IF(M3876&gt;0, M3876/F3876, ((G3876*(E3876-I3876))/F3876))))</f>
        <v/>
      </c>
    </row>
    <row customHeight="1" ht="17.25" r="3877" spans="1:105">
      <c r="A3877" s="161" t="n"/>
      <c r="B3877" s="141" t="n"/>
      <c r="C3877" s="15" t="n"/>
      <c r="D3877" s="15" t="n"/>
      <c r="E3877" s="142" t="n"/>
      <c r="F3877" s="16" t="n"/>
      <c r="G3877" s="132" t="n"/>
      <c r="H3877" s="142" t="n"/>
      <c r="I3877" s="142" t="n"/>
      <c r="J3877" s="144" t="n"/>
      <c r="K3877" s="124" t="n"/>
      <c r="L3877" s="12" t="n"/>
      <c r="M3877" s="158">
        <f>IF(J3877="", "", K3877)</f>
        <v/>
      </c>
      <c r="N3877" s="17" t="n"/>
      <c r="O3877" s="18" t="n"/>
      <c r="AC3877" s="14" t="n"/>
      <c r="AD3877" s="14">
        <f>IF(M3877="", "", IF(C3877="Long", IF(M3877&gt;0, M3877/F3877, ((G3877*(I3877-E3877))/F3877)), IF(M3877&gt;0, M3877/F3877, ((G3877*(E3877-I3877))/F3877))))</f>
        <v/>
      </c>
    </row>
    <row customHeight="1" ht="17.25" r="3878" spans="1:105">
      <c r="A3878" s="161" t="n"/>
      <c r="B3878" s="141" t="n"/>
      <c r="C3878" s="15" t="n"/>
      <c r="D3878" s="15" t="n"/>
      <c r="E3878" s="142" t="n"/>
      <c r="F3878" s="16" t="n"/>
      <c r="G3878" s="132" t="n"/>
      <c r="H3878" s="142" t="n"/>
      <c r="I3878" s="142" t="n"/>
      <c r="J3878" s="144" t="n"/>
      <c r="K3878" s="124" t="n"/>
      <c r="L3878" s="12" t="n"/>
      <c r="M3878" s="158">
        <f>IF(J3878="", "", K3878)</f>
        <v/>
      </c>
      <c r="N3878" s="17" t="n"/>
      <c r="O3878" s="18" t="n"/>
      <c r="AC3878" s="14" t="n"/>
      <c r="AD3878" s="14">
        <f>IF(M3878="", "", IF(C3878="Long", IF(M3878&gt;0, M3878/F3878, ((G3878*(I3878-E3878))/F3878)), IF(M3878&gt;0, M3878/F3878, ((G3878*(E3878-I3878))/F3878))))</f>
        <v/>
      </c>
    </row>
    <row customHeight="1" ht="17.25" r="3879" spans="1:105">
      <c r="A3879" s="161" t="n"/>
      <c r="B3879" s="141" t="n"/>
      <c r="C3879" s="15" t="n"/>
      <c r="D3879" s="15" t="n"/>
      <c r="E3879" s="142" t="n"/>
      <c r="F3879" s="16" t="n"/>
      <c r="G3879" s="132" t="n"/>
      <c r="H3879" s="142" t="n"/>
      <c r="I3879" s="142" t="n"/>
      <c r="J3879" s="144" t="n"/>
      <c r="K3879" s="124" t="n"/>
      <c r="L3879" s="12" t="n"/>
      <c r="M3879" s="158">
        <f>IF(J3879="", "", K3879)</f>
        <v/>
      </c>
      <c r="N3879" s="17" t="n"/>
      <c r="O3879" s="18" t="n"/>
      <c r="AC3879" s="14" t="n"/>
      <c r="AD3879" s="14">
        <f>IF(M3879="", "", IF(C3879="Long", IF(M3879&gt;0, M3879/F3879, ((G3879*(I3879-E3879))/F3879)), IF(M3879&gt;0, M3879/F3879, ((G3879*(E3879-I3879))/F3879))))</f>
        <v/>
      </c>
    </row>
    <row customHeight="1" ht="17.25" r="3880" spans="1:105">
      <c r="A3880" s="161" t="n"/>
      <c r="B3880" s="141" t="n"/>
      <c r="C3880" s="15" t="n"/>
      <c r="D3880" s="15" t="n"/>
      <c r="E3880" s="142" t="n"/>
      <c r="F3880" s="16" t="n"/>
      <c r="G3880" s="132" t="n"/>
      <c r="H3880" s="142" t="n"/>
      <c r="I3880" s="142" t="n"/>
      <c r="J3880" s="144" t="n"/>
      <c r="K3880" s="124" t="n"/>
      <c r="L3880" s="12" t="n"/>
      <c r="M3880" s="158">
        <f>IF(J3880="", "", K3880)</f>
        <v/>
      </c>
      <c r="N3880" s="17" t="n"/>
      <c r="O3880" s="18" t="n"/>
      <c r="AC3880" s="14" t="n"/>
      <c r="AD3880" s="14">
        <f>IF(M3880="", "", IF(C3880="Long", IF(M3880&gt;0, M3880/F3880, ((G3880*(I3880-E3880))/F3880)), IF(M3880&gt;0, M3880/F3880, ((G3880*(E3880-I3880))/F3880))))</f>
        <v/>
      </c>
    </row>
    <row customHeight="1" ht="17.25" r="3881" spans="1:105">
      <c r="A3881" s="161" t="n"/>
      <c r="B3881" s="141" t="n"/>
      <c r="C3881" s="15" t="n"/>
      <c r="D3881" s="15" t="n"/>
      <c r="E3881" s="142" t="n"/>
      <c r="F3881" s="16" t="n"/>
      <c r="G3881" s="132" t="n"/>
      <c r="H3881" s="142" t="n"/>
      <c r="I3881" s="142" t="n"/>
      <c r="J3881" s="144" t="n"/>
      <c r="K3881" s="124" t="n"/>
      <c r="L3881" s="12" t="n"/>
      <c r="M3881" s="158">
        <f>IF(J3881="", "", K3881)</f>
        <v/>
      </c>
      <c r="N3881" s="17" t="n"/>
      <c r="O3881" s="18" t="n"/>
      <c r="AC3881" s="14" t="n"/>
      <c r="AD3881" s="14">
        <f>IF(M3881="", "", IF(C3881="Long", IF(M3881&gt;0, M3881/F3881, ((G3881*(I3881-E3881))/F3881)), IF(M3881&gt;0, M3881/F3881, ((G3881*(E3881-I3881))/F3881))))</f>
        <v/>
      </c>
    </row>
    <row customHeight="1" ht="17.25" r="3882" spans="1:105">
      <c r="A3882" s="161" t="n"/>
      <c r="B3882" s="141" t="n"/>
      <c r="C3882" s="15" t="n"/>
      <c r="D3882" s="15" t="n"/>
      <c r="E3882" s="142" t="n"/>
      <c r="F3882" s="16" t="n"/>
      <c r="G3882" s="132" t="n"/>
      <c r="H3882" s="142" t="n"/>
      <c r="I3882" s="142" t="n"/>
      <c r="J3882" s="144" t="n"/>
      <c r="K3882" s="124" t="n"/>
      <c r="L3882" s="12" t="n"/>
      <c r="M3882" s="158">
        <f>IF(J3882="", "", K3882)</f>
        <v/>
      </c>
      <c r="N3882" s="17" t="n"/>
      <c r="O3882" s="18" t="n"/>
      <c r="AC3882" s="14" t="n"/>
      <c r="AD3882" s="14">
        <f>IF(M3882="", "", IF(C3882="Long", IF(M3882&gt;0, M3882/F3882, ((G3882*(I3882-E3882))/F3882)), IF(M3882&gt;0, M3882/F3882, ((G3882*(E3882-I3882))/F3882))))</f>
        <v/>
      </c>
    </row>
    <row customHeight="1" ht="17.25" r="3883" spans="1:105">
      <c r="A3883" s="161" t="n"/>
      <c r="B3883" s="141" t="n"/>
      <c r="C3883" s="15" t="n"/>
      <c r="D3883" s="15" t="n"/>
      <c r="E3883" s="142" t="n"/>
      <c r="F3883" s="16" t="n"/>
      <c r="G3883" s="132" t="n"/>
      <c r="H3883" s="142" t="n"/>
      <c r="I3883" s="142" t="n"/>
      <c r="J3883" s="144" t="n"/>
      <c r="K3883" s="124" t="n"/>
      <c r="L3883" s="12" t="n"/>
      <c r="M3883" s="158">
        <f>IF(J3883="", "", K3883)</f>
        <v/>
      </c>
      <c r="N3883" s="17" t="n"/>
      <c r="O3883" s="18" t="n"/>
      <c r="AC3883" s="14" t="n"/>
      <c r="AD3883" s="14">
        <f>IF(M3883="", "", IF(C3883="Long", IF(M3883&gt;0, M3883/F3883, ((G3883*(I3883-E3883))/F3883)), IF(M3883&gt;0, M3883/F3883, ((G3883*(E3883-I3883))/F3883))))</f>
        <v/>
      </c>
    </row>
    <row customHeight="1" ht="17.25" r="3884" spans="1:105">
      <c r="A3884" s="161" t="n"/>
      <c r="B3884" s="141" t="n"/>
      <c r="C3884" s="15" t="n"/>
      <c r="D3884" s="15" t="n"/>
      <c r="E3884" s="142" t="n"/>
      <c r="F3884" s="16" t="n"/>
      <c r="G3884" s="132" t="n"/>
      <c r="H3884" s="142" t="n"/>
      <c r="I3884" s="142" t="n"/>
      <c r="J3884" s="144" t="n"/>
      <c r="K3884" s="124" t="n"/>
      <c r="L3884" s="12" t="n"/>
      <c r="M3884" s="158">
        <f>IF(J3884="", "", K3884)</f>
        <v/>
      </c>
      <c r="N3884" s="17" t="n"/>
      <c r="O3884" s="18" t="n"/>
      <c r="AC3884" s="14" t="n"/>
      <c r="AD3884" s="14">
        <f>IF(M3884="", "", IF(C3884="Long", IF(M3884&gt;0, M3884/F3884, ((G3884*(I3884-E3884))/F3884)), IF(M3884&gt;0, M3884/F3884, ((G3884*(E3884-I3884))/F3884))))</f>
        <v/>
      </c>
    </row>
    <row customHeight="1" ht="17.25" r="3885" spans="1:105">
      <c r="A3885" s="161" t="n"/>
      <c r="B3885" s="141" t="n"/>
      <c r="C3885" s="15" t="n"/>
      <c r="D3885" s="15" t="n"/>
      <c r="E3885" s="142" t="n"/>
      <c r="F3885" s="16" t="n"/>
      <c r="G3885" s="132" t="n"/>
      <c r="H3885" s="142" t="n"/>
      <c r="I3885" s="142" t="n"/>
      <c r="J3885" s="144" t="n"/>
      <c r="K3885" s="124" t="n"/>
      <c r="L3885" s="12" t="n"/>
      <c r="M3885" s="158">
        <f>IF(J3885="", "", K3885)</f>
        <v/>
      </c>
      <c r="N3885" s="17" t="n"/>
      <c r="O3885" s="18" t="n"/>
      <c r="AC3885" s="14" t="n"/>
      <c r="AD3885" s="14">
        <f>IF(M3885="", "", IF(C3885="Long", IF(M3885&gt;0, M3885/F3885, ((G3885*(I3885-E3885))/F3885)), IF(M3885&gt;0, M3885/F3885, ((G3885*(E3885-I3885))/F3885))))</f>
        <v/>
      </c>
    </row>
    <row customHeight="1" ht="17.25" r="3886" spans="1:105">
      <c r="A3886" s="161" t="n"/>
      <c r="B3886" s="141" t="n"/>
      <c r="C3886" s="15" t="n"/>
      <c r="D3886" s="15" t="n"/>
      <c r="E3886" s="142" t="n"/>
      <c r="F3886" s="16" t="n"/>
      <c r="G3886" s="132" t="n"/>
      <c r="H3886" s="142" t="n"/>
      <c r="I3886" s="142" t="n"/>
      <c r="J3886" s="144" t="n"/>
      <c r="K3886" s="124" t="n"/>
      <c r="L3886" s="12" t="n"/>
      <c r="M3886" s="158">
        <f>IF(J3886="", "", K3886)</f>
        <v/>
      </c>
      <c r="N3886" s="17" t="n"/>
      <c r="O3886" s="18" t="n"/>
      <c r="AC3886" s="14" t="n"/>
      <c r="AD3886" s="14">
        <f>IF(M3886="", "", IF(C3886="Long", IF(M3886&gt;0, M3886/F3886, ((G3886*(I3886-E3886))/F3886)), IF(M3886&gt;0, M3886/F3886, ((G3886*(E3886-I3886))/F3886))))</f>
        <v/>
      </c>
    </row>
    <row customHeight="1" ht="17.25" r="3887" spans="1:105">
      <c r="A3887" s="161" t="n"/>
      <c r="B3887" s="141" t="n"/>
      <c r="C3887" s="15" t="n"/>
      <c r="D3887" s="15" t="n"/>
      <c r="E3887" s="142" t="n"/>
      <c r="F3887" s="16" t="n"/>
      <c r="G3887" s="132" t="n"/>
      <c r="H3887" s="142" t="n"/>
      <c r="I3887" s="142" t="n"/>
      <c r="J3887" s="144" t="n"/>
      <c r="K3887" s="124" t="n"/>
      <c r="L3887" s="12" t="n"/>
      <c r="M3887" s="158">
        <f>IF(J3887="", "", K3887)</f>
        <v/>
      </c>
      <c r="N3887" s="17" t="n"/>
      <c r="O3887" s="18" t="n"/>
      <c r="AC3887" s="14" t="n"/>
      <c r="AD3887" s="14">
        <f>IF(M3887="", "", IF(C3887="Long", IF(M3887&gt;0, M3887/F3887, ((G3887*(I3887-E3887))/F3887)), IF(M3887&gt;0, M3887/F3887, ((G3887*(E3887-I3887))/F3887))))</f>
        <v/>
      </c>
    </row>
    <row customHeight="1" ht="17.25" r="3888" spans="1:105">
      <c r="A3888" s="161" t="n"/>
      <c r="B3888" s="141" t="n"/>
      <c r="C3888" s="15" t="n"/>
      <c r="D3888" s="15" t="n"/>
      <c r="E3888" s="142" t="n"/>
      <c r="F3888" s="16" t="n"/>
      <c r="G3888" s="132" t="n"/>
      <c r="H3888" s="142" t="n"/>
      <c r="I3888" s="142" t="n"/>
      <c r="J3888" s="144" t="n"/>
      <c r="K3888" s="124" t="n"/>
      <c r="L3888" s="12" t="n"/>
      <c r="M3888" s="158">
        <f>IF(J3888="", "", K3888)</f>
        <v/>
      </c>
      <c r="N3888" s="17" t="n"/>
      <c r="O3888" s="18" t="n"/>
      <c r="AC3888" s="14" t="n"/>
      <c r="AD3888" s="14">
        <f>IF(M3888="", "", IF(C3888="Long", IF(M3888&gt;0, M3888/F3888, ((G3888*(I3888-E3888))/F3888)), IF(M3888&gt;0, M3888/F3888, ((G3888*(E3888-I3888))/F3888))))</f>
        <v/>
      </c>
    </row>
    <row customHeight="1" ht="17.25" r="3889" spans="1:105">
      <c r="A3889" s="161" t="n"/>
      <c r="B3889" s="141" t="n"/>
      <c r="C3889" s="15" t="n"/>
      <c r="D3889" s="15" t="n"/>
      <c r="E3889" s="142" t="n"/>
      <c r="F3889" s="16" t="n"/>
      <c r="G3889" s="132" t="n"/>
      <c r="H3889" s="142" t="n"/>
      <c r="I3889" s="142" t="n"/>
      <c r="J3889" s="144" t="n"/>
      <c r="K3889" s="124" t="n"/>
      <c r="L3889" s="12" t="n"/>
      <c r="M3889" s="158">
        <f>IF(J3889="", "", K3889)</f>
        <v/>
      </c>
      <c r="N3889" s="17" t="n"/>
      <c r="O3889" s="18" t="n"/>
      <c r="AC3889" s="14" t="n"/>
      <c r="AD3889" s="14">
        <f>IF(M3889="", "", IF(C3889="Long", IF(M3889&gt;0, M3889/F3889, ((G3889*(I3889-E3889))/F3889)), IF(M3889&gt;0, M3889/F3889, ((G3889*(E3889-I3889))/F3889))))</f>
        <v/>
      </c>
    </row>
    <row customHeight="1" ht="17.25" r="3890" spans="1:105">
      <c r="A3890" s="161" t="n"/>
      <c r="B3890" s="141" t="n"/>
      <c r="C3890" s="15" t="n"/>
      <c r="D3890" s="15" t="n"/>
      <c r="E3890" s="142" t="n"/>
      <c r="F3890" s="16" t="n"/>
      <c r="G3890" s="132" t="n"/>
      <c r="H3890" s="142" t="n"/>
      <c r="I3890" s="142" t="n"/>
      <c r="J3890" s="144" t="n"/>
      <c r="K3890" s="124" t="n"/>
      <c r="L3890" s="12" t="n"/>
      <c r="M3890" s="158">
        <f>IF(J3890="", "", K3890)</f>
        <v/>
      </c>
      <c r="N3890" s="17" t="n"/>
      <c r="O3890" s="18" t="n"/>
      <c r="AC3890" s="14" t="n"/>
      <c r="AD3890" s="14">
        <f>IF(M3890="", "", IF(C3890="Long", IF(M3890&gt;0, M3890/F3890, ((G3890*(I3890-E3890))/F3890)), IF(M3890&gt;0, M3890/F3890, ((G3890*(E3890-I3890))/F3890))))</f>
        <v/>
      </c>
    </row>
    <row customHeight="1" ht="17.25" r="3891" spans="1:105">
      <c r="A3891" s="161" t="n"/>
      <c r="B3891" s="141" t="n"/>
      <c r="C3891" s="15" t="n"/>
      <c r="D3891" s="15" t="n"/>
      <c r="E3891" s="142" t="n"/>
      <c r="F3891" s="16" t="n"/>
      <c r="G3891" s="132" t="n"/>
      <c r="H3891" s="142" t="n"/>
      <c r="I3891" s="142" t="n"/>
      <c r="J3891" s="144" t="n"/>
      <c r="K3891" s="124" t="n"/>
      <c r="L3891" s="12" t="n"/>
      <c r="M3891" s="158">
        <f>IF(J3891="", "", K3891)</f>
        <v/>
      </c>
      <c r="N3891" s="17" t="n"/>
      <c r="O3891" s="18" t="n"/>
      <c r="AC3891" s="14" t="n"/>
      <c r="AD3891" s="14">
        <f>IF(M3891="", "", IF(C3891="Long", IF(M3891&gt;0, M3891/F3891, ((G3891*(I3891-E3891))/F3891)), IF(M3891&gt;0, M3891/F3891, ((G3891*(E3891-I3891))/F3891))))</f>
        <v/>
      </c>
    </row>
    <row customHeight="1" ht="17.25" r="3892" spans="1:105">
      <c r="A3892" s="161" t="n"/>
      <c r="B3892" s="141" t="n"/>
      <c r="C3892" s="15" t="n"/>
      <c r="D3892" s="15" t="n"/>
      <c r="E3892" s="142" t="n"/>
      <c r="F3892" s="16" t="n"/>
      <c r="G3892" s="132" t="n"/>
      <c r="H3892" s="142" t="n"/>
      <c r="I3892" s="142" t="n"/>
      <c r="J3892" s="144" t="n"/>
      <c r="K3892" s="124" t="n"/>
      <c r="L3892" s="12" t="n"/>
      <c r="M3892" s="158">
        <f>IF(J3892="", "", K3892)</f>
        <v/>
      </c>
      <c r="N3892" s="17" t="n"/>
      <c r="O3892" s="18" t="n"/>
      <c r="AC3892" s="14" t="n"/>
      <c r="AD3892" s="14">
        <f>IF(M3892="", "", IF(C3892="Long", IF(M3892&gt;0, M3892/F3892, ((G3892*(I3892-E3892))/F3892)), IF(M3892&gt;0, M3892/F3892, ((G3892*(E3892-I3892))/F3892))))</f>
        <v/>
      </c>
    </row>
    <row customHeight="1" ht="17.25" r="3893" spans="1:105">
      <c r="A3893" s="161" t="n"/>
      <c r="B3893" s="141" t="n"/>
      <c r="C3893" s="15" t="n"/>
      <c r="D3893" s="15" t="n"/>
      <c r="E3893" s="142" t="n"/>
      <c r="F3893" s="16" t="n"/>
      <c r="G3893" s="132" t="n"/>
      <c r="H3893" s="142" t="n"/>
      <c r="I3893" s="142" t="n"/>
      <c r="J3893" s="144" t="n"/>
      <c r="K3893" s="124" t="n"/>
      <c r="L3893" s="12" t="n"/>
      <c r="M3893" s="158">
        <f>IF(J3893="", "", K3893)</f>
        <v/>
      </c>
      <c r="N3893" s="17" t="n"/>
      <c r="O3893" s="18" t="n"/>
      <c r="AC3893" s="14" t="n"/>
      <c r="AD3893" s="14">
        <f>IF(M3893="", "", IF(C3893="Long", IF(M3893&gt;0, M3893/F3893, ((G3893*(I3893-E3893))/F3893)), IF(M3893&gt;0, M3893/F3893, ((G3893*(E3893-I3893))/F3893))))</f>
        <v/>
      </c>
    </row>
    <row customHeight="1" ht="17.25" r="3894" spans="1:105">
      <c r="A3894" s="161" t="n"/>
      <c r="B3894" s="141" t="n"/>
      <c r="C3894" s="15" t="n"/>
      <c r="D3894" s="15" t="n"/>
      <c r="E3894" s="142" t="n"/>
      <c r="F3894" s="16" t="n"/>
      <c r="G3894" s="132" t="n"/>
      <c r="H3894" s="142" t="n"/>
      <c r="I3894" s="142" t="n"/>
      <c r="J3894" s="144" t="n"/>
      <c r="K3894" s="124" t="n"/>
      <c r="L3894" s="12" t="n"/>
      <c r="M3894" s="158">
        <f>IF(J3894="", "", K3894)</f>
        <v/>
      </c>
      <c r="N3894" s="17" t="n"/>
      <c r="O3894" s="18" t="n"/>
      <c r="AC3894" s="14" t="n"/>
      <c r="AD3894" s="14">
        <f>IF(M3894="", "", IF(C3894="Long", IF(M3894&gt;0, M3894/F3894, ((G3894*(I3894-E3894))/F3894)), IF(M3894&gt;0, M3894/F3894, ((G3894*(E3894-I3894))/F3894))))</f>
        <v/>
      </c>
    </row>
    <row customHeight="1" ht="17.25" r="3895" spans="1:105">
      <c r="A3895" s="161" t="n"/>
      <c r="B3895" s="141" t="n"/>
      <c r="C3895" s="15" t="n"/>
      <c r="D3895" s="15" t="n"/>
      <c r="E3895" s="142" t="n"/>
      <c r="F3895" s="16" t="n"/>
      <c r="G3895" s="132" t="n"/>
      <c r="H3895" s="142" t="n"/>
      <c r="I3895" s="142" t="n"/>
      <c r="J3895" s="144" t="n"/>
      <c r="K3895" s="124" t="n"/>
      <c r="L3895" s="12" t="n"/>
      <c r="M3895" s="158">
        <f>IF(J3895="", "", K3895)</f>
        <v/>
      </c>
      <c r="N3895" s="17" t="n"/>
      <c r="O3895" s="18" t="n"/>
      <c r="AC3895" s="14" t="n"/>
      <c r="AD3895" s="14">
        <f>IF(M3895="", "", IF(C3895="Long", IF(M3895&gt;0, M3895/F3895, ((G3895*(I3895-E3895))/F3895)), IF(M3895&gt;0, M3895/F3895, ((G3895*(E3895-I3895))/F3895))))</f>
        <v/>
      </c>
    </row>
    <row customHeight="1" ht="17.25" r="3896" spans="1:105">
      <c r="A3896" s="161" t="n"/>
      <c r="B3896" s="141" t="n"/>
      <c r="C3896" s="15" t="n"/>
      <c r="D3896" s="15" t="n"/>
      <c r="E3896" s="142" t="n"/>
      <c r="F3896" s="16" t="n"/>
      <c r="G3896" s="132" t="n"/>
      <c r="H3896" s="142" t="n"/>
      <c r="I3896" s="142" t="n"/>
      <c r="J3896" s="144" t="n"/>
      <c r="K3896" s="124" t="n"/>
      <c r="L3896" s="12" t="n"/>
      <c r="M3896" s="158">
        <f>IF(J3896="", "", K3896)</f>
        <v/>
      </c>
      <c r="N3896" s="17" t="n"/>
      <c r="O3896" s="18" t="n"/>
      <c r="AC3896" s="14" t="n"/>
      <c r="AD3896" s="14">
        <f>IF(M3896="", "", IF(C3896="Long", IF(M3896&gt;0, M3896/F3896, ((G3896*(I3896-E3896))/F3896)), IF(M3896&gt;0, M3896/F3896, ((G3896*(E3896-I3896))/F3896))))</f>
        <v/>
      </c>
    </row>
    <row customHeight="1" ht="17.25" r="3897" spans="1:105">
      <c r="A3897" s="161" t="n"/>
      <c r="B3897" s="141" t="n"/>
      <c r="C3897" s="15" t="n"/>
      <c r="D3897" s="15" t="n"/>
      <c r="E3897" s="142" t="n"/>
      <c r="F3897" s="16" t="n"/>
      <c r="G3897" s="132" t="n"/>
      <c r="H3897" s="142" t="n"/>
      <c r="I3897" s="142" t="n"/>
      <c r="J3897" s="144" t="n"/>
      <c r="K3897" s="124" t="n"/>
      <c r="L3897" s="12" t="n"/>
      <c r="M3897" s="158">
        <f>IF(J3897="", "", K3897)</f>
        <v/>
      </c>
      <c r="N3897" s="17" t="n"/>
      <c r="O3897" s="18" t="n"/>
      <c r="AC3897" s="14" t="n"/>
      <c r="AD3897" s="14">
        <f>IF(M3897="", "", IF(C3897="Long", IF(M3897&gt;0, M3897/F3897, ((G3897*(I3897-E3897))/F3897)), IF(M3897&gt;0, M3897/F3897, ((G3897*(E3897-I3897))/F3897))))</f>
        <v/>
      </c>
    </row>
    <row customHeight="1" ht="17.25" r="3898" spans="1:105">
      <c r="A3898" s="161" t="n"/>
      <c r="B3898" s="141" t="n"/>
      <c r="C3898" s="15" t="n"/>
      <c r="D3898" s="15" t="n"/>
      <c r="E3898" s="142" t="n"/>
      <c r="F3898" s="16" t="n"/>
      <c r="G3898" s="132" t="n"/>
      <c r="H3898" s="142" t="n"/>
      <c r="I3898" s="142" t="n"/>
      <c r="J3898" s="144" t="n"/>
      <c r="K3898" s="124" t="n"/>
      <c r="L3898" s="12" t="n"/>
      <c r="M3898" s="158">
        <f>IF(J3898="", "", K3898)</f>
        <v/>
      </c>
      <c r="N3898" s="17" t="n"/>
      <c r="O3898" s="18" t="n"/>
      <c r="AC3898" s="14" t="n"/>
      <c r="AD3898" s="14">
        <f>IF(M3898="", "", IF(C3898="Long", IF(M3898&gt;0, M3898/F3898, ((G3898*(I3898-E3898))/F3898)), IF(M3898&gt;0, M3898/F3898, ((G3898*(E3898-I3898))/F3898))))</f>
        <v/>
      </c>
    </row>
    <row customHeight="1" ht="17.25" r="3899" spans="1:105">
      <c r="A3899" s="161" t="n"/>
      <c r="B3899" s="141" t="n"/>
      <c r="C3899" s="15" t="n"/>
      <c r="D3899" s="15" t="n"/>
      <c r="E3899" s="142" t="n"/>
      <c r="F3899" s="16" t="n"/>
      <c r="G3899" s="132" t="n"/>
      <c r="H3899" s="142" t="n"/>
      <c r="I3899" s="142" t="n"/>
      <c r="J3899" s="144" t="n"/>
      <c r="K3899" s="124" t="n"/>
      <c r="L3899" s="12" t="n"/>
      <c r="M3899" s="158">
        <f>IF(J3899="", "", K3899)</f>
        <v/>
      </c>
      <c r="N3899" s="17" t="n"/>
      <c r="O3899" s="18" t="n"/>
      <c r="AC3899" s="14" t="n"/>
      <c r="AD3899" s="14">
        <f>IF(M3899="", "", IF(C3899="Long", IF(M3899&gt;0, M3899/F3899, ((G3899*(I3899-E3899))/F3899)), IF(M3899&gt;0, M3899/F3899, ((G3899*(E3899-I3899))/F3899))))</f>
        <v/>
      </c>
    </row>
    <row customHeight="1" ht="17.25" r="3900" spans="1:105">
      <c r="A3900" s="161" t="n"/>
      <c r="B3900" s="141" t="n"/>
      <c r="C3900" s="15" t="n"/>
      <c r="D3900" s="15" t="n"/>
      <c r="E3900" s="142" t="n"/>
      <c r="F3900" s="16" t="n"/>
      <c r="G3900" s="132" t="n"/>
      <c r="H3900" s="142" t="n"/>
      <c r="I3900" s="142" t="n"/>
      <c r="J3900" s="144" t="n"/>
      <c r="K3900" s="124" t="n"/>
      <c r="L3900" s="12" t="n"/>
      <c r="M3900" s="158">
        <f>IF(J3900="", "", K3900)</f>
        <v/>
      </c>
      <c r="N3900" s="17" t="n"/>
      <c r="O3900" s="18" t="n"/>
      <c r="AC3900" s="14" t="n"/>
      <c r="AD3900" s="14">
        <f>IF(M3900="", "", IF(C3900="Long", IF(M3900&gt;0, M3900/F3900, ((G3900*(I3900-E3900))/F3900)), IF(M3900&gt;0, M3900/F3900, ((G3900*(E3900-I3900))/F3900))))</f>
        <v/>
      </c>
    </row>
    <row customHeight="1" ht="17.25" r="3901" spans="1:105">
      <c r="A3901" s="161" t="n"/>
      <c r="B3901" s="141" t="n"/>
      <c r="C3901" s="15" t="n"/>
      <c r="D3901" s="15" t="n"/>
      <c r="E3901" s="142" t="n"/>
      <c r="F3901" s="16" t="n"/>
      <c r="G3901" s="132" t="n"/>
      <c r="H3901" s="142" t="n"/>
      <c r="I3901" s="142" t="n"/>
      <c r="J3901" s="144" t="n"/>
      <c r="K3901" s="124" t="n"/>
      <c r="L3901" s="12" t="n"/>
      <c r="M3901" s="158">
        <f>IF(J3901="", "", K3901)</f>
        <v/>
      </c>
      <c r="N3901" s="17" t="n"/>
      <c r="O3901" s="18" t="n"/>
      <c r="AC3901" s="14" t="n"/>
      <c r="AD3901" s="14">
        <f>IF(M3901="", "", IF(C3901="Long", IF(M3901&gt;0, M3901/F3901, ((G3901*(I3901-E3901))/F3901)), IF(M3901&gt;0, M3901/F3901, ((G3901*(E3901-I3901))/F3901))))</f>
        <v/>
      </c>
    </row>
    <row customHeight="1" ht="17.25" r="3902" spans="1:105">
      <c r="A3902" s="161" t="n"/>
      <c r="B3902" s="141" t="n"/>
      <c r="C3902" s="15" t="n"/>
      <c r="D3902" s="15" t="n"/>
      <c r="E3902" s="142" t="n"/>
      <c r="F3902" s="16" t="n"/>
      <c r="G3902" s="132" t="n"/>
      <c r="H3902" s="142" t="n"/>
      <c r="I3902" s="142" t="n"/>
      <c r="J3902" s="144" t="n"/>
      <c r="K3902" s="124" t="n"/>
      <c r="L3902" s="12" t="n"/>
      <c r="M3902" s="158">
        <f>IF(J3902="", "", K3902)</f>
        <v/>
      </c>
      <c r="N3902" s="17" t="n"/>
      <c r="O3902" s="18" t="n"/>
      <c r="AC3902" s="14" t="n"/>
      <c r="AD3902" s="14">
        <f>IF(M3902="", "", IF(C3902="Long", IF(M3902&gt;0, M3902/F3902, ((G3902*(I3902-E3902))/F3902)), IF(M3902&gt;0, M3902/F3902, ((G3902*(E3902-I3902))/F3902))))</f>
        <v/>
      </c>
    </row>
    <row customHeight="1" ht="17.25" r="3903" spans="1:105">
      <c r="A3903" s="161" t="n"/>
      <c r="B3903" s="141" t="n"/>
      <c r="C3903" s="15" t="n"/>
      <c r="D3903" s="15" t="n"/>
      <c r="E3903" s="142" t="n"/>
      <c r="F3903" s="16" t="n"/>
      <c r="G3903" s="132" t="n"/>
      <c r="H3903" s="142" t="n"/>
      <c r="I3903" s="142" t="n"/>
      <c r="J3903" s="144" t="n"/>
      <c r="K3903" s="124" t="n"/>
      <c r="L3903" s="12" t="n"/>
      <c r="M3903" s="158">
        <f>IF(J3903="", "", K3903)</f>
        <v/>
      </c>
      <c r="N3903" s="17" t="n"/>
      <c r="O3903" s="18" t="n"/>
      <c r="AC3903" s="14" t="n"/>
      <c r="AD3903" s="14">
        <f>IF(M3903="", "", IF(C3903="Long", IF(M3903&gt;0, M3903/F3903, ((G3903*(I3903-E3903))/F3903)), IF(M3903&gt;0, M3903/F3903, ((G3903*(E3903-I3903))/F3903))))</f>
        <v/>
      </c>
    </row>
    <row customHeight="1" ht="17.25" r="3904" spans="1:105">
      <c r="A3904" s="161" t="n"/>
      <c r="B3904" s="141" t="n"/>
      <c r="C3904" s="15" t="n"/>
      <c r="D3904" s="15" t="n"/>
      <c r="E3904" s="142" t="n"/>
      <c r="F3904" s="16" t="n"/>
      <c r="G3904" s="132" t="n"/>
      <c r="H3904" s="142" t="n"/>
      <c r="I3904" s="142" t="n"/>
      <c r="J3904" s="144" t="n"/>
      <c r="K3904" s="124" t="n"/>
      <c r="L3904" s="12" t="n"/>
      <c r="M3904" s="158">
        <f>IF(J3904="", "", K3904)</f>
        <v/>
      </c>
      <c r="N3904" s="17" t="n"/>
      <c r="O3904" s="18" t="n"/>
      <c r="AC3904" s="14" t="n"/>
      <c r="AD3904" s="14">
        <f>IF(M3904="", "", IF(C3904="Long", IF(M3904&gt;0, M3904/F3904, ((G3904*(I3904-E3904))/F3904)), IF(M3904&gt;0, M3904/F3904, ((G3904*(E3904-I3904))/F3904))))</f>
        <v/>
      </c>
    </row>
    <row customHeight="1" ht="17.25" r="3905" spans="1:105">
      <c r="A3905" s="161" t="n"/>
      <c r="B3905" s="141" t="n"/>
      <c r="C3905" s="15" t="n"/>
      <c r="D3905" s="15" t="n"/>
      <c r="E3905" s="142" t="n"/>
      <c r="F3905" s="16" t="n"/>
      <c r="G3905" s="132" t="n"/>
      <c r="H3905" s="142" t="n"/>
      <c r="I3905" s="142" t="n"/>
      <c r="J3905" s="144" t="n"/>
      <c r="K3905" s="124" t="n"/>
      <c r="L3905" s="12" t="n"/>
      <c r="M3905" s="158">
        <f>IF(J3905="", "", K3905)</f>
        <v/>
      </c>
      <c r="N3905" s="17" t="n"/>
      <c r="O3905" s="18" t="n"/>
      <c r="AC3905" s="14" t="n"/>
      <c r="AD3905" s="14">
        <f>IF(M3905="", "", IF(C3905="Long", IF(M3905&gt;0, M3905/F3905, ((G3905*(I3905-E3905))/F3905)), IF(M3905&gt;0, M3905/F3905, ((G3905*(E3905-I3905))/F3905))))</f>
        <v/>
      </c>
    </row>
    <row customHeight="1" ht="17.25" r="3906" spans="1:105">
      <c r="A3906" s="161" t="n"/>
      <c r="B3906" s="141" t="n"/>
      <c r="C3906" s="15" t="n"/>
      <c r="D3906" s="15" t="n"/>
      <c r="E3906" s="142" t="n"/>
      <c r="F3906" s="16" t="n"/>
      <c r="G3906" s="132" t="n"/>
      <c r="H3906" s="142" t="n"/>
      <c r="I3906" s="142" t="n"/>
      <c r="J3906" s="144" t="n"/>
      <c r="K3906" s="124" t="n"/>
      <c r="L3906" s="12" t="n"/>
      <c r="M3906" s="158">
        <f>IF(J3906="", "", K3906)</f>
        <v/>
      </c>
      <c r="N3906" s="17" t="n"/>
      <c r="O3906" s="18" t="n"/>
      <c r="AC3906" s="14" t="n"/>
      <c r="AD3906" s="14">
        <f>IF(M3906="", "", IF(C3906="Long", IF(M3906&gt;0, M3906/F3906, ((G3906*(I3906-E3906))/F3906)), IF(M3906&gt;0, M3906/F3906, ((G3906*(E3906-I3906))/F3906))))</f>
        <v/>
      </c>
    </row>
    <row customHeight="1" ht="17.25" r="3907" spans="1:105">
      <c r="A3907" s="161" t="n"/>
      <c r="B3907" s="141" t="n"/>
      <c r="C3907" s="15" t="n"/>
      <c r="D3907" s="15" t="n"/>
      <c r="E3907" s="142" t="n"/>
      <c r="F3907" s="16" t="n"/>
      <c r="G3907" s="132" t="n"/>
      <c r="H3907" s="142" t="n"/>
      <c r="I3907" s="142" t="n"/>
      <c r="J3907" s="144" t="n"/>
      <c r="K3907" s="124" t="n"/>
      <c r="L3907" s="12" t="n"/>
      <c r="M3907" s="158">
        <f>IF(J3907="", "", K3907)</f>
        <v/>
      </c>
      <c r="N3907" s="17" t="n"/>
      <c r="O3907" s="18" t="n"/>
      <c r="AC3907" s="14" t="n"/>
      <c r="AD3907" s="14">
        <f>IF(M3907="", "", IF(C3907="Long", IF(M3907&gt;0, M3907/F3907, ((G3907*(I3907-E3907))/F3907)), IF(M3907&gt;0, M3907/F3907, ((G3907*(E3907-I3907))/F3907))))</f>
        <v/>
      </c>
    </row>
    <row customHeight="1" ht="17.25" r="3908" spans="1:105">
      <c r="A3908" s="161" t="n"/>
      <c r="B3908" s="141" t="n"/>
      <c r="C3908" s="15" t="n"/>
      <c r="D3908" s="15" t="n"/>
      <c r="E3908" s="142" t="n"/>
      <c r="F3908" s="16" t="n"/>
      <c r="G3908" s="132" t="n"/>
      <c r="H3908" s="142" t="n"/>
      <c r="I3908" s="142" t="n"/>
      <c r="J3908" s="144" t="n"/>
      <c r="K3908" s="124" t="n"/>
      <c r="L3908" s="12" t="n"/>
      <c r="M3908" s="158">
        <f>IF(J3908="", "", K3908)</f>
        <v/>
      </c>
      <c r="N3908" s="17" t="n"/>
      <c r="O3908" s="18" t="n"/>
      <c r="AC3908" s="14" t="n"/>
      <c r="AD3908" s="14">
        <f>IF(M3908="", "", IF(C3908="Long", IF(M3908&gt;0, M3908/F3908, ((G3908*(I3908-E3908))/F3908)), IF(M3908&gt;0, M3908/F3908, ((G3908*(E3908-I3908))/F3908))))</f>
        <v/>
      </c>
    </row>
    <row customHeight="1" ht="17.25" r="3909" spans="1:105">
      <c r="A3909" s="161" t="n"/>
      <c r="B3909" s="141" t="n"/>
      <c r="C3909" s="15" t="n"/>
      <c r="D3909" s="15" t="n"/>
      <c r="E3909" s="142" t="n"/>
      <c r="F3909" s="16" t="n"/>
      <c r="G3909" s="132" t="n"/>
      <c r="H3909" s="142" t="n"/>
      <c r="I3909" s="142" t="n"/>
      <c r="J3909" s="144" t="n"/>
      <c r="K3909" s="124" t="n"/>
      <c r="L3909" s="12" t="n"/>
      <c r="M3909" s="158">
        <f>IF(J3909="", "", K3909)</f>
        <v/>
      </c>
      <c r="N3909" s="17" t="n"/>
      <c r="O3909" s="18" t="n"/>
      <c r="AC3909" s="14" t="n"/>
      <c r="AD3909" s="14">
        <f>IF(M3909="", "", IF(C3909="Long", IF(M3909&gt;0, M3909/F3909, ((G3909*(I3909-E3909))/F3909)), IF(M3909&gt;0, M3909/F3909, ((G3909*(E3909-I3909))/F3909))))</f>
        <v/>
      </c>
    </row>
    <row customHeight="1" ht="17.25" r="3910" spans="1:105">
      <c r="A3910" s="161" t="n"/>
      <c r="B3910" s="141" t="n"/>
      <c r="C3910" s="15" t="n"/>
      <c r="D3910" s="15" t="n"/>
      <c r="E3910" s="142" t="n"/>
      <c r="F3910" s="16" t="n"/>
      <c r="G3910" s="132" t="n"/>
      <c r="H3910" s="142" t="n"/>
      <c r="I3910" s="142" t="n"/>
      <c r="J3910" s="144" t="n"/>
      <c r="K3910" s="124" t="n"/>
      <c r="L3910" s="12" t="n"/>
      <c r="M3910" s="158">
        <f>IF(J3910="", "", K3910)</f>
        <v/>
      </c>
      <c r="N3910" s="17" t="n"/>
      <c r="O3910" s="18" t="n"/>
      <c r="AC3910" s="14" t="n"/>
      <c r="AD3910" s="14">
        <f>IF(M3910="", "", IF(C3910="Long", IF(M3910&gt;0, M3910/F3910, ((G3910*(I3910-E3910))/F3910)), IF(M3910&gt;0, M3910/F3910, ((G3910*(E3910-I3910))/F3910))))</f>
        <v/>
      </c>
    </row>
    <row customHeight="1" ht="17.25" r="3911" spans="1:105">
      <c r="A3911" s="161" t="n"/>
      <c r="B3911" s="141" t="n"/>
      <c r="C3911" s="15" t="n"/>
      <c r="D3911" s="15" t="n"/>
      <c r="E3911" s="142" t="n"/>
      <c r="F3911" s="16" t="n"/>
      <c r="G3911" s="132" t="n"/>
      <c r="H3911" s="142" t="n"/>
      <c r="I3911" s="142" t="n"/>
      <c r="J3911" s="144" t="n"/>
      <c r="K3911" s="124" t="n"/>
      <c r="L3911" s="12" t="n"/>
      <c r="M3911" s="158">
        <f>IF(J3911="", "", K3911)</f>
        <v/>
      </c>
      <c r="N3911" s="17" t="n"/>
      <c r="O3911" s="18" t="n"/>
      <c r="AC3911" s="14" t="n"/>
      <c r="AD3911" s="14">
        <f>IF(M3911="", "", IF(C3911="Long", IF(M3911&gt;0, M3911/F3911, ((G3911*(I3911-E3911))/F3911)), IF(M3911&gt;0, M3911/F3911, ((G3911*(E3911-I3911))/F3911))))</f>
        <v/>
      </c>
    </row>
    <row customHeight="1" ht="17.25" r="3912" spans="1:105">
      <c r="A3912" s="161" t="n"/>
      <c r="B3912" s="141" t="n"/>
      <c r="C3912" s="15" t="n"/>
      <c r="D3912" s="15" t="n"/>
      <c r="E3912" s="142" t="n"/>
      <c r="F3912" s="16" t="n"/>
      <c r="G3912" s="132" t="n"/>
      <c r="H3912" s="142" t="n"/>
      <c r="I3912" s="142" t="n"/>
      <c r="J3912" s="144" t="n"/>
      <c r="K3912" s="124" t="n"/>
      <c r="L3912" s="12" t="n"/>
      <c r="M3912" s="158">
        <f>IF(J3912="", "", K3912)</f>
        <v/>
      </c>
      <c r="N3912" s="17" t="n"/>
      <c r="O3912" s="18" t="n"/>
      <c r="AC3912" s="14" t="n"/>
      <c r="AD3912" s="14">
        <f>IF(M3912="", "", IF(C3912="Long", IF(M3912&gt;0, M3912/F3912, ((G3912*(I3912-E3912))/F3912)), IF(M3912&gt;0, M3912/F3912, ((G3912*(E3912-I3912))/F3912))))</f>
        <v/>
      </c>
    </row>
    <row customHeight="1" ht="17.25" r="3913" spans="1:105">
      <c r="A3913" s="161" t="n"/>
      <c r="B3913" s="141" t="n"/>
      <c r="C3913" s="15" t="n"/>
      <c r="D3913" s="15" t="n"/>
      <c r="E3913" s="142" t="n"/>
      <c r="F3913" s="16" t="n"/>
      <c r="G3913" s="132" t="n"/>
      <c r="H3913" s="142" t="n"/>
      <c r="I3913" s="142" t="n"/>
      <c r="J3913" s="144" t="n"/>
      <c r="K3913" s="124" t="n"/>
      <c r="L3913" s="12" t="n"/>
      <c r="M3913" s="158">
        <f>IF(J3913="", "", K3913)</f>
        <v/>
      </c>
      <c r="N3913" s="17" t="n"/>
      <c r="O3913" s="18" t="n"/>
      <c r="AC3913" s="14" t="n"/>
      <c r="AD3913" s="14">
        <f>IF(M3913="", "", IF(C3913="Long", IF(M3913&gt;0, M3913/F3913, ((G3913*(I3913-E3913))/F3913)), IF(M3913&gt;0, M3913/F3913, ((G3913*(E3913-I3913))/F3913))))</f>
        <v/>
      </c>
    </row>
    <row customHeight="1" ht="17.25" r="3914" spans="1:105">
      <c r="A3914" s="161" t="n"/>
      <c r="B3914" s="141" t="n"/>
      <c r="C3914" s="15" t="n"/>
      <c r="D3914" s="15" t="n"/>
      <c r="E3914" s="142" t="n"/>
      <c r="F3914" s="16" t="n"/>
      <c r="G3914" s="132" t="n"/>
      <c r="H3914" s="142" t="n"/>
      <c r="I3914" s="142" t="n"/>
      <c r="J3914" s="144" t="n"/>
      <c r="K3914" s="124" t="n"/>
      <c r="L3914" s="12" t="n"/>
      <c r="M3914" s="158">
        <f>IF(J3914="", "", K3914)</f>
        <v/>
      </c>
      <c r="N3914" s="17" t="n"/>
      <c r="O3914" s="18" t="n"/>
      <c r="AC3914" s="14" t="n"/>
      <c r="AD3914" s="14">
        <f>IF(M3914="", "", IF(C3914="Long", IF(M3914&gt;0, M3914/F3914, ((G3914*(I3914-E3914))/F3914)), IF(M3914&gt;0, M3914/F3914, ((G3914*(E3914-I3914))/F3914))))</f>
        <v/>
      </c>
    </row>
    <row customHeight="1" ht="17.25" r="3915" spans="1:105">
      <c r="A3915" s="161" t="n"/>
      <c r="B3915" s="141" t="n"/>
      <c r="C3915" s="15" t="n"/>
      <c r="D3915" s="15" t="n"/>
      <c r="E3915" s="142" t="n"/>
      <c r="F3915" s="16" t="n"/>
      <c r="G3915" s="132" t="n"/>
      <c r="H3915" s="142" t="n"/>
      <c r="I3915" s="142" t="n"/>
      <c r="J3915" s="144" t="n"/>
      <c r="K3915" s="124" t="n"/>
      <c r="L3915" s="12" t="n"/>
      <c r="M3915" s="158">
        <f>IF(J3915="", "", K3915)</f>
        <v/>
      </c>
      <c r="N3915" s="17" t="n"/>
      <c r="O3915" s="18" t="n"/>
      <c r="AC3915" s="14" t="n"/>
      <c r="AD3915" s="14">
        <f>IF(M3915="", "", IF(C3915="Long", IF(M3915&gt;0, M3915/F3915, ((G3915*(I3915-E3915))/F3915)), IF(M3915&gt;0, M3915/F3915, ((G3915*(E3915-I3915))/F3915))))</f>
        <v/>
      </c>
    </row>
    <row customHeight="1" ht="17.25" r="3916" spans="1:105">
      <c r="A3916" s="161" t="n"/>
      <c r="B3916" s="141" t="n"/>
      <c r="C3916" s="15" t="n"/>
      <c r="D3916" s="15" t="n"/>
      <c r="E3916" s="142" t="n"/>
      <c r="F3916" s="16" t="n"/>
      <c r="G3916" s="132" t="n"/>
      <c r="H3916" s="142" t="n"/>
      <c r="I3916" s="142" t="n"/>
      <c r="J3916" s="144" t="n"/>
      <c r="K3916" s="124" t="n"/>
      <c r="L3916" s="12" t="n"/>
      <c r="M3916" s="158">
        <f>IF(J3916="", "", K3916)</f>
        <v/>
      </c>
      <c r="N3916" s="17" t="n"/>
      <c r="O3916" s="18" t="n"/>
      <c r="AC3916" s="14" t="n"/>
      <c r="AD3916" s="14">
        <f>IF(M3916="", "", IF(C3916="Long", IF(M3916&gt;0, M3916/F3916, ((G3916*(I3916-E3916))/F3916)), IF(M3916&gt;0, M3916/F3916, ((G3916*(E3916-I3916))/F3916))))</f>
        <v/>
      </c>
    </row>
    <row customHeight="1" ht="17.25" r="3917" spans="1:105">
      <c r="A3917" s="161" t="n"/>
      <c r="B3917" s="141" t="n"/>
      <c r="C3917" s="15" t="n"/>
      <c r="D3917" s="15" t="n"/>
      <c r="E3917" s="142" t="n"/>
      <c r="F3917" s="16" t="n"/>
      <c r="G3917" s="132" t="n"/>
      <c r="H3917" s="142" t="n"/>
      <c r="I3917" s="142" t="n"/>
      <c r="J3917" s="144" t="n"/>
      <c r="K3917" s="124" t="n"/>
      <c r="L3917" s="12" t="n"/>
      <c r="M3917" s="158">
        <f>IF(J3917="", "", K3917)</f>
        <v/>
      </c>
      <c r="N3917" s="17" t="n"/>
      <c r="O3917" s="18" t="n"/>
      <c r="AC3917" s="14" t="n"/>
      <c r="AD3917" s="14">
        <f>IF(M3917="", "", IF(C3917="Long", IF(M3917&gt;0, M3917/F3917, ((G3917*(I3917-E3917))/F3917)), IF(M3917&gt;0, M3917/F3917, ((G3917*(E3917-I3917))/F3917))))</f>
        <v/>
      </c>
    </row>
    <row customHeight="1" ht="17.25" r="3918" spans="1:105">
      <c r="A3918" s="161" t="n"/>
      <c r="B3918" s="141" t="n"/>
      <c r="C3918" s="15" t="n"/>
      <c r="D3918" s="15" t="n"/>
      <c r="E3918" s="142" t="n"/>
      <c r="F3918" s="16" t="n"/>
      <c r="G3918" s="132" t="n"/>
      <c r="H3918" s="142" t="n"/>
      <c r="I3918" s="142" t="n"/>
      <c r="J3918" s="144" t="n"/>
      <c r="K3918" s="124" t="n"/>
      <c r="L3918" s="12" t="n"/>
      <c r="M3918" s="158">
        <f>IF(J3918="", "", K3918)</f>
        <v/>
      </c>
      <c r="N3918" s="17" t="n"/>
      <c r="O3918" s="18" t="n"/>
      <c r="AC3918" s="14" t="n"/>
      <c r="AD3918" s="14">
        <f>IF(M3918="", "", IF(C3918="Long", IF(M3918&gt;0, M3918/F3918, ((G3918*(I3918-E3918))/F3918)), IF(M3918&gt;0, M3918/F3918, ((G3918*(E3918-I3918))/F3918))))</f>
        <v/>
      </c>
    </row>
    <row customHeight="1" ht="17.25" r="3919" spans="1:105">
      <c r="A3919" s="161" t="n"/>
      <c r="B3919" s="141" t="n"/>
      <c r="C3919" s="15" t="n"/>
      <c r="D3919" s="15" t="n"/>
      <c r="E3919" s="142" t="n"/>
      <c r="F3919" s="16" t="n"/>
      <c r="G3919" s="132" t="n"/>
      <c r="H3919" s="142" t="n"/>
      <c r="I3919" s="142" t="n"/>
      <c r="J3919" s="144" t="n"/>
      <c r="K3919" s="124" t="n"/>
      <c r="L3919" s="12" t="n"/>
      <c r="M3919" s="158">
        <f>IF(J3919="", "", K3919)</f>
        <v/>
      </c>
      <c r="N3919" s="17" t="n"/>
      <c r="O3919" s="18" t="n"/>
      <c r="AC3919" s="14" t="n"/>
      <c r="AD3919" s="14">
        <f>IF(M3919="", "", IF(C3919="Long", IF(M3919&gt;0, M3919/F3919, ((G3919*(I3919-E3919))/F3919)), IF(M3919&gt;0, M3919/F3919, ((G3919*(E3919-I3919))/F3919))))</f>
        <v/>
      </c>
    </row>
    <row customHeight="1" ht="17.25" r="3920" spans="1:105">
      <c r="A3920" s="161" t="n"/>
      <c r="B3920" s="141" t="n"/>
      <c r="C3920" s="15" t="n"/>
      <c r="D3920" s="15" t="n"/>
      <c r="E3920" s="142" t="n"/>
      <c r="F3920" s="16" t="n"/>
      <c r="G3920" s="132" t="n"/>
      <c r="H3920" s="142" t="n"/>
      <c r="I3920" s="142" t="n"/>
      <c r="J3920" s="144" t="n"/>
      <c r="K3920" s="124" t="n"/>
      <c r="L3920" s="12" t="n"/>
      <c r="M3920" s="158">
        <f>IF(J3920="", "", K3920)</f>
        <v/>
      </c>
      <c r="N3920" s="17" t="n"/>
      <c r="O3920" s="18" t="n"/>
      <c r="AC3920" s="14" t="n"/>
      <c r="AD3920" s="14">
        <f>IF(M3920="", "", IF(C3920="Long", IF(M3920&gt;0, M3920/F3920, ((G3920*(I3920-E3920))/F3920)), IF(M3920&gt;0, M3920/F3920, ((G3920*(E3920-I3920))/F3920))))</f>
        <v/>
      </c>
    </row>
    <row customHeight="1" ht="17.25" r="3921" spans="1:105">
      <c r="A3921" s="161" t="n"/>
      <c r="B3921" s="141" t="n"/>
      <c r="C3921" s="15" t="n"/>
      <c r="D3921" s="15" t="n"/>
      <c r="E3921" s="142" t="n"/>
      <c r="F3921" s="16" t="n"/>
      <c r="G3921" s="132" t="n"/>
      <c r="H3921" s="142" t="n"/>
      <c r="I3921" s="142" t="n"/>
      <c r="J3921" s="144" t="n"/>
      <c r="K3921" s="124" t="n"/>
      <c r="L3921" s="12" t="n"/>
      <c r="M3921" s="158">
        <f>IF(J3921="", "", K3921)</f>
        <v/>
      </c>
      <c r="N3921" s="17" t="n"/>
      <c r="O3921" s="18" t="n"/>
      <c r="AC3921" s="14" t="n"/>
      <c r="AD3921" s="14">
        <f>IF(M3921="", "", IF(C3921="Long", IF(M3921&gt;0, M3921/F3921, ((G3921*(I3921-E3921))/F3921)), IF(M3921&gt;0, M3921/F3921, ((G3921*(E3921-I3921))/F3921))))</f>
        <v/>
      </c>
    </row>
    <row customHeight="1" ht="17.25" r="3922" spans="1:105">
      <c r="A3922" s="161" t="n"/>
      <c r="B3922" s="141" t="n"/>
      <c r="C3922" s="15" t="n"/>
      <c r="D3922" s="15" t="n"/>
      <c r="E3922" s="142" t="n"/>
      <c r="F3922" s="16" t="n"/>
      <c r="G3922" s="132" t="n"/>
      <c r="H3922" s="142" t="n"/>
      <c r="I3922" s="142" t="n"/>
      <c r="J3922" s="144" t="n"/>
      <c r="K3922" s="124" t="n"/>
      <c r="L3922" s="12" t="n"/>
      <c r="M3922" s="158">
        <f>IF(J3922="", "", K3922)</f>
        <v/>
      </c>
      <c r="N3922" s="17" t="n"/>
      <c r="O3922" s="18" t="n"/>
      <c r="AC3922" s="14" t="n"/>
      <c r="AD3922" s="14">
        <f>IF(M3922="", "", IF(C3922="Long", IF(M3922&gt;0, M3922/F3922, ((G3922*(I3922-E3922))/F3922)), IF(M3922&gt;0, M3922/F3922, ((G3922*(E3922-I3922))/F3922))))</f>
        <v/>
      </c>
    </row>
    <row customHeight="1" ht="17.25" r="3923" spans="1:105">
      <c r="A3923" s="161" t="n"/>
      <c r="B3923" s="141" t="n"/>
      <c r="C3923" s="15" t="n"/>
      <c r="D3923" s="15" t="n"/>
      <c r="E3923" s="142" t="n"/>
      <c r="F3923" s="16" t="n"/>
      <c r="G3923" s="132" t="n"/>
      <c r="H3923" s="142" t="n"/>
      <c r="I3923" s="142" t="n"/>
      <c r="J3923" s="144" t="n"/>
      <c r="K3923" s="124" t="n"/>
      <c r="L3923" s="12" t="n"/>
      <c r="M3923" s="158">
        <f>IF(J3923="", "", K3923)</f>
        <v/>
      </c>
      <c r="N3923" s="17" t="n"/>
      <c r="O3923" s="18" t="n"/>
      <c r="AC3923" s="14" t="n"/>
      <c r="AD3923" s="14">
        <f>IF(M3923="", "", IF(C3923="Long", IF(M3923&gt;0, M3923/F3923, ((G3923*(I3923-E3923))/F3923)), IF(M3923&gt;0, M3923/F3923, ((G3923*(E3923-I3923))/F3923))))</f>
        <v/>
      </c>
    </row>
    <row customHeight="1" ht="17.25" r="3924" spans="1:105">
      <c r="A3924" s="161" t="n"/>
      <c r="B3924" s="141" t="n"/>
      <c r="C3924" s="15" t="n"/>
      <c r="D3924" s="15" t="n"/>
      <c r="E3924" s="142" t="n"/>
      <c r="F3924" s="16" t="n"/>
      <c r="G3924" s="132" t="n"/>
      <c r="H3924" s="142" t="n"/>
      <c r="I3924" s="142" t="n"/>
      <c r="J3924" s="144" t="n"/>
      <c r="K3924" s="124" t="n"/>
      <c r="L3924" s="12" t="n"/>
      <c r="M3924" s="158">
        <f>IF(J3924="", "", K3924)</f>
        <v/>
      </c>
      <c r="N3924" s="17" t="n"/>
      <c r="O3924" s="18" t="n"/>
      <c r="AC3924" s="14" t="n"/>
      <c r="AD3924" s="14">
        <f>IF(M3924="", "", IF(C3924="Long", IF(M3924&gt;0, M3924/F3924, ((G3924*(I3924-E3924))/F3924)), IF(M3924&gt;0, M3924/F3924, ((G3924*(E3924-I3924))/F3924))))</f>
        <v/>
      </c>
    </row>
    <row customHeight="1" ht="17.25" r="3925" spans="1:105">
      <c r="A3925" s="161" t="n"/>
      <c r="B3925" s="141" t="n"/>
      <c r="C3925" s="15" t="n"/>
      <c r="D3925" s="15" t="n"/>
      <c r="E3925" s="142" t="n"/>
      <c r="F3925" s="16" t="n"/>
      <c r="G3925" s="132" t="n"/>
      <c r="H3925" s="142" t="n"/>
      <c r="I3925" s="142" t="n"/>
      <c r="J3925" s="144" t="n"/>
      <c r="K3925" s="124" t="n"/>
      <c r="L3925" s="12" t="n"/>
      <c r="M3925" s="158">
        <f>IF(J3925="", "", K3925)</f>
        <v/>
      </c>
      <c r="N3925" s="17" t="n"/>
      <c r="O3925" s="18" t="n"/>
      <c r="AC3925" s="14" t="n"/>
      <c r="AD3925" s="14">
        <f>IF(M3925="", "", IF(C3925="Long", IF(M3925&gt;0, M3925/F3925, ((G3925*(I3925-E3925))/F3925)), IF(M3925&gt;0, M3925/F3925, ((G3925*(E3925-I3925))/F3925))))</f>
        <v/>
      </c>
    </row>
    <row customHeight="1" ht="17.25" r="3926" spans="1:105">
      <c r="A3926" s="161" t="n"/>
      <c r="B3926" s="141" t="n"/>
      <c r="C3926" s="15" t="n"/>
      <c r="D3926" s="15" t="n"/>
      <c r="E3926" s="142" t="n"/>
      <c r="F3926" s="16" t="n"/>
      <c r="G3926" s="132" t="n"/>
      <c r="H3926" s="142" t="n"/>
      <c r="I3926" s="142" t="n"/>
      <c r="J3926" s="144" t="n"/>
      <c r="K3926" s="124" t="n"/>
      <c r="L3926" s="12" t="n"/>
      <c r="M3926" s="158">
        <f>IF(J3926="", "", K3926)</f>
        <v/>
      </c>
      <c r="N3926" s="17" t="n"/>
      <c r="O3926" s="18" t="n"/>
      <c r="AC3926" s="14" t="n"/>
      <c r="AD3926" s="14">
        <f>IF(M3926="", "", IF(C3926="Long", IF(M3926&gt;0, M3926/F3926, ((G3926*(I3926-E3926))/F3926)), IF(M3926&gt;0, M3926/F3926, ((G3926*(E3926-I3926))/F3926))))</f>
        <v/>
      </c>
    </row>
    <row customHeight="1" ht="17.25" r="3927" spans="1:105">
      <c r="A3927" s="161" t="n"/>
      <c r="B3927" s="141" t="n"/>
      <c r="C3927" s="15" t="n"/>
      <c r="D3927" s="15" t="n"/>
      <c r="E3927" s="142" t="n"/>
      <c r="F3927" s="16" t="n"/>
      <c r="G3927" s="132" t="n"/>
      <c r="H3927" s="142" t="n"/>
      <c r="I3927" s="142" t="n"/>
      <c r="J3927" s="144" t="n"/>
      <c r="K3927" s="124" t="n"/>
      <c r="L3927" s="12" t="n"/>
      <c r="M3927" s="158">
        <f>IF(J3927="", "", K3927)</f>
        <v/>
      </c>
      <c r="N3927" s="17" t="n"/>
      <c r="O3927" s="18" t="n"/>
      <c r="AC3927" s="14" t="n"/>
      <c r="AD3927" s="14">
        <f>IF(M3927="", "", IF(C3927="Long", IF(M3927&gt;0, M3927/F3927, ((G3927*(I3927-E3927))/F3927)), IF(M3927&gt;0, M3927/F3927, ((G3927*(E3927-I3927))/F3927))))</f>
        <v/>
      </c>
    </row>
    <row customHeight="1" ht="17.25" r="3928" spans="1:105">
      <c r="A3928" s="161" t="n"/>
      <c r="B3928" s="141" t="n"/>
      <c r="C3928" s="15" t="n"/>
      <c r="D3928" s="15" t="n"/>
      <c r="E3928" s="142" t="n"/>
      <c r="F3928" s="16" t="n"/>
      <c r="G3928" s="132" t="n"/>
      <c r="H3928" s="142" t="n"/>
      <c r="I3928" s="142" t="n"/>
      <c r="J3928" s="144" t="n"/>
      <c r="K3928" s="124" t="n"/>
      <c r="L3928" s="12" t="n"/>
      <c r="M3928" s="158">
        <f>IF(J3928="", "", K3928)</f>
        <v/>
      </c>
      <c r="N3928" s="17" t="n"/>
      <c r="O3928" s="18" t="n"/>
      <c r="AC3928" s="14" t="n"/>
      <c r="AD3928" s="14">
        <f>IF(M3928="", "", IF(C3928="Long", IF(M3928&gt;0, M3928/F3928, ((G3928*(I3928-E3928))/F3928)), IF(M3928&gt;0, M3928/F3928, ((G3928*(E3928-I3928))/F3928))))</f>
        <v/>
      </c>
    </row>
    <row customHeight="1" ht="17.25" r="3929" spans="1:105">
      <c r="A3929" s="161" t="n"/>
      <c r="B3929" s="141" t="n"/>
      <c r="C3929" s="15" t="n"/>
      <c r="D3929" s="15" t="n"/>
      <c r="E3929" s="142" t="n"/>
      <c r="F3929" s="16" t="n"/>
      <c r="G3929" s="132" t="n"/>
      <c r="H3929" s="142" t="n"/>
      <c r="I3929" s="142" t="n"/>
      <c r="J3929" s="144" t="n"/>
      <c r="K3929" s="124" t="n"/>
      <c r="L3929" s="12" t="n"/>
      <c r="M3929" s="158">
        <f>IF(J3929="", "", K3929)</f>
        <v/>
      </c>
      <c r="N3929" s="17" t="n"/>
      <c r="O3929" s="18" t="n"/>
      <c r="AC3929" s="14" t="n"/>
      <c r="AD3929" s="14">
        <f>IF(M3929="", "", IF(C3929="Long", IF(M3929&gt;0, M3929/F3929, ((G3929*(I3929-E3929))/F3929)), IF(M3929&gt;0, M3929/F3929, ((G3929*(E3929-I3929))/F3929))))</f>
        <v/>
      </c>
    </row>
    <row customHeight="1" ht="17.25" r="3930" spans="1:105">
      <c r="A3930" s="161" t="n"/>
      <c r="B3930" s="141" t="n"/>
      <c r="C3930" s="15" t="n"/>
      <c r="D3930" s="15" t="n"/>
      <c r="E3930" s="142" t="n"/>
      <c r="F3930" s="16" t="n"/>
      <c r="G3930" s="132" t="n"/>
      <c r="H3930" s="142" t="n"/>
      <c r="I3930" s="142" t="n"/>
      <c r="J3930" s="144" t="n"/>
      <c r="K3930" s="124" t="n"/>
      <c r="L3930" s="12" t="n"/>
      <c r="M3930" s="158">
        <f>IF(J3930="", "", K3930)</f>
        <v/>
      </c>
      <c r="N3930" s="17" t="n"/>
      <c r="O3930" s="18" t="n"/>
      <c r="AC3930" s="14" t="n"/>
      <c r="AD3930" s="14">
        <f>IF(M3930="", "", IF(C3930="Long", IF(M3930&gt;0, M3930/F3930, ((G3930*(I3930-E3930))/F3930)), IF(M3930&gt;0, M3930/F3930, ((G3930*(E3930-I3930))/F3930))))</f>
        <v/>
      </c>
    </row>
    <row customHeight="1" ht="17.25" r="3931" spans="1:105">
      <c r="A3931" s="161" t="n"/>
      <c r="B3931" s="141" t="n"/>
      <c r="C3931" s="15" t="n"/>
      <c r="D3931" s="15" t="n"/>
      <c r="E3931" s="142" t="n"/>
      <c r="F3931" s="16" t="n"/>
      <c r="G3931" s="132" t="n"/>
      <c r="H3931" s="142" t="n"/>
      <c r="I3931" s="142" t="n"/>
      <c r="J3931" s="144" t="n"/>
      <c r="K3931" s="124" t="n"/>
      <c r="L3931" s="12" t="n"/>
      <c r="M3931" s="158">
        <f>IF(J3931="", "", K3931)</f>
        <v/>
      </c>
      <c r="N3931" s="17" t="n"/>
      <c r="O3931" s="18" t="n"/>
      <c r="AC3931" s="14" t="n"/>
      <c r="AD3931" s="14">
        <f>IF(M3931="", "", IF(C3931="Long", IF(M3931&gt;0, M3931/F3931, ((G3931*(I3931-E3931))/F3931)), IF(M3931&gt;0, M3931/F3931, ((G3931*(E3931-I3931))/F3931))))</f>
        <v/>
      </c>
    </row>
    <row customHeight="1" ht="17.25" r="3932" spans="1:105">
      <c r="A3932" s="161" t="n"/>
      <c r="B3932" s="141" t="n"/>
      <c r="C3932" s="15" t="n"/>
      <c r="D3932" s="15" t="n"/>
      <c r="E3932" s="142" t="n"/>
      <c r="F3932" s="16" t="n"/>
      <c r="G3932" s="132" t="n"/>
      <c r="H3932" s="142" t="n"/>
      <c r="I3932" s="142" t="n"/>
      <c r="J3932" s="144" t="n"/>
      <c r="K3932" s="124" t="n"/>
      <c r="L3932" s="12" t="n"/>
      <c r="M3932" s="158">
        <f>IF(J3932="", "", K3932)</f>
        <v/>
      </c>
      <c r="N3932" s="17" t="n"/>
      <c r="O3932" s="18" t="n"/>
      <c r="AC3932" s="14" t="n"/>
      <c r="AD3932" s="14">
        <f>IF(M3932="", "", IF(C3932="Long", IF(M3932&gt;0, M3932/F3932, ((G3932*(I3932-E3932))/F3932)), IF(M3932&gt;0, M3932/F3932, ((G3932*(E3932-I3932))/F3932))))</f>
        <v/>
      </c>
    </row>
    <row customHeight="1" ht="17.25" r="3933" spans="1:105">
      <c r="A3933" s="161" t="n"/>
      <c r="B3933" s="141" t="n"/>
      <c r="C3933" s="15" t="n"/>
      <c r="D3933" s="15" t="n"/>
      <c r="E3933" s="142" t="n"/>
      <c r="F3933" s="16" t="n"/>
      <c r="G3933" s="132" t="n"/>
      <c r="H3933" s="142" t="n"/>
      <c r="I3933" s="142" t="n"/>
      <c r="J3933" s="144" t="n"/>
      <c r="K3933" s="124" t="n"/>
      <c r="L3933" s="12" t="n"/>
      <c r="M3933" s="158">
        <f>IF(J3933="", "", K3933)</f>
        <v/>
      </c>
      <c r="N3933" s="17" t="n"/>
      <c r="O3933" s="18" t="n"/>
      <c r="AC3933" s="14" t="n"/>
      <c r="AD3933" s="14">
        <f>IF(M3933="", "", IF(C3933="Long", IF(M3933&gt;0, M3933/F3933, ((G3933*(I3933-E3933))/F3933)), IF(M3933&gt;0, M3933/F3933, ((G3933*(E3933-I3933))/F3933))))</f>
        <v/>
      </c>
    </row>
    <row customHeight="1" ht="17.25" r="3934" spans="1:105">
      <c r="A3934" s="161" t="n"/>
      <c r="B3934" s="141" t="n"/>
      <c r="C3934" s="15" t="n"/>
      <c r="D3934" s="15" t="n"/>
      <c r="E3934" s="142" t="n"/>
      <c r="F3934" s="16" t="n"/>
      <c r="G3934" s="132" t="n"/>
      <c r="H3934" s="142" t="n"/>
      <c r="I3934" s="142" t="n"/>
      <c r="J3934" s="144" t="n"/>
      <c r="K3934" s="124" t="n"/>
      <c r="L3934" s="12" t="n"/>
      <c r="M3934" s="158">
        <f>IF(J3934="", "", K3934)</f>
        <v/>
      </c>
      <c r="N3934" s="17" t="n"/>
      <c r="O3934" s="18" t="n"/>
      <c r="AC3934" s="14" t="n"/>
      <c r="AD3934" s="14">
        <f>IF(M3934="", "", IF(C3934="Long", IF(M3934&gt;0, M3934/F3934, ((G3934*(I3934-E3934))/F3934)), IF(M3934&gt;0, M3934/F3934, ((G3934*(E3934-I3934))/F3934))))</f>
        <v/>
      </c>
    </row>
    <row customHeight="1" ht="17.25" r="3935" spans="1:105">
      <c r="A3935" s="161" t="n"/>
      <c r="B3935" s="141" t="n"/>
      <c r="C3935" s="15" t="n"/>
      <c r="D3935" s="15" t="n"/>
      <c r="E3935" s="142" t="n"/>
      <c r="F3935" s="16" t="n"/>
      <c r="G3935" s="132" t="n"/>
      <c r="H3935" s="142" t="n"/>
      <c r="I3935" s="142" t="n"/>
      <c r="J3935" s="144" t="n"/>
      <c r="K3935" s="124" t="n"/>
      <c r="L3935" s="12" t="n"/>
      <c r="M3935" s="158">
        <f>IF(J3935="", "", K3935)</f>
        <v/>
      </c>
      <c r="N3935" s="17" t="n"/>
      <c r="O3935" s="18" t="n"/>
      <c r="AC3935" s="14" t="n"/>
      <c r="AD3935" s="14">
        <f>IF(M3935="", "", IF(C3935="Long", IF(M3935&gt;0, M3935/F3935, ((G3935*(I3935-E3935))/F3935)), IF(M3935&gt;0, M3935/F3935, ((G3935*(E3935-I3935))/F3935))))</f>
        <v/>
      </c>
    </row>
    <row customHeight="1" ht="17.25" r="3936" spans="1:105">
      <c r="A3936" s="161" t="n"/>
      <c r="B3936" s="141" t="n"/>
      <c r="C3936" s="15" t="n"/>
      <c r="D3936" s="15" t="n"/>
      <c r="E3936" s="142" t="n"/>
      <c r="F3936" s="16" t="n"/>
      <c r="G3936" s="132" t="n"/>
      <c r="H3936" s="142" t="n"/>
      <c r="I3936" s="142" t="n"/>
      <c r="J3936" s="144" t="n"/>
      <c r="K3936" s="124" t="n"/>
      <c r="L3936" s="12" t="n"/>
      <c r="M3936" s="158">
        <f>IF(J3936="", "", K3936)</f>
        <v/>
      </c>
      <c r="N3936" s="17" t="n"/>
      <c r="O3936" s="18" t="n"/>
      <c r="AC3936" s="14" t="n"/>
      <c r="AD3936" s="14">
        <f>IF(M3936="", "", IF(C3936="Long", IF(M3936&gt;0, M3936/F3936, ((G3936*(I3936-E3936))/F3936)), IF(M3936&gt;0, M3936/F3936, ((G3936*(E3936-I3936))/F3936))))</f>
        <v/>
      </c>
    </row>
    <row customHeight="1" ht="17.25" r="3937" spans="1:105">
      <c r="A3937" s="161" t="n"/>
      <c r="B3937" s="141" t="n"/>
      <c r="C3937" s="15" t="n"/>
      <c r="D3937" s="15" t="n"/>
      <c r="E3937" s="142" t="n"/>
      <c r="F3937" s="16" t="n"/>
      <c r="G3937" s="132" t="n"/>
      <c r="H3937" s="142" t="n"/>
      <c r="I3937" s="142" t="n"/>
      <c r="J3937" s="144" t="n"/>
      <c r="K3937" s="124" t="n"/>
      <c r="L3937" s="12" t="n"/>
      <c r="M3937" s="158">
        <f>IF(J3937="", "", K3937)</f>
        <v/>
      </c>
      <c r="N3937" s="17" t="n"/>
      <c r="O3937" s="18" t="n"/>
      <c r="AC3937" s="14" t="n"/>
      <c r="AD3937" s="14">
        <f>IF(M3937="", "", IF(C3937="Long", IF(M3937&gt;0, M3937/F3937, ((G3937*(I3937-E3937))/F3937)), IF(M3937&gt;0, M3937/F3937, ((G3937*(E3937-I3937))/F3937))))</f>
        <v/>
      </c>
    </row>
    <row customHeight="1" ht="17.25" r="3938" spans="1:105">
      <c r="A3938" s="161" t="n"/>
      <c r="B3938" s="141" t="n"/>
      <c r="C3938" s="15" t="n"/>
      <c r="D3938" s="15" t="n"/>
      <c r="E3938" s="142" t="n"/>
      <c r="F3938" s="16" t="n"/>
      <c r="G3938" s="132" t="n"/>
      <c r="H3938" s="142" t="n"/>
      <c r="I3938" s="142" t="n"/>
      <c r="J3938" s="144" t="n"/>
      <c r="K3938" s="124" t="n"/>
      <c r="L3938" s="12" t="n"/>
      <c r="M3938" s="158">
        <f>IF(J3938="", "", K3938)</f>
        <v/>
      </c>
      <c r="N3938" s="17" t="n"/>
      <c r="O3938" s="18" t="n"/>
      <c r="AC3938" s="14" t="n"/>
      <c r="AD3938" s="14">
        <f>IF(M3938="", "", IF(C3938="Long", IF(M3938&gt;0, M3938/F3938, ((G3938*(I3938-E3938))/F3938)), IF(M3938&gt;0, M3938/F3938, ((G3938*(E3938-I3938))/F3938))))</f>
        <v/>
      </c>
    </row>
    <row customHeight="1" ht="17.25" r="3939" spans="1:105">
      <c r="A3939" s="161" t="n"/>
      <c r="B3939" s="141" t="n"/>
      <c r="C3939" s="15" t="n"/>
      <c r="D3939" s="15" t="n"/>
      <c r="E3939" s="142" t="n"/>
      <c r="F3939" s="16" t="n"/>
      <c r="G3939" s="132" t="n"/>
      <c r="H3939" s="142" t="n"/>
      <c r="I3939" s="142" t="n"/>
      <c r="J3939" s="144" t="n"/>
      <c r="K3939" s="124" t="n"/>
      <c r="L3939" s="12" t="n"/>
      <c r="M3939" s="158">
        <f>IF(J3939="", "", K3939)</f>
        <v/>
      </c>
      <c r="N3939" s="17" t="n"/>
      <c r="O3939" s="18" t="n"/>
      <c r="AC3939" s="14" t="n"/>
      <c r="AD3939" s="14">
        <f>IF(M3939="", "", IF(C3939="Long", IF(M3939&gt;0, M3939/F3939, ((G3939*(I3939-E3939))/F3939)), IF(M3939&gt;0, M3939/F3939, ((G3939*(E3939-I3939))/F3939))))</f>
        <v/>
      </c>
    </row>
    <row customHeight="1" ht="17.25" r="3940" spans="1:105">
      <c r="A3940" s="161" t="n"/>
      <c r="B3940" s="141" t="n"/>
      <c r="C3940" s="15" t="n"/>
      <c r="D3940" s="15" t="n"/>
      <c r="E3940" s="142" t="n"/>
      <c r="F3940" s="16" t="n"/>
      <c r="G3940" s="132" t="n"/>
      <c r="H3940" s="142" t="n"/>
      <c r="I3940" s="142" t="n"/>
      <c r="J3940" s="144" t="n"/>
      <c r="K3940" s="124" t="n"/>
      <c r="L3940" s="12" t="n"/>
      <c r="M3940" s="158">
        <f>IF(J3940="", "", K3940)</f>
        <v/>
      </c>
      <c r="N3940" s="17" t="n"/>
      <c r="O3940" s="18" t="n"/>
      <c r="AC3940" s="14" t="n"/>
      <c r="AD3940" s="14">
        <f>IF(M3940="", "", IF(C3940="Long", IF(M3940&gt;0, M3940/F3940, ((G3940*(I3940-E3940))/F3940)), IF(M3940&gt;0, M3940/F3940, ((G3940*(E3940-I3940))/F3940))))</f>
        <v/>
      </c>
    </row>
    <row customHeight="1" ht="17.25" r="3941" spans="1:105">
      <c r="A3941" s="161" t="n"/>
      <c r="B3941" s="141" t="n"/>
      <c r="C3941" s="15" t="n"/>
      <c r="D3941" s="15" t="n"/>
      <c r="E3941" s="142" t="n"/>
      <c r="F3941" s="16" t="n"/>
      <c r="G3941" s="132" t="n"/>
      <c r="H3941" s="142" t="n"/>
      <c r="I3941" s="142" t="n"/>
      <c r="J3941" s="144" t="n"/>
      <c r="K3941" s="124" t="n"/>
      <c r="L3941" s="12" t="n"/>
      <c r="M3941" s="158">
        <f>IF(J3941="", "", K3941)</f>
        <v/>
      </c>
      <c r="N3941" s="17" t="n"/>
      <c r="O3941" s="18" t="n"/>
      <c r="AC3941" s="14" t="n"/>
      <c r="AD3941" s="14">
        <f>IF(M3941="", "", IF(C3941="Long", IF(M3941&gt;0, M3941/F3941, ((G3941*(I3941-E3941))/F3941)), IF(M3941&gt;0, M3941/F3941, ((G3941*(E3941-I3941))/F3941))))</f>
        <v/>
      </c>
    </row>
    <row customHeight="1" ht="17.25" r="3942" spans="1:105">
      <c r="A3942" s="161" t="n"/>
      <c r="B3942" s="141" t="n"/>
      <c r="C3942" s="15" t="n"/>
      <c r="D3942" s="15" t="n"/>
      <c r="E3942" s="142" t="n"/>
      <c r="F3942" s="16" t="n"/>
      <c r="G3942" s="132" t="n"/>
      <c r="H3942" s="142" t="n"/>
      <c r="I3942" s="142" t="n"/>
      <c r="J3942" s="144" t="n"/>
      <c r="K3942" s="124" t="n"/>
      <c r="L3942" s="12" t="n"/>
      <c r="M3942" s="158">
        <f>IF(J3942="", "", K3942)</f>
        <v/>
      </c>
      <c r="N3942" s="17" t="n"/>
      <c r="O3942" s="18" t="n"/>
      <c r="AC3942" s="14" t="n"/>
      <c r="AD3942" s="14">
        <f>IF(M3942="", "", IF(C3942="Long", IF(M3942&gt;0, M3942/F3942, ((G3942*(I3942-E3942))/F3942)), IF(M3942&gt;0, M3942/F3942, ((G3942*(E3942-I3942))/F3942))))</f>
        <v/>
      </c>
    </row>
    <row customHeight="1" ht="17.25" r="3943" spans="1:105">
      <c r="A3943" s="161" t="n"/>
      <c r="B3943" s="141" t="n"/>
      <c r="C3943" s="15" t="n"/>
      <c r="D3943" s="15" t="n"/>
      <c r="E3943" s="142" t="n"/>
      <c r="F3943" s="16" t="n"/>
      <c r="G3943" s="132" t="n"/>
      <c r="H3943" s="142" t="n"/>
      <c r="I3943" s="142" t="n"/>
      <c r="J3943" s="144" t="n"/>
      <c r="K3943" s="124" t="n"/>
      <c r="L3943" s="12" t="n"/>
      <c r="M3943" s="158">
        <f>IF(J3943="", "", K3943)</f>
        <v/>
      </c>
      <c r="N3943" s="17" t="n"/>
      <c r="O3943" s="18" t="n"/>
      <c r="AC3943" s="14" t="n"/>
      <c r="AD3943" s="14">
        <f>IF(M3943="", "", IF(C3943="Long", IF(M3943&gt;0, M3943/F3943, ((G3943*(I3943-E3943))/F3943)), IF(M3943&gt;0, M3943/F3943, ((G3943*(E3943-I3943))/F3943))))</f>
        <v/>
      </c>
    </row>
    <row customHeight="1" ht="17.25" r="3944" spans="1:105">
      <c r="A3944" s="161" t="n"/>
      <c r="B3944" s="141" t="n"/>
      <c r="C3944" s="15" t="n"/>
      <c r="D3944" s="15" t="n"/>
      <c r="E3944" s="142" t="n"/>
      <c r="F3944" s="16" t="n"/>
      <c r="G3944" s="132" t="n"/>
      <c r="H3944" s="142" t="n"/>
      <c r="I3944" s="142" t="n"/>
      <c r="J3944" s="144" t="n"/>
      <c r="K3944" s="124" t="n"/>
      <c r="L3944" s="12" t="n"/>
      <c r="M3944" s="158">
        <f>IF(J3944="", "", K3944)</f>
        <v/>
      </c>
      <c r="N3944" s="17" t="n"/>
      <c r="O3944" s="18" t="n"/>
      <c r="AC3944" s="14" t="n"/>
      <c r="AD3944" s="14">
        <f>IF(M3944="", "", IF(C3944="Long", IF(M3944&gt;0, M3944/F3944, ((G3944*(I3944-E3944))/F3944)), IF(M3944&gt;0, M3944/F3944, ((G3944*(E3944-I3944))/F3944))))</f>
        <v/>
      </c>
    </row>
    <row customHeight="1" ht="17.25" r="3945" spans="1:105">
      <c r="A3945" s="161" t="n"/>
      <c r="B3945" s="141" t="n"/>
      <c r="C3945" s="15" t="n"/>
      <c r="D3945" s="15" t="n"/>
      <c r="E3945" s="142" t="n"/>
      <c r="F3945" s="16" t="n"/>
      <c r="G3945" s="132" t="n"/>
      <c r="H3945" s="142" t="n"/>
      <c r="I3945" s="142" t="n"/>
      <c r="J3945" s="144" t="n"/>
      <c r="K3945" s="124" t="n"/>
      <c r="L3945" s="12" t="n"/>
      <c r="M3945" s="158">
        <f>IF(J3945="", "", K3945)</f>
        <v/>
      </c>
      <c r="N3945" s="17" t="n"/>
      <c r="O3945" s="18" t="n"/>
      <c r="AC3945" s="14" t="n"/>
      <c r="AD3945" s="14">
        <f>IF(M3945="", "", IF(C3945="Long", IF(M3945&gt;0, M3945/F3945, ((G3945*(I3945-E3945))/F3945)), IF(M3945&gt;0, M3945/F3945, ((G3945*(E3945-I3945))/F3945))))</f>
        <v/>
      </c>
    </row>
    <row customHeight="1" ht="17.25" r="3946" spans="1:105">
      <c r="A3946" s="161" t="n"/>
      <c r="B3946" s="141" t="n"/>
      <c r="C3946" s="15" t="n"/>
      <c r="D3946" s="15" t="n"/>
      <c r="E3946" s="142" t="n"/>
      <c r="F3946" s="16" t="n"/>
      <c r="G3946" s="132" t="n"/>
      <c r="H3946" s="142" t="n"/>
      <c r="I3946" s="142" t="n"/>
      <c r="J3946" s="144" t="n"/>
      <c r="K3946" s="124" t="n"/>
      <c r="L3946" s="12" t="n"/>
      <c r="M3946" s="158">
        <f>IF(J3946="", "", K3946)</f>
        <v/>
      </c>
      <c r="N3946" s="17" t="n"/>
      <c r="O3946" s="18" t="n"/>
      <c r="AC3946" s="14" t="n"/>
      <c r="AD3946" s="14">
        <f>IF(M3946="", "", IF(C3946="Long", IF(M3946&gt;0, M3946/F3946, ((G3946*(I3946-E3946))/F3946)), IF(M3946&gt;0, M3946/F3946, ((G3946*(E3946-I3946))/F3946))))</f>
        <v/>
      </c>
    </row>
    <row customHeight="1" ht="17.25" r="3947" spans="1:105">
      <c r="A3947" s="161" t="n"/>
      <c r="B3947" s="141" t="n"/>
      <c r="C3947" s="15" t="n"/>
      <c r="D3947" s="15" t="n"/>
      <c r="E3947" s="142" t="n"/>
      <c r="F3947" s="16" t="n"/>
      <c r="G3947" s="132" t="n"/>
      <c r="H3947" s="142" t="n"/>
      <c r="I3947" s="142" t="n"/>
      <c r="J3947" s="144" t="n"/>
      <c r="K3947" s="124" t="n"/>
      <c r="L3947" s="12" t="n"/>
      <c r="M3947" s="158">
        <f>IF(J3947="", "", K3947)</f>
        <v/>
      </c>
      <c r="N3947" s="17" t="n"/>
      <c r="O3947" s="18" t="n"/>
      <c r="AC3947" s="14" t="n"/>
      <c r="AD3947" s="14">
        <f>IF(M3947="", "", IF(C3947="Long", IF(M3947&gt;0, M3947/F3947, ((G3947*(I3947-E3947))/F3947)), IF(M3947&gt;0, M3947/F3947, ((G3947*(E3947-I3947))/F3947))))</f>
        <v/>
      </c>
    </row>
    <row customHeight="1" ht="17.25" r="3948" spans="1:105">
      <c r="A3948" s="161" t="n"/>
      <c r="B3948" s="141" t="n"/>
      <c r="C3948" s="15" t="n"/>
      <c r="D3948" s="15" t="n"/>
      <c r="E3948" s="142" t="n"/>
      <c r="F3948" s="16" t="n"/>
      <c r="G3948" s="132" t="n"/>
      <c r="H3948" s="142" t="n"/>
      <c r="I3948" s="142" t="n"/>
      <c r="J3948" s="144" t="n"/>
      <c r="K3948" s="124" t="n"/>
      <c r="L3948" s="12" t="n"/>
      <c r="M3948" s="158">
        <f>IF(J3948="", "", K3948)</f>
        <v/>
      </c>
      <c r="N3948" s="17" t="n"/>
      <c r="O3948" s="18" t="n"/>
      <c r="AC3948" s="14" t="n"/>
      <c r="AD3948" s="14">
        <f>IF(M3948="", "", IF(C3948="Long", IF(M3948&gt;0, M3948/F3948, ((G3948*(I3948-E3948))/F3948)), IF(M3948&gt;0, M3948/F3948, ((G3948*(E3948-I3948))/F3948))))</f>
        <v/>
      </c>
    </row>
    <row customHeight="1" ht="17.25" r="3949" spans="1:105">
      <c r="A3949" s="161" t="n"/>
      <c r="B3949" s="141" t="n"/>
      <c r="C3949" s="15" t="n"/>
      <c r="D3949" s="15" t="n"/>
      <c r="E3949" s="142" t="n"/>
      <c r="F3949" s="16" t="n"/>
      <c r="G3949" s="132" t="n"/>
      <c r="H3949" s="142" t="n"/>
      <c r="I3949" s="142" t="n"/>
      <c r="J3949" s="144" t="n"/>
      <c r="K3949" s="124" t="n"/>
      <c r="L3949" s="12" t="n"/>
      <c r="M3949" s="158">
        <f>IF(J3949="", "", K3949)</f>
        <v/>
      </c>
      <c r="N3949" s="17" t="n"/>
      <c r="O3949" s="18" t="n"/>
      <c r="AC3949" s="14" t="n"/>
      <c r="AD3949" s="14">
        <f>IF(M3949="", "", IF(C3949="Long", IF(M3949&gt;0, M3949/F3949, ((G3949*(I3949-E3949))/F3949)), IF(M3949&gt;0, M3949/F3949, ((G3949*(E3949-I3949))/F3949))))</f>
        <v/>
      </c>
    </row>
    <row customHeight="1" ht="17.25" r="3950" spans="1:105">
      <c r="A3950" s="161" t="n"/>
      <c r="B3950" s="141" t="n"/>
      <c r="C3950" s="15" t="n"/>
      <c r="D3950" s="15" t="n"/>
      <c r="E3950" s="142" t="n"/>
      <c r="F3950" s="16" t="n"/>
      <c r="G3950" s="132" t="n"/>
      <c r="H3950" s="142" t="n"/>
      <c r="I3950" s="142" t="n"/>
      <c r="J3950" s="144" t="n"/>
      <c r="K3950" s="124" t="n"/>
      <c r="L3950" s="12" t="n"/>
      <c r="M3950" s="158">
        <f>IF(J3950="", "", K3950)</f>
        <v/>
      </c>
      <c r="N3950" s="17" t="n"/>
      <c r="O3950" s="18" t="n"/>
      <c r="AC3950" s="14" t="n"/>
      <c r="AD3950" s="14">
        <f>IF(M3950="", "", IF(C3950="Long", IF(M3950&gt;0, M3950/F3950, ((G3950*(I3950-E3950))/F3950)), IF(M3950&gt;0, M3950/F3950, ((G3950*(E3950-I3950))/F3950))))</f>
        <v/>
      </c>
    </row>
    <row customHeight="1" ht="17.25" r="3951" spans="1:105">
      <c r="A3951" s="161" t="n"/>
      <c r="B3951" s="141" t="n"/>
      <c r="C3951" s="15" t="n"/>
      <c r="D3951" s="15" t="n"/>
      <c r="E3951" s="142" t="n"/>
      <c r="F3951" s="16" t="n"/>
      <c r="G3951" s="132" t="n"/>
      <c r="H3951" s="142" t="n"/>
      <c r="I3951" s="142" t="n"/>
      <c r="J3951" s="144" t="n"/>
      <c r="K3951" s="124" t="n"/>
      <c r="L3951" s="12" t="n"/>
      <c r="M3951" s="158">
        <f>IF(J3951="", "", K3951)</f>
        <v/>
      </c>
      <c r="N3951" s="17" t="n"/>
      <c r="O3951" s="18" t="n"/>
      <c r="AC3951" s="14" t="n"/>
      <c r="AD3951" s="14">
        <f>IF(M3951="", "", IF(C3951="Long", IF(M3951&gt;0, M3951/F3951, ((G3951*(I3951-E3951))/F3951)), IF(M3951&gt;0, M3951/F3951, ((G3951*(E3951-I3951))/F3951))))</f>
        <v/>
      </c>
    </row>
    <row customHeight="1" ht="17.25" r="3952" spans="1:105">
      <c r="A3952" s="161" t="n"/>
      <c r="B3952" s="141" t="n"/>
      <c r="C3952" s="15" t="n"/>
      <c r="D3952" s="15" t="n"/>
      <c r="E3952" s="142" t="n"/>
      <c r="F3952" s="16" t="n"/>
      <c r="G3952" s="132" t="n"/>
      <c r="H3952" s="142" t="n"/>
      <c r="I3952" s="142" t="n"/>
      <c r="J3952" s="144" t="n"/>
      <c r="K3952" s="124" t="n"/>
      <c r="L3952" s="12" t="n"/>
      <c r="M3952" s="158">
        <f>IF(J3952="", "", K3952)</f>
        <v/>
      </c>
      <c r="N3952" s="17" t="n"/>
      <c r="O3952" s="18" t="n"/>
      <c r="AC3952" s="14" t="n"/>
      <c r="AD3952" s="14">
        <f>IF(M3952="", "", IF(C3952="Long", IF(M3952&gt;0, M3952/F3952, ((G3952*(I3952-E3952))/F3952)), IF(M3952&gt;0, M3952/F3952, ((G3952*(E3952-I3952))/F3952))))</f>
        <v/>
      </c>
    </row>
    <row customHeight="1" ht="17.25" r="3953" spans="1:105">
      <c r="A3953" s="161" t="n"/>
      <c r="B3953" s="141" t="n"/>
      <c r="C3953" s="15" t="n"/>
      <c r="D3953" s="15" t="n"/>
      <c r="E3953" s="142" t="n"/>
      <c r="F3953" s="16" t="n"/>
      <c r="G3953" s="132" t="n"/>
      <c r="H3953" s="142" t="n"/>
      <c r="I3953" s="142" t="n"/>
      <c r="J3953" s="144" t="n"/>
      <c r="K3953" s="124" t="n"/>
      <c r="L3953" s="12" t="n"/>
      <c r="M3953" s="158">
        <f>IF(J3953="", "", K3953)</f>
        <v/>
      </c>
      <c r="N3953" s="17" t="n"/>
      <c r="O3953" s="18" t="n"/>
      <c r="AC3953" s="14" t="n"/>
      <c r="AD3953" s="14">
        <f>IF(M3953="", "", IF(C3953="Long", IF(M3953&gt;0, M3953/F3953, ((G3953*(I3953-E3953))/F3953)), IF(M3953&gt;0, M3953/F3953, ((G3953*(E3953-I3953))/F3953))))</f>
        <v/>
      </c>
    </row>
    <row customHeight="1" ht="17.25" r="3954" spans="1:105">
      <c r="A3954" s="161" t="n"/>
      <c r="B3954" s="141" t="n"/>
      <c r="C3954" s="15" t="n"/>
      <c r="D3954" s="15" t="n"/>
      <c r="E3954" s="142" t="n"/>
      <c r="F3954" s="16" t="n"/>
      <c r="G3954" s="132" t="n"/>
      <c r="H3954" s="142" t="n"/>
      <c r="I3954" s="142" t="n"/>
      <c r="J3954" s="144" t="n"/>
      <c r="K3954" s="124" t="n"/>
      <c r="L3954" s="12" t="n"/>
      <c r="M3954" s="158">
        <f>IF(J3954="", "", K3954)</f>
        <v/>
      </c>
      <c r="N3954" s="17" t="n"/>
      <c r="O3954" s="18" t="n"/>
      <c r="AC3954" s="14" t="n"/>
      <c r="AD3954" s="14">
        <f>IF(M3954="", "", IF(C3954="Long", IF(M3954&gt;0, M3954/F3954, ((G3954*(I3954-E3954))/F3954)), IF(M3954&gt;0, M3954/F3954, ((G3954*(E3954-I3954))/F3954))))</f>
        <v/>
      </c>
    </row>
    <row customHeight="1" ht="17.25" r="3955" spans="1:105">
      <c r="A3955" s="161" t="n"/>
      <c r="B3955" s="141" t="n"/>
      <c r="C3955" s="15" t="n"/>
      <c r="D3955" s="15" t="n"/>
      <c r="E3955" s="142" t="n"/>
      <c r="F3955" s="16" t="n"/>
      <c r="G3955" s="132" t="n"/>
      <c r="H3955" s="142" t="n"/>
      <c r="I3955" s="142" t="n"/>
      <c r="J3955" s="144" t="n"/>
      <c r="K3955" s="124" t="n"/>
      <c r="L3955" s="12" t="n"/>
      <c r="M3955" s="158">
        <f>IF(J3955="", "", K3955)</f>
        <v/>
      </c>
      <c r="N3955" s="17" t="n"/>
      <c r="O3955" s="18" t="n"/>
      <c r="AC3955" s="14" t="n"/>
      <c r="AD3955" s="14">
        <f>IF(M3955="", "", IF(C3955="Long", IF(M3955&gt;0, M3955/F3955, ((G3955*(I3955-E3955))/F3955)), IF(M3955&gt;0, M3955/F3955, ((G3955*(E3955-I3955))/F3955))))</f>
        <v/>
      </c>
    </row>
    <row customHeight="1" ht="17.25" r="3956" spans="1:105">
      <c r="A3956" s="161" t="n"/>
      <c r="B3956" s="141" t="n"/>
      <c r="C3956" s="15" t="n"/>
      <c r="D3956" s="15" t="n"/>
      <c r="E3956" s="142" t="n"/>
      <c r="F3956" s="16" t="n"/>
      <c r="G3956" s="132" t="n"/>
      <c r="H3956" s="142" t="n"/>
      <c r="I3956" s="142" t="n"/>
      <c r="J3956" s="144" t="n"/>
      <c r="K3956" s="124" t="n"/>
      <c r="L3956" s="12" t="n"/>
      <c r="M3956" s="158">
        <f>IF(J3956="", "", K3956)</f>
        <v/>
      </c>
      <c r="N3956" s="17" t="n"/>
      <c r="O3956" s="18" t="n"/>
      <c r="AC3956" s="14" t="n"/>
      <c r="AD3956" s="14">
        <f>IF(M3956="", "", IF(C3956="Long", IF(M3956&gt;0, M3956/F3956, ((G3956*(I3956-E3956))/F3956)), IF(M3956&gt;0, M3956/F3956, ((G3956*(E3956-I3956))/F3956))))</f>
        <v/>
      </c>
    </row>
    <row customHeight="1" ht="17.25" r="3957" spans="1:105">
      <c r="A3957" s="161" t="n"/>
      <c r="B3957" s="141" t="n"/>
      <c r="C3957" s="15" t="n"/>
      <c r="D3957" s="15" t="n"/>
      <c r="E3957" s="142" t="n"/>
      <c r="F3957" s="16" t="n"/>
      <c r="G3957" s="132" t="n"/>
      <c r="H3957" s="142" t="n"/>
      <c r="I3957" s="142" t="n"/>
      <c r="J3957" s="144" t="n"/>
      <c r="K3957" s="124" t="n"/>
      <c r="L3957" s="12" t="n"/>
      <c r="M3957" s="158">
        <f>IF(J3957="", "", K3957)</f>
        <v/>
      </c>
      <c r="N3957" s="17" t="n"/>
      <c r="O3957" s="18" t="n"/>
      <c r="AC3957" s="14" t="n"/>
      <c r="AD3957" s="14">
        <f>IF(M3957="", "", IF(C3957="Long", IF(M3957&gt;0, M3957/F3957, ((G3957*(I3957-E3957))/F3957)), IF(M3957&gt;0, M3957/F3957, ((G3957*(E3957-I3957))/F3957))))</f>
        <v/>
      </c>
    </row>
    <row customHeight="1" ht="17.25" r="3958" spans="1:105">
      <c r="A3958" s="161" t="n"/>
      <c r="B3958" s="141" t="n"/>
      <c r="C3958" s="15" t="n"/>
      <c r="D3958" s="15" t="n"/>
      <c r="E3958" s="142" t="n"/>
      <c r="F3958" s="16" t="n"/>
      <c r="G3958" s="132" t="n"/>
      <c r="H3958" s="142" t="n"/>
      <c r="I3958" s="142" t="n"/>
      <c r="J3958" s="144" t="n"/>
      <c r="K3958" s="124" t="n"/>
      <c r="L3958" s="12" t="n"/>
      <c r="M3958" s="158">
        <f>IF(J3958="", "", K3958)</f>
        <v/>
      </c>
      <c r="N3958" s="17" t="n"/>
      <c r="O3958" s="18" t="n"/>
      <c r="AC3958" s="14" t="n"/>
      <c r="AD3958" s="14">
        <f>IF(M3958="", "", IF(C3958="Long", IF(M3958&gt;0, M3958/F3958, ((G3958*(I3958-E3958))/F3958)), IF(M3958&gt;0, M3958/F3958, ((G3958*(E3958-I3958))/F3958))))</f>
        <v/>
      </c>
    </row>
    <row customHeight="1" ht="17.25" r="3959" spans="1:105">
      <c r="A3959" s="161" t="n"/>
      <c r="B3959" s="141" t="n"/>
      <c r="C3959" s="15" t="n"/>
      <c r="D3959" s="15" t="n"/>
      <c r="E3959" s="142" t="n"/>
      <c r="F3959" s="16" t="n"/>
      <c r="G3959" s="132" t="n"/>
      <c r="H3959" s="142" t="n"/>
      <c r="I3959" s="142" t="n"/>
      <c r="J3959" s="144" t="n"/>
      <c r="K3959" s="124" t="n"/>
      <c r="L3959" s="12" t="n"/>
      <c r="M3959" s="158">
        <f>IF(J3959="", "", K3959)</f>
        <v/>
      </c>
      <c r="N3959" s="17" t="n"/>
      <c r="O3959" s="18" t="n"/>
      <c r="AC3959" s="14" t="n"/>
      <c r="AD3959" s="14">
        <f>IF(M3959="", "", IF(C3959="Long", IF(M3959&gt;0, M3959/F3959, ((G3959*(I3959-E3959))/F3959)), IF(M3959&gt;0, M3959/F3959, ((G3959*(E3959-I3959))/F3959))))</f>
        <v/>
      </c>
    </row>
    <row customHeight="1" ht="17.25" r="3960" spans="1:105">
      <c r="A3960" s="161" t="n"/>
      <c r="B3960" s="141" t="n"/>
      <c r="C3960" s="15" t="n"/>
      <c r="D3960" s="15" t="n"/>
      <c r="E3960" s="142" t="n"/>
      <c r="F3960" s="16" t="n"/>
      <c r="G3960" s="132" t="n"/>
      <c r="H3960" s="142" t="n"/>
      <c r="I3960" s="142" t="n"/>
      <c r="J3960" s="144" t="n"/>
      <c r="K3960" s="124" t="n"/>
      <c r="L3960" s="12" t="n"/>
      <c r="M3960" s="158">
        <f>IF(J3960="", "", K3960)</f>
        <v/>
      </c>
      <c r="N3960" s="17" t="n"/>
      <c r="O3960" s="18" t="n"/>
      <c r="AC3960" s="14" t="n"/>
      <c r="AD3960" s="14">
        <f>IF(M3960="", "", IF(C3960="Long", IF(M3960&gt;0, M3960/F3960, ((G3960*(I3960-E3960))/F3960)), IF(M3960&gt;0, M3960/F3960, ((G3960*(E3960-I3960))/F3960))))</f>
        <v/>
      </c>
    </row>
    <row customHeight="1" ht="17.25" r="3961" spans="1:105">
      <c r="A3961" s="161" t="n"/>
      <c r="B3961" s="141" t="n"/>
      <c r="C3961" s="15" t="n"/>
      <c r="D3961" s="15" t="n"/>
      <c r="E3961" s="142" t="n"/>
      <c r="F3961" s="16" t="n"/>
      <c r="G3961" s="132" t="n"/>
      <c r="H3961" s="142" t="n"/>
      <c r="I3961" s="142" t="n"/>
      <c r="J3961" s="144" t="n"/>
      <c r="K3961" s="124" t="n"/>
      <c r="L3961" s="12" t="n"/>
      <c r="M3961" s="158">
        <f>IF(J3961="", "", K3961)</f>
        <v/>
      </c>
      <c r="N3961" s="17" t="n"/>
      <c r="O3961" s="18" t="n"/>
      <c r="AC3961" s="14" t="n"/>
      <c r="AD3961" s="14">
        <f>IF(M3961="", "", IF(C3961="Long", IF(M3961&gt;0, M3961/F3961, ((G3961*(I3961-E3961))/F3961)), IF(M3961&gt;0, M3961/F3961, ((G3961*(E3961-I3961))/F3961))))</f>
        <v/>
      </c>
    </row>
    <row customHeight="1" ht="17.25" r="3962" spans="1:105">
      <c r="A3962" s="161" t="n"/>
      <c r="B3962" s="141" t="n"/>
      <c r="C3962" s="15" t="n"/>
      <c r="D3962" s="15" t="n"/>
      <c r="E3962" s="142" t="n"/>
      <c r="F3962" s="16" t="n"/>
      <c r="G3962" s="132" t="n"/>
      <c r="H3962" s="142" t="n"/>
      <c r="I3962" s="142" t="n"/>
      <c r="J3962" s="144" t="n"/>
      <c r="K3962" s="124" t="n"/>
      <c r="L3962" s="12" t="n"/>
      <c r="M3962" s="158">
        <f>IF(J3962="", "", K3962)</f>
        <v/>
      </c>
      <c r="N3962" s="17" t="n"/>
      <c r="O3962" s="18" t="n"/>
      <c r="AC3962" s="14" t="n"/>
      <c r="AD3962" s="14">
        <f>IF(M3962="", "", IF(C3962="Long", IF(M3962&gt;0, M3962/F3962, ((G3962*(I3962-E3962))/F3962)), IF(M3962&gt;0, M3962/F3962, ((G3962*(E3962-I3962))/F3962))))</f>
        <v/>
      </c>
    </row>
    <row customHeight="1" ht="17.25" r="3963" spans="1:105">
      <c r="A3963" s="161" t="n"/>
      <c r="B3963" s="141" t="n"/>
      <c r="C3963" s="15" t="n"/>
      <c r="D3963" s="15" t="n"/>
      <c r="E3963" s="142" t="n"/>
      <c r="F3963" s="16" t="n"/>
      <c r="G3963" s="132" t="n"/>
      <c r="H3963" s="142" t="n"/>
      <c r="I3963" s="142" t="n"/>
      <c r="J3963" s="144" t="n"/>
      <c r="K3963" s="124" t="n"/>
      <c r="L3963" s="12" t="n"/>
      <c r="M3963" s="158">
        <f>IF(J3963="", "", K3963)</f>
        <v/>
      </c>
      <c r="N3963" s="17" t="n"/>
      <c r="O3963" s="18" t="n"/>
      <c r="AC3963" s="14" t="n"/>
      <c r="AD3963" s="14">
        <f>IF(M3963="", "", IF(C3963="Long", IF(M3963&gt;0, M3963/F3963, ((G3963*(I3963-E3963))/F3963)), IF(M3963&gt;0, M3963/F3963, ((G3963*(E3963-I3963))/F3963))))</f>
        <v/>
      </c>
    </row>
    <row customHeight="1" ht="17.25" r="3964" spans="1:105">
      <c r="A3964" s="161" t="n"/>
      <c r="B3964" s="141" t="n"/>
      <c r="C3964" s="15" t="n"/>
      <c r="D3964" s="15" t="n"/>
      <c r="E3964" s="142" t="n"/>
      <c r="F3964" s="16" t="n"/>
      <c r="G3964" s="132" t="n"/>
      <c r="H3964" s="142" t="n"/>
      <c r="I3964" s="142" t="n"/>
      <c r="J3964" s="144" t="n"/>
      <c r="K3964" s="124" t="n"/>
      <c r="L3964" s="12" t="n"/>
      <c r="M3964" s="158">
        <f>IF(J3964="", "", K3964)</f>
        <v/>
      </c>
      <c r="N3964" s="17" t="n"/>
      <c r="O3964" s="18" t="n"/>
      <c r="AC3964" s="14" t="n"/>
      <c r="AD3964" s="14">
        <f>IF(M3964="", "", IF(C3964="Long", IF(M3964&gt;0, M3964/F3964, ((G3964*(I3964-E3964))/F3964)), IF(M3964&gt;0, M3964/F3964, ((G3964*(E3964-I3964))/F3964))))</f>
        <v/>
      </c>
    </row>
    <row customHeight="1" ht="17.25" r="3965" spans="1:105">
      <c r="A3965" s="161" t="n"/>
      <c r="B3965" s="141" t="n"/>
      <c r="C3965" s="15" t="n"/>
      <c r="D3965" s="15" t="n"/>
      <c r="E3965" s="142" t="n"/>
      <c r="F3965" s="16" t="n"/>
      <c r="G3965" s="132" t="n"/>
      <c r="H3965" s="142" t="n"/>
      <c r="I3965" s="142" t="n"/>
      <c r="J3965" s="144" t="n"/>
      <c r="K3965" s="124" t="n"/>
      <c r="L3965" s="12" t="n"/>
      <c r="M3965" s="158">
        <f>IF(J3965="", "", K3965)</f>
        <v/>
      </c>
      <c r="N3965" s="17" t="n"/>
      <c r="O3965" s="18" t="n"/>
      <c r="AC3965" s="14" t="n"/>
      <c r="AD3965" s="14">
        <f>IF(M3965="", "", IF(C3965="Long", IF(M3965&gt;0, M3965/F3965, ((G3965*(I3965-E3965))/F3965)), IF(M3965&gt;0, M3965/F3965, ((G3965*(E3965-I3965))/F3965))))</f>
        <v/>
      </c>
    </row>
    <row customHeight="1" ht="17.25" r="3966" spans="1:105">
      <c r="A3966" s="161" t="n"/>
      <c r="B3966" s="141" t="n"/>
      <c r="C3966" s="15" t="n"/>
      <c r="D3966" s="15" t="n"/>
      <c r="E3966" s="142" t="n"/>
      <c r="F3966" s="16" t="n"/>
      <c r="G3966" s="132" t="n"/>
      <c r="H3966" s="142" t="n"/>
      <c r="I3966" s="142" t="n"/>
      <c r="J3966" s="144" t="n"/>
      <c r="K3966" s="124" t="n"/>
      <c r="L3966" s="12" t="n"/>
      <c r="M3966" s="158">
        <f>IF(J3966="", "", K3966)</f>
        <v/>
      </c>
      <c r="N3966" s="17" t="n"/>
      <c r="O3966" s="18" t="n"/>
      <c r="AC3966" s="14" t="n"/>
      <c r="AD3966" s="14">
        <f>IF(M3966="", "", IF(C3966="Long", IF(M3966&gt;0, M3966/F3966, ((G3966*(I3966-E3966))/F3966)), IF(M3966&gt;0, M3966/F3966, ((G3966*(E3966-I3966))/F3966))))</f>
        <v/>
      </c>
    </row>
    <row customHeight="1" ht="17.25" r="3967" spans="1:105">
      <c r="A3967" s="161" t="n"/>
      <c r="B3967" s="141" t="n"/>
      <c r="C3967" s="15" t="n"/>
      <c r="D3967" s="15" t="n"/>
      <c r="E3967" s="142" t="n"/>
      <c r="F3967" s="16" t="n"/>
      <c r="G3967" s="132" t="n"/>
      <c r="H3967" s="142" t="n"/>
      <c r="I3967" s="142" t="n"/>
      <c r="J3967" s="144" t="n"/>
      <c r="K3967" s="124" t="n"/>
      <c r="L3967" s="12" t="n"/>
      <c r="M3967" s="158">
        <f>IF(J3967="", "", K3967)</f>
        <v/>
      </c>
      <c r="N3967" s="17" t="n"/>
      <c r="O3967" s="18" t="n"/>
      <c r="AC3967" s="14" t="n"/>
      <c r="AD3967" s="14">
        <f>IF(M3967="", "", IF(C3967="Long", IF(M3967&gt;0, M3967/F3967, ((G3967*(I3967-E3967))/F3967)), IF(M3967&gt;0, M3967/F3967, ((G3967*(E3967-I3967))/F3967))))</f>
        <v/>
      </c>
    </row>
    <row customHeight="1" ht="17.25" r="3968" spans="1:105">
      <c r="A3968" s="161" t="n"/>
      <c r="B3968" s="141" t="n"/>
      <c r="C3968" s="15" t="n"/>
      <c r="D3968" s="15" t="n"/>
      <c r="E3968" s="142" t="n"/>
      <c r="F3968" s="16" t="n"/>
      <c r="G3968" s="132" t="n"/>
      <c r="H3968" s="142" t="n"/>
      <c r="I3968" s="142" t="n"/>
      <c r="J3968" s="144" t="n"/>
      <c r="K3968" s="124" t="n"/>
      <c r="L3968" s="12" t="n"/>
      <c r="M3968" s="158">
        <f>IF(J3968="", "", K3968)</f>
        <v/>
      </c>
      <c r="N3968" s="17" t="n"/>
      <c r="O3968" s="18" t="n"/>
      <c r="AC3968" s="14" t="n"/>
      <c r="AD3968" s="14">
        <f>IF(M3968="", "", IF(C3968="Long", IF(M3968&gt;0, M3968/F3968, ((G3968*(I3968-E3968))/F3968)), IF(M3968&gt;0, M3968/F3968, ((G3968*(E3968-I3968))/F3968))))</f>
        <v/>
      </c>
    </row>
    <row customHeight="1" ht="17.25" r="3969" spans="1:105">
      <c r="A3969" s="161" t="n"/>
      <c r="B3969" s="141" t="n"/>
      <c r="C3969" s="15" t="n"/>
      <c r="D3969" s="15" t="n"/>
      <c r="E3969" s="142" t="n"/>
      <c r="F3969" s="16" t="n"/>
      <c r="G3969" s="132" t="n"/>
      <c r="H3969" s="142" t="n"/>
      <c r="I3969" s="142" t="n"/>
      <c r="J3969" s="144" t="n"/>
      <c r="K3969" s="124" t="n"/>
      <c r="L3969" s="12" t="n"/>
      <c r="M3969" s="158">
        <f>IF(J3969="", "", K3969)</f>
        <v/>
      </c>
      <c r="N3969" s="17" t="n"/>
      <c r="O3969" s="18" t="n"/>
      <c r="AC3969" s="14" t="n"/>
      <c r="AD3969" s="14">
        <f>IF(M3969="", "", IF(C3969="Long", IF(M3969&gt;0, M3969/F3969, ((G3969*(I3969-E3969))/F3969)), IF(M3969&gt;0, M3969/F3969, ((G3969*(E3969-I3969))/F3969))))</f>
        <v/>
      </c>
    </row>
    <row customHeight="1" ht="17.25" r="3970" spans="1:105">
      <c r="A3970" s="161" t="n"/>
      <c r="B3970" s="141" t="n"/>
      <c r="C3970" s="15" t="n"/>
      <c r="D3970" s="15" t="n"/>
      <c r="E3970" s="142" t="n"/>
      <c r="F3970" s="16" t="n"/>
      <c r="G3970" s="132" t="n"/>
      <c r="H3970" s="142" t="n"/>
      <c r="I3970" s="142" t="n"/>
      <c r="J3970" s="144" t="n"/>
      <c r="K3970" s="124" t="n"/>
      <c r="L3970" s="12" t="n"/>
      <c r="M3970" s="158">
        <f>IF(J3970="", "", K3970)</f>
        <v/>
      </c>
      <c r="N3970" s="17" t="n"/>
      <c r="O3970" s="18" t="n"/>
      <c r="AC3970" s="14" t="n"/>
      <c r="AD3970" s="14">
        <f>IF(M3970="", "", IF(C3970="Long", IF(M3970&gt;0, M3970/F3970, ((G3970*(I3970-E3970))/F3970)), IF(M3970&gt;0, M3970/F3970, ((G3970*(E3970-I3970))/F3970))))</f>
        <v/>
      </c>
    </row>
    <row customHeight="1" ht="17.25" r="3971" spans="1:105">
      <c r="A3971" s="161" t="n"/>
      <c r="B3971" s="141" t="n"/>
      <c r="C3971" s="15" t="n"/>
      <c r="D3971" s="15" t="n"/>
      <c r="E3971" s="142" t="n"/>
      <c r="F3971" s="16" t="n"/>
      <c r="G3971" s="132" t="n"/>
      <c r="H3971" s="142" t="n"/>
      <c r="I3971" s="142" t="n"/>
      <c r="J3971" s="144" t="n"/>
      <c r="K3971" s="124" t="n"/>
      <c r="L3971" s="12" t="n"/>
      <c r="M3971" s="158">
        <f>IF(J3971="", "", K3971)</f>
        <v/>
      </c>
      <c r="N3971" s="17" t="n"/>
      <c r="O3971" s="18" t="n"/>
      <c r="AC3971" s="14" t="n"/>
      <c r="AD3971" s="14">
        <f>IF(M3971="", "", IF(C3971="Long", IF(M3971&gt;0, M3971/F3971, ((G3971*(I3971-E3971))/F3971)), IF(M3971&gt;0, M3971/F3971, ((G3971*(E3971-I3971))/F3971))))</f>
        <v/>
      </c>
    </row>
    <row customHeight="1" ht="17.25" r="3972" spans="1:105">
      <c r="A3972" s="161" t="n"/>
      <c r="B3972" s="141" t="n"/>
      <c r="C3972" s="15" t="n"/>
      <c r="D3972" s="15" t="n"/>
      <c r="E3972" s="142" t="n"/>
      <c r="F3972" s="16" t="n"/>
      <c r="G3972" s="132" t="n"/>
      <c r="H3972" s="142" t="n"/>
      <c r="I3972" s="142" t="n"/>
      <c r="J3972" s="144" t="n"/>
      <c r="K3972" s="124" t="n"/>
      <c r="L3972" s="12" t="n"/>
      <c r="M3972" s="158">
        <f>IF(J3972="", "", K3972)</f>
        <v/>
      </c>
      <c r="N3972" s="17" t="n"/>
      <c r="O3972" s="18" t="n"/>
      <c r="AC3972" s="14" t="n"/>
      <c r="AD3972" s="14">
        <f>IF(M3972="", "", IF(C3972="Long", IF(M3972&gt;0, M3972/F3972, ((G3972*(I3972-E3972))/F3972)), IF(M3972&gt;0, M3972/F3972, ((G3972*(E3972-I3972))/F3972))))</f>
        <v/>
      </c>
    </row>
    <row customHeight="1" ht="17.25" r="3973" spans="1:105">
      <c r="A3973" s="161" t="n"/>
      <c r="B3973" s="141" t="n"/>
      <c r="C3973" s="15" t="n"/>
      <c r="D3973" s="15" t="n"/>
      <c r="E3973" s="142" t="n"/>
      <c r="F3973" s="16" t="n"/>
      <c r="G3973" s="132" t="n"/>
      <c r="H3973" s="142" t="n"/>
      <c r="I3973" s="142" t="n"/>
      <c r="J3973" s="144" t="n"/>
      <c r="K3973" s="124" t="n"/>
      <c r="L3973" s="12" t="n"/>
      <c r="M3973" s="158">
        <f>IF(J3973="", "", K3973)</f>
        <v/>
      </c>
      <c r="N3973" s="17" t="n"/>
      <c r="O3973" s="18" t="n"/>
      <c r="AC3973" s="14" t="n"/>
      <c r="AD3973" s="14">
        <f>IF(M3973="", "", IF(C3973="Long", IF(M3973&gt;0, M3973/F3973, ((G3973*(I3973-E3973))/F3973)), IF(M3973&gt;0, M3973/F3973, ((G3973*(E3973-I3973))/F3973))))</f>
        <v/>
      </c>
    </row>
    <row customHeight="1" ht="17.25" r="3974" spans="1:105">
      <c r="A3974" s="161" t="n"/>
      <c r="B3974" s="141" t="n"/>
      <c r="C3974" s="15" t="n"/>
      <c r="D3974" s="15" t="n"/>
      <c r="E3974" s="142" t="n"/>
      <c r="F3974" s="16" t="n"/>
      <c r="G3974" s="132" t="n"/>
      <c r="H3974" s="142" t="n"/>
      <c r="I3974" s="142" t="n"/>
      <c r="J3974" s="144" t="n"/>
      <c r="K3974" s="124" t="n"/>
      <c r="L3974" s="12" t="n"/>
      <c r="M3974" s="158">
        <f>IF(J3974="", "", K3974)</f>
        <v/>
      </c>
      <c r="N3974" s="17" t="n"/>
      <c r="O3974" s="18" t="n"/>
      <c r="AC3974" s="14" t="n"/>
      <c r="AD3974" s="14">
        <f>IF(M3974="", "", IF(C3974="Long", IF(M3974&gt;0, M3974/F3974, ((G3974*(I3974-E3974))/F3974)), IF(M3974&gt;0, M3974/F3974, ((G3974*(E3974-I3974))/F3974))))</f>
        <v/>
      </c>
    </row>
    <row customHeight="1" ht="17.25" r="3975" spans="1:105">
      <c r="A3975" s="161" t="n"/>
      <c r="B3975" s="141" t="n"/>
      <c r="C3975" s="15" t="n"/>
      <c r="D3975" s="15" t="n"/>
      <c r="E3975" s="142" t="n"/>
      <c r="F3975" s="16" t="n"/>
      <c r="G3975" s="132" t="n"/>
      <c r="H3975" s="142" t="n"/>
      <c r="I3975" s="142" t="n"/>
      <c r="J3975" s="144" t="n"/>
      <c r="K3975" s="124" t="n"/>
      <c r="L3975" s="12" t="n"/>
      <c r="M3975" s="158">
        <f>IF(J3975="", "", K3975)</f>
        <v/>
      </c>
      <c r="N3975" s="17" t="n"/>
      <c r="O3975" s="18" t="n"/>
      <c r="AC3975" s="14" t="n"/>
      <c r="AD3975" s="14">
        <f>IF(M3975="", "", IF(C3975="Long", IF(M3975&gt;0, M3975/F3975, ((G3975*(I3975-E3975))/F3975)), IF(M3975&gt;0, M3975/F3975, ((G3975*(E3975-I3975))/F3975))))</f>
        <v/>
      </c>
    </row>
    <row customHeight="1" ht="17.25" r="3976" spans="1:105">
      <c r="A3976" s="161" t="n"/>
      <c r="B3976" s="141" t="n"/>
      <c r="C3976" s="15" t="n"/>
      <c r="D3976" s="15" t="n"/>
      <c r="E3976" s="142" t="n"/>
      <c r="F3976" s="16" t="n"/>
      <c r="G3976" s="132" t="n"/>
      <c r="H3976" s="142" t="n"/>
      <c r="I3976" s="142" t="n"/>
      <c r="J3976" s="144" t="n"/>
      <c r="K3976" s="124" t="n"/>
      <c r="L3976" s="12" t="n"/>
      <c r="M3976" s="158">
        <f>IF(J3976="", "", K3976)</f>
        <v/>
      </c>
      <c r="N3976" s="17" t="n"/>
      <c r="O3976" s="18" t="n"/>
      <c r="AC3976" s="14" t="n"/>
      <c r="AD3976" s="14">
        <f>IF(M3976="", "", IF(C3976="Long", IF(M3976&gt;0, M3976/F3976, ((G3976*(I3976-E3976))/F3976)), IF(M3976&gt;0, M3976/F3976, ((G3976*(E3976-I3976))/F3976))))</f>
        <v/>
      </c>
    </row>
    <row customHeight="1" ht="17.25" r="3977" spans="1:105">
      <c r="A3977" s="161" t="n"/>
      <c r="B3977" s="141" t="n"/>
      <c r="C3977" s="15" t="n"/>
      <c r="D3977" s="15" t="n"/>
      <c r="E3977" s="142" t="n"/>
      <c r="F3977" s="16" t="n"/>
      <c r="G3977" s="132" t="n"/>
      <c r="H3977" s="142" t="n"/>
      <c r="I3977" s="142" t="n"/>
      <c r="J3977" s="144" t="n"/>
      <c r="K3977" s="124" t="n"/>
      <c r="L3977" s="12" t="n"/>
      <c r="M3977" s="158">
        <f>IF(J3977="", "", K3977)</f>
        <v/>
      </c>
      <c r="N3977" s="17" t="n"/>
      <c r="O3977" s="18" t="n"/>
      <c r="AC3977" s="14" t="n"/>
      <c r="AD3977" s="14">
        <f>IF(M3977="", "", IF(C3977="Long", IF(M3977&gt;0, M3977/F3977, ((G3977*(I3977-E3977))/F3977)), IF(M3977&gt;0, M3977/F3977, ((G3977*(E3977-I3977))/F3977))))</f>
        <v/>
      </c>
    </row>
    <row customHeight="1" ht="17.25" r="3978" spans="1:105">
      <c r="A3978" s="161" t="n"/>
      <c r="B3978" s="141" t="n"/>
      <c r="C3978" s="15" t="n"/>
      <c r="D3978" s="15" t="n"/>
      <c r="E3978" s="142" t="n"/>
      <c r="F3978" s="16" t="n"/>
      <c r="G3978" s="132" t="n"/>
      <c r="H3978" s="142" t="n"/>
      <c r="I3978" s="142" t="n"/>
      <c r="J3978" s="144" t="n"/>
      <c r="K3978" s="124" t="n"/>
      <c r="L3978" s="12" t="n"/>
      <c r="M3978" s="158">
        <f>IF(J3978="", "", K3978)</f>
        <v/>
      </c>
      <c r="N3978" s="17" t="n"/>
      <c r="O3978" s="18" t="n"/>
      <c r="AC3978" s="14" t="n"/>
      <c r="AD3978" s="14">
        <f>IF(M3978="", "", IF(C3978="Long", IF(M3978&gt;0, M3978/F3978, ((G3978*(I3978-E3978))/F3978)), IF(M3978&gt;0, M3978/F3978, ((G3978*(E3978-I3978))/F3978))))</f>
        <v/>
      </c>
    </row>
    <row customHeight="1" ht="17.25" r="3979" spans="1:105">
      <c r="A3979" s="161" t="n"/>
      <c r="B3979" s="141" t="n"/>
      <c r="C3979" s="15" t="n"/>
      <c r="D3979" s="15" t="n"/>
      <c r="E3979" s="142" t="n"/>
      <c r="F3979" s="16" t="n"/>
      <c r="G3979" s="132" t="n"/>
      <c r="H3979" s="142" t="n"/>
      <c r="I3979" s="142" t="n"/>
      <c r="J3979" s="144" t="n"/>
      <c r="K3979" s="124" t="n"/>
      <c r="L3979" s="12" t="n"/>
      <c r="M3979" s="158">
        <f>IF(J3979="", "", K3979)</f>
        <v/>
      </c>
      <c r="N3979" s="17" t="n"/>
      <c r="O3979" s="18" t="n"/>
      <c r="AC3979" s="14" t="n"/>
      <c r="AD3979" s="14">
        <f>IF(M3979="", "", IF(C3979="Long", IF(M3979&gt;0, M3979/F3979, ((G3979*(I3979-E3979))/F3979)), IF(M3979&gt;0, M3979/F3979, ((G3979*(E3979-I3979))/F3979))))</f>
        <v/>
      </c>
    </row>
    <row customHeight="1" ht="17.25" r="3980" spans="1:105">
      <c r="A3980" s="161" t="n"/>
      <c r="B3980" s="141" t="n"/>
      <c r="C3980" s="15" t="n"/>
      <c r="D3980" s="15" t="n"/>
      <c r="E3980" s="142" t="n"/>
      <c r="F3980" s="16" t="n"/>
      <c r="G3980" s="132" t="n"/>
      <c r="H3980" s="142" t="n"/>
      <c r="I3980" s="142" t="n"/>
      <c r="J3980" s="144" t="n"/>
      <c r="K3980" s="124" t="n"/>
      <c r="L3980" s="12" t="n"/>
      <c r="M3980" s="158">
        <f>IF(J3980="", "", K3980)</f>
        <v/>
      </c>
      <c r="N3980" s="17" t="n"/>
      <c r="O3980" s="18" t="n"/>
      <c r="AC3980" s="14" t="n"/>
      <c r="AD3980" s="14">
        <f>IF(M3980="", "", IF(C3980="Long", IF(M3980&gt;0, M3980/F3980, ((G3980*(I3980-E3980))/F3980)), IF(M3980&gt;0, M3980/F3980, ((G3980*(E3980-I3980))/F3980))))</f>
        <v/>
      </c>
    </row>
    <row customHeight="1" ht="17.25" r="3981" spans="1:105">
      <c r="A3981" s="161" t="n"/>
      <c r="B3981" s="141" t="n"/>
      <c r="C3981" s="15" t="n"/>
      <c r="D3981" s="15" t="n"/>
      <c r="E3981" s="142" t="n"/>
      <c r="F3981" s="16" t="n"/>
      <c r="G3981" s="132" t="n"/>
      <c r="H3981" s="142" t="n"/>
      <c r="I3981" s="142" t="n"/>
      <c r="J3981" s="144" t="n"/>
      <c r="K3981" s="124" t="n"/>
      <c r="L3981" s="12" t="n"/>
      <c r="M3981" s="158">
        <f>IF(J3981="", "", K3981)</f>
        <v/>
      </c>
      <c r="N3981" s="17" t="n"/>
      <c r="O3981" s="18" t="n"/>
      <c r="AC3981" s="14" t="n"/>
      <c r="AD3981" s="14">
        <f>IF(M3981="", "", IF(C3981="Long", IF(M3981&gt;0, M3981/F3981, ((G3981*(I3981-E3981))/F3981)), IF(M3981&gt;0, M3981/F3981, ((G3981*(E3981-I3981))/F3981))))</f>
        <v/>
      </c>
    </row>
    <row customHeight="1" ht="17.25" r="3982" spans="1:105">
      <c r="A3982" s="161" t="n"/>
      <c r="B3982" s="141" t="n"/>
      <c r="C3982" s="15" t="n"/>
      <c r="D3982" s="15" t="n"/>
      <c r="E3982" s="142" t="n"/>
      <c r="F3982" s="16" t="n"/>
      <c r="G3982" s="132" t="n"/>
      <c r="H3982" s="142" t="n"/>
      <c r="I3982" s="142" t="n"/>
      <c r="J3982" s="144" t="n"/>
      <c r="K3982" s="124" t="n"/>
      <c r="L3982" s="12" t="n"/>
      <c r="M3982" s="158">
        <f>IF(J3982="", "", K3982)</f>
        <v/>
      </c>
      <c r="N3982" s="17" t="n"/>
      <c r="O3982" s="18" t="n"/>
      <c r="AC3982" s="14" t="n"/>
      <c r="AD3982" s="14">
        <f>IF(M3982="", "", IF(C3982="Long", IF(M3982&gt;0, M3982/F3982, ((G3982*(I3982-E3982))/F3982)), IF(M3982&gt;0, M3982/F3982, ((G3982*(E3982-I3982))/F3982))))</f>
        <v/>
      </c>
    </row>
    <row customHeight="1" ht="17.25" r="3983" spans="1:105">
      <c r="A3983" s="161" t="n"/>
      <c r="B3983" s="141" t="n"/>
      <c r="C3983" s="15" t="n"/>
      <c r="D3983" s="15" t="n"/>
      <c r="E3983" s="142" t="n"/>
      <c r="F3983" s="16" t="n"/>
      <c r="G3983" s="132" t="n"/>
      <c r="H3983" s="142" t="n"/>
      <c r="I3983" s="142" t="n"/>
      <c r="J3983" s="144" t="n"/>
      <c r="K3983" s="124" t="n"/>
      <c r="L3983" s="12" t="n"/>
      <c r="M3983" s="158">
        <f>IF(J3983="", "", K3983)</f>
        <v/>
      </c>
      <c r="N3983" s="17" t="n"/>
      <c r="O3983" s="18" t="n"/>
      <c r="AC3983" s="14" t="n"/>
      <c r="AD3983" s="14">
        <f>IF(M3983="", "", IF(C3983="Long", IF(M3983&gt;0, M3983/F3983, ((G3983*(I3983-E3983))/F3983)), IF(M3983&gt;0, M3983/F3983, ((G3983*(E3983-I3983))/F3983))))</f>
        <v/>
      </c>
    </row>
    <row customHeight="1" ht="17.25" r="3984" spans="1:105">
      <c r="A3984" s="161" t="n"/>
      <c r="B3984" s="141" t="n"/>
      <c r="C3984" s="15" t="n"/>
      <c r="D3984" s="15" t="n"/>
      <c r="E3984" s="142" t="n"/>
      <c r="F3984" s="16" t="n"/>
      <c r="G3984" s="132" t="n"/>
      <c r="H3984" s="142" t="n"/>
      <c r="I3984" s="142" t="n"/>
      <c r="J3984" s="144" t="n"/>
      <c r="K3984" s="124" t="n"/>
      <c r="L3984" s="12" t="n"/>
      <c r="M3984" s="158">
        <f>IF(J3984="", "", K3984)</f>
        <v/>
      </c>
      <c r="N3984" s="17" t="n"/>
      <c r="O3984" s="18" t="n"/>
      <c r="AC3984" s="14" t="n"/>
      <c r="AD3984" s="14">
        <f>IF(M3984="", "", IF(C3984="Long", IF(M3984&gt;0, M3984/F3984, ((G3984*(I3984-E3984))/F3984)), IF(M3984&gt;0, M3984/F3984, ((G3984*(E3984-I3984))/F3984))))</f>
        <v/>
      </c>
    </row>
    <row customHeight="1" ht="17.25" r="3985" spans="1:105">
      <c r="A3985" s="161" t="n"/>
      <c r="B3985" s="141" t="n"/>
      <c r="C3985" s="15" t="n"/>
      <c r="D3985" s="15" t="n"/>
      <c r="E3985" s="142" t="n"/>
      <c r="F3985" s="16" t="n"/>
      <c r="G3985" s="132" t="n"/>
      <c r="H3985" s="142" t="n"/>
      <c r="I3985" s="142" t="n"/>
      <c r="J3985" s="144" t="n"/>
      <c r="K3985" s="124" t="n"/>
      <c r="L3985" s="12" t="n"/>
      <c r="M3985" s="158">
        <f>IF(J3985="", "", K3985)</f>
        <v/>
      </c>
      <c r="N3985" s="17" t="n"/>
      <c r="O3985" s="18" t="n"/>
      <c r="AC3985" s="14" t="n"/>
      <c r="AD3985" s="14">
        <f>IF(M3985="", "", IF(C3985="Long", IF(M3985&gt;0, M3985/F3985, ((G3985*(I3985-E3985))/F3985)), IF(M3985&gt;0, M3985/F3985, ((G3985*(E3985-I3985))/F3985))))</f>
        <v/>
      </c>
    </row>
    <row customHeight="1" ht="17.25" r="3986" spans="1:105">
      <c r="A3986" s="161" t="n"/>
      <c r="B3986" s="141" t="n"/>
      <c r="C3986" s="15" t="n"/>
      <c r="D3986" s="15" t="n"/>
      <c r="E3986" s="142" t="n"/>
      <c r="F3986" s="16" t="n"/>
      <c r="G3986" s="132" t="n"/>
      <c r="H3986" s="142" t="n"/>
      <c r="I3986" s="142" t="n"/>
      <c r="J3986" s="144" t="n"/>
      <c r="K3986" s="124" t="n"/>
      <c r="L3986" s="12" t="n"/>
      <c r="M3986" s="158">
        <f>IF(J3986="", "", K3986)</f>
        <v/>
      </c>
      <c r="N3986" s="17" t="n"/>
      <c r="O3986" s="18" t="n"/>
      <c r="AC3986" s="14" t="n"/>
      <c r="AD3986" s="14">
        <f>IF(M3986="", "", IF(C3986="Long", IF(M3986&gt;0, M3986/F3986, ((G3986*(I3986-E3986))/F3986)), IF(M3986&gt;0, M3986/F3986, ((G3986*(E3986-I3986))/F3986))))</f>
        <v/>
      </c>
    </row>
    <row customHeight="1" ht="17.25" r="3987" spans="1:105">
      <c r="A3987" s="161" t="n"/>
      <c r="B3987" s="141" t="n"/>
      <c r="C3987" s="15" t="n"/>
      <c r="D3987" s="15" t="n"/>
      <c r="E3987" s="142" t="n"/>
      <c r="F3987" s="16" t="n"/>
      <c r="G3987" s="132" t="n"/>
      <c r="H3987" s="142" t="n"/>
      <c r="I3987" s="142" t="n"/>
      <c r="J3987" s="144" t="n"/>
      <c r="K3987" s="124" t="n"/>
      <c r="L3987" s="12" t="n"/>
      <c r="M3987" s="158">
        <f>IF(J3987="", "", K3987)</f>
        <v/>
      </c>
      <c r="N3987" s="17" t="n"/>
      <c r="O3987" s="18" t="n"/>
      <c r="AC3987" s="14" t="n"/>
      <c r="AD3987" s="14">
        <f>IF(M3987="", "", IF(C3987="Long", IF(M3987&gt;0, M3987/F3987, ((G3987*(I3987-E3987))/F3987)), IF(M3987&gt;0, M3987/F3987, ((G3987*(E3987-I3987))/F3987))))</f>
        <v/>
      </c>
    </row>
    <row customHeight="1" ht="17.25" r="3988" spans="1:105">
      <c r="A3988" s="161" t="n"/>
      <c r="B3988" s="141" t="n"/>
      <c r="C3988" s="15" t="n"/>
      <c r="D3988" s="15" t="n"/>
      <c r="E3988" s="142" t="n"/>
      <c r="F3988" s="16" t="n"/>
      <c r="G3988" s="132" t="n"/>
      <c r="H3988" s="142" t="n"/>
      <c r="I3988" s="142" t="n"/>
      <c r="J3988" s="144" t="n"/>
      <c r="K3988" s="124" t="n"/>
      <c r="L3988" s="12" t="n"/>
      <c r="M3988" s="158">
        <f>IF(J3988="", "", K3988)</f>
        <v/>
      </c>
      <c r="N3988" s="17" t="n"/>
      <c r="O3988" s="18" t="n"/>
      <c r="AC3988" s="14" t="n"/>
      <c r="AD3988" s="14">
        <f>IF(M3988="", "", IF(C3988="Long", IF(M3988&gt;0, M3988/F3988, ((G3988*(I3988-E3988))/F3988)), IF(M3988&gt;0, M3988/F3988, ((G3988*(E3988-I3988))/F3988))))</f>
        <v/>
      </c>
    </row>
    <row customHeight="1" ht="17.25" r="3989" spans="1:105">
      <c r="A3989" s="161" t="n"/>
      <c r="B3989" s="141" t="n"/>
      <c r="C3989" s="15" t="n"/>
      <c r="D3989" s="15" t="n"/>
      <c r="E3989" s="142" t="n"/>
      <c r="F3989" s="16" t="n"/>
      <c r="G3989" s="132" t="n"/>
      <c r="H3989" s="142" t="n"/>
      <c r="I3989" s="142" t="n"/>
      <c r="J3989" s="144" t="n"/>
      <c r="K3989" s="124" t="n"/>
      <c r="L3989" s="12" t="n"/>
      <c r="M3989" s="158">
        <f>IF(J3989="", "", K3989)</f>
        <v/>
      </c>
      <c r="N3989" s="17" t="n"/>
      <c r="O3989" s="18" t="n"/>
      <c r="AC3989" s="14" t="n"/>
      <c r="AD3989" s="14">
        <f>IF(M3989="", "", IF(C3989="Long", IF(M3989&gt;0, M3989/F3989, ((G3989*(I3989-E3989))/F3989)), IF(M3989&gt;0, M3989/F3989, ((G3989*(E3989-I3989))/F3989))))</f>
        <v/>
      </c>
    </row>
    <row customHeight="1" ht="17.25" r="3990" spans="1:105">
      <c r="A3990" s="161" t="n"/>
      <c r="B3990" s="141" t="n"/>
      <c r="C3990" s="15" t="n"/>
      <c r="D3990" s="15" t="n"/>
      <c r="E3990" s="142" t="n"/>
      <c r="F3990" s="16" t="n"/>
      <c r="G3990" s="132" t="n"/>
      <c r="H3990" s="142" t="n"/>
      <c r="I3990" s="142" t="n"/>
      <c r="J3990" s="144" t="n"/>
      <c r="K3990" s="124" t="n"/>
      <c r="L3990" s="12" t="n"/>
      <c r="M3990" s="158">
        <f>IF(J3990="", "", K3990)</f>
        <v/>
      </c>
      <c r="N3990" s="17" t="n"/>
      <c r="O3990" s="18" t="n"/>
      <c r="AC3990" s="14" t="n"/>
      <c r="AD3990" s="14">
        <f>IF(M3990="", "", IF(C3990="Long", IF(M3990&gt;0, M3990/F3990, ((G3990*(I3990-E3990))/F3990)), IF(M3990&gt;0, M3990/F3990, ((G3990*(E3990-I3990))/F3990))))</f>
        <v/>
      </c>
    </row>
    <row customHeight="1" ht="17.25" r="3991" spans="1:105">
      <c r="A3991" s="161" t="n"/>
      <c r="B3991" s="141" t="n"/>
      <c r="C3991" s="15" t="n"/>
      <c r="D3991" s="15" t="n"/>
      <c r="E3991" s="142" t="n"/>
      <c r="F3991" s="16" t="n"/>
      <c r="G3991" s="132" t="n"/>
      <c r="H3991" s="142" t="n"/>
      <c r="I3991" s="142" t="n"/>
      <c r="J3991" s="144" t="n"/>
      <c r="K3991" s="124" t="n"/>
      <c r="L3991" s="12" t="n"/>
      <c r="M3991" s="158">
        <f>IF(J3991="", "", K3991)</f>
        <v/>
      </c>
      <c r="N3991" s="17" t="n"/>
      <c r="O3991" s="18" t="n"/>
      <c r="AC3991" s="14" t="n"/>
      <c r="AD3991" s="14">
        <f>IF(M3991="", "", IF(C3991="Long", IF(M3991&gt;0, M3991/F3991, ((G3991*(I3991-E3991))/F3991)), IF(M3991&gt;0, M3991/F3991, ((G3991*(E3991-I3991))/F3991))))</f>
        <v/>
      </c>
    </row>
    <row customHeight="1" ht="17.25" r="3992" spans="1:105">
      <c r="A3992" s="161" t="n"/>
      <c r="B3992" s="141" t="n"/>
      <c r="C3992" s="15" t="n"/>
      <c r="D3992" s="15" t="n"/>
      <c r="E3992" s="142" t="n"/>
      <c r="F3992" s="16" t="n"/>
      <c r="G3992" s="132" t="n"/>
      <c r="H3992" s="142" t="n"/>
      <c r="I3992" s="142" t="n"/>
      <c r="J3992" s="144" t="n"/>
      <c r="K3992" s="124" t="n"/>
      <c r="L3992" s="12" t="n"/>
      <c r="M3992" s="158">
        <f>IF(J3992="", "", K3992)</f>
        <v/>
      </c>
      <c r="N3992" s="17" t="n"/>
      <c r="O3992" s="18" t="n"/>
      <c r="AC3992" s="14" t="n"/>
      <c r="AD3992" s="14">
        <f>IF(M3992="", "", IF(C3992="Long", IF(M3992&gt;0, M3992/F3992, ((G3992*(I3992-E3992))/F3992)), IF(M3992&gt;0, M3992/F3992, ((G3992*(E3992-I3992))/F3992))))</f>
        <v/>
      </c>
    </row>
    <row customHeight="1" ht="17.25" r="3993" spans="1:105">
      <c r="A3993" s="161" t="n"/>
      <c r="B3993" s="141" t="n"/>
      <c r="C3993" s="15" t="n"/>
      <c r="D3993" s="15" t="n"/>
      <c r="E3993" s="142" t="n"/>
      <c r="F3993" s="16" t="n"/>
      <c r="G3993" s="132" t="n"/>
      <c r="H3993" s="142" t="n"/>
      <c r="I3993" s="142" t="n"/>
      <c r="J3993" s="144" t="n"/>
      <c r="K3993" s="124" t="n"/>
      <c r="L3993" s="12" t="n"/>
      <c r="M3993" s="158">
        <f>IF(J3993="", "", K3993)</f>
        <v/>
      </c>
      <c r="N3993" s="17" t="n"/>
      <c r="O3993" s="18" t="n"/>
      <c r="AC3993" s="14" t="n"/>
      <c r="AD3993" s="14">
        <f>IF(M3993="", "", IF(C3993="Long", IF(M3993&gt;0, M3993/F3993, ((G3993*(I3993-E3993))/F3993)), IF(M3993&gt;0, M3993/F3993, ((G3993*(E3993-I3993))/F3993))))</f>
        <v/>
      </c>
    </row>
    <row customHeight="1" ht="17.25" r="3994" spans="1:105">
      <c r="A3994" s="161" t="n"/>
      <c r="B3994" s="141" t="n"/>
      <c r="C3994" s="15" t="n"/>
      <c r="D3994" s="15" t="n"/>
      <c r="E3994" s="142" t="n"/>
      <c r="F3994" s="16" t="n"/>
      <c r="G3994" s="132" t="n"/>
      <c r="H3994" s="142" t="n"/>
      <c r="I3994" s="142" t="n"/>
      <c r="J3994" s="144" t="n"/>
      <c r="K3994" s="124" t="n"/>
      <c r="L3994" s="12" t="n"/>
      <c r="M3994" s="158">
        <f>IF(J3994="", "", K3994)</f>
        <v/>
      </c>
      <c r="N3994" s="17" t="n"/>
      <c r="O3994" s="18" t="n"/>
      <c r="AC3994" s="14" t="n"/>
      <c r="AD3994" s="14">
        <f>IF(M3994="", "", IF(C3994="Long", IF(M3994&gt;0, M3994/F3994, ((G3994*(I3994-E3994))/F3994)), IF(M3994&gt;0, M3994/F3994, ((G3994*(E3994-I3994))/F3994))))</f>
        <v/>
      </c>
    </row>
    <row customHeight="1" ht="17.25" r="3995" spans="1:105">
      <c r="A3995" s="161" t="n"/>
      <c r="B3995" s="141" t="n"/>
      <c r="C3995" s="15" t="n"/>
      <c r="D3995" s="15" t="n"/>
      <c r="E3995" s="142" t="n"/>
      <c r="F3995" s="16" t="n"/>
      <c r="G3995" s="132" t="n"/>
      <c r="H3995" s="142" t="n"/>
      <c r="I3995" s="142" t="n"/>
      <c r="J3995" s="144" t="n"/>
      <c r="K3995" s="124" t="n"/>
      <c r="L3995" s="12" t="n"/>
      <c r="M3995" s="158">
        <f>IF(J3995="", "", K3995)</f>
        <v/>
      </c>
      <c r="N3995" s="17" t="n"/>
      <c r="O3995" s="18" t="n"/>
      <c r="AC3995" s="14" t="n"/>
      <c r="AD3995" s="14">
        <f>IF(M3995="", "", IF(C3995="Long", IF(M3995&gt;0, M3995/F3995, ((G3995*(I3995-E3995))/F3995)), IF(M3995&gt;0, M3995/F3995, ((G3995*(E3995-I3995))/F3995))))</f>
        <v/>
      </c>
    </row>
    <row customHeight="1" ht="17.25" r="3996" spans="1:105">
      <c r="A3996" s="161" t="n"/>
      <c r="B3996" s="141" t="n"/>
      <c r="C3996" s="15" t="n"/>
      <c r="D3996" s="15" t="n"/>
      <c r="E3996" s="142" t="n"/>
      <c r="F3996" s="16" t="n"/>
      <c r="G3996" s="132" t="n"/>
      <c r="H3996" s="142" t="n"/>
      <c r="I3996" s="142" t="n"/>
      <c r="J3996" s="144" t="n"/>
      <c r="K3996" s="124" t="n"/>
      <c r="L3996" s="12" t="n"/>
      <c r="M3996" s="158">
        <f>IF(J3996="", "", K3996)</f>
        <v/>
      </c>
      <c r="N3996" s="17" t="n"/>
      <c r="O3996" s="18" t="n"/>
      <c r="AC3996" s="14" t="n"/>
      <c r="AD3996" s="14">
        <f>IF(M3996="", "", IF(C3996="Long", IF(M3996&gt;0, M3996/F3996, ((G3996*(I3996-E3996))/F3996)), IF(M3996&gt;0, M3996/F3996, ((G3996*(E3996-I3996))/F3996))))</f>
        <v/>
      </c>
    </row>
    <row customHeight="1" ht="17.25" r="3997" spans="1:105">
      <c r="A3997" s="161" t="n"/>
      <c r="B3997" s="141" t="n"/>
      <c r="C3997" s="15" t="n"/>
      <c r="D3997" s="15" t="n"/>
      <c r="E3997" s="142" t="n"/>
      <c r="F3997" s="16" t="n"/>
      <c r="G3997" s="132" t="n"/>
      <c r="H3997" s="142" t="n"/>
      <c r="I3997" s="142" t="n"/>
      <c r="J3997" s="144" t="n"/>
      <c r="K3997" s="124" t="n"/>
      <c r="L3997" s="12" t="n"/>
      <c r="M3997" s="158">
        <f>IF(J3997="", "", K3997)</f>
        <v/>
      </c>
      <c r="N3997" s="17" t="n"/>
      <c r="O3997" s="18" t="n"/>
      <c r="AC3997" s="14" t="n"/>
      <c r="AD3997" s="14">
        <f>IF(M3997="", "", IF(C3997="Long", IF(M3997&gt;0, M3997/F3997, ((G3997*(I3997-E3997))/F3997)), IF(M3997&gt;0, M3997/F3997, ((G3997*(E3997-I3997))/F3997))))</f>
        <v/>
      </c>
    </row>
    <row customHeight="1" ht="17.25" r="3998" spans="1:105">
      <c r="A3998" s="161" t="n"/>
      <c r="B3998" s="141" t="n"/>
      <c r="C3998" s="15" t="n"/>
      <c r="D3998" s="15" t="n"/>
      <c r="E3998" s="142" t="n"/>
      <c r="F3998" s="16" t="n"/>
      <c r="G3998" s="132" t="n"/>
      <c r="H3998" s="142" t="n"/>
      <c r="I3998" s="142" t="n"/>
      <c r="J3998" s="144" t="n"/>
      <c r="K3998" s="124" t="n"/>
      <c r="L3998" s="12" t="n"/>
      <c r="M3998" s="158">
        <f>IF(J3998="", "", K3998)</f>
        <v/>
      </c>
      <c r="N3998" s="17" t="n"/>
      <c r="O3998" s="18" t="n"/>
      <c r="AC3998" s="14" t="n"/>
      <c r="AD3998" s="14">
        <f>IF(M3998="", "", IF(C3998="Long", IF(M3998&gt;0, M3998/F3998, ((G3998*(I3998-E3998))/F3998)), IF(M3998&gt;0, M3998/F3998, ((G3998*(E3998-I3998))/F3998))))</f>
        <v/>
      </c>
    </row>
    <row customHeight="1" ht="17.25" r="3999" spans="1:105">
      <c r="A3999" s="161" t="n"/>
      <c r="B3999" s="141" t="n"/>
      <c r="C3999" s="15" t="n"/>
      <c r="D3999" s="15" t="n"/>
      <c r="E3999" s="142" t="n"/>
      <c r="F3999" s="16" t="n"/>
      <c r="G3999" s="132" t="n"/>
      <c r="H3999" s="142" t="n"/>
      <c r="I3999" s="142" t="n"/>
      <c r="J3999" s="144" t="n"/>
      <c r="K3999" s="124" t="n"/>
      <c r="L3999" s="12" t="n"/>
      <c r="M3999" s="158">
        <f>IF(J3999="", "", K3999)</f>
        <v/>
      </c>
      <c r="N3999" s="17" t="n"/>
      <c r="O3999" s="18" t="n"/>
      <c r="AC3999" s="14" t="n"/>
      <c r="AD3999" s="14">
        <f>IF(M3999="", "", IF(C3999="Long", IF(M3999&gt;0, M3999/F3999, ((G3999*(I3999-E3999))/F3999)), IF(M3999&gt;0, M3999/F3999, ((G3999*(E3999-I3999))/F3999))))</f>
        <v/>
      </c>
    </row>
    <row customHeight="1" ht="17.25" r="4000" spans="1:105">
      <c r="A4000" s="161" t="n"/>
      <c r="B4000" s="141" t="n"/>
      <c r="C4000" s="15" t="n"/>
      <c r="D4000" s="15" t="n"/>
      <c r="E4000" s="142" t="n"/>
      <c r="F4000" s="16" t="n"/>
      <c r="G4000" s="132" t="n"/>
      <c r="H4000" s="142" t="n"/>
      <c r="I4000" s="142" t="n"/>
      <c r="J4000" s="144" t="n"/>
      <c r="K4000" s="124" t="n"/>
      <c r="L4000" s="12" t="n"/>
      <c r="M4000" s="158">
        <f>IF(J4000="", "", K4000)</f>
        <v/>
      </c>
      <c r="N4000" s="17" t="n"/>
      <c r="O4000" s="18" t="n"/>
      <c r="AC4000" s="14" t="n"/>
      <c r="AD4000" s="14">
        <f>IF(M4000="", "", IF(C4000="Long", IF(M4000&gt;0, M4000/F4000, ((G4000*(I4000-E4000))/F4000)), IF(M4000&gt;0, M4000/F4000, ((G4000*(E4000-I4000))/F4000))))</f>
        <v/>
      </c>
    </row>
    <row customHeight="1" ht="17.25" r="4001" spans="1:105">
      <c r="A4001" s="161" t="n"/>
      <c r="B4001" s="141" t="n"/>
      <c r="C4001" s="15" t="n"/>
      <c r="D4001" s="15" t="n"/>
      <c r="E4001" s="142" t="n"/>
      <c r="F4001" s="16" t="n"/>
      <c r="G4001" s="132" t="n"/>
      <c r="H4001" s="142" t="n"/>
      <c r="I4001" s="142" t="n"/>
      <c r="J4001" s="144" t="n"/>
      <c r="K4001" s="124" t="n"/>
      <c r="L4001" s="12" t="n"/>
      <c r="M4001" s="158">
        <f>IF(J4001="", "", K4001)</f>
        <v/>
      </c>
      <c r="N4001" s="17" t="n"/>
      <c r="O4001" s="18" t="n"/>
      <c r="AC4001" s="14" t="n"/>
      <c r="AD4001" s="14">
        <f>IF(M4001="", "", IF(C4001="Long", IF(M4001&gt;0, M4001/F4001, ((G4001*(I4001-E4001))/F4001)), IF(M4001&gt;0, M4001/F4001, ((G4001*(E4001-I4001))/F4001))))</f>
        <v/>
      </c>
    </row>
    <row customHeight="1" ht="17.25" r="4002" spans="1:105">
      <c r="A4002" s="161" t="n"/>
      <c r="B4002" s="141" t="n"/>
      <c r="C4002" s="15" t="n"/>
      <c r="D4002" s="15" t="n"/>
      <c r="E4002" s="142" t="n"/>
      <c r="F4002" s="16" t="n"/>
      <c r="G4002" s="132" t="n"/>
      <c r="H4002" s="142" t="n"/>
      <c r="I4002" s="142" t="n"/>
      <c r="J4002" s="144" t="n"/>
      <c r="K4002" s="124" t="n"/>
      <c r="L4002" s="12" t="n"/>
      <c r="M4002" s="158">
        <f>IF(J4002="", "", K4002)</f>
        <v/>
      </c>
      <c r="N4002" s="17" t="n"/>
      <c r="O4002" s="18" t="n"/>
      <c r="AC4002" s="14" t="n"/>
      <c r="AD4002" s="14">
        <f>IF(M4002="", "", IF(C4002="Long", IF(M4002&gt;0, M4002/F4002, ((G4002*(I4002-E4002))/F4002)), IF(M4002&gt;0, M4002/F4002, ((G4002*(E4002-I4002))/F4002))))</f>
        <v/>
      </c>
    </row>
    <row customHeight="1" ht="17.25" r="4003" spans="1:105">
      <c r="A4003" s="161" t="n"/>
      <c r="B4003" s="141" t="n"/>
      <c r="C4003" s="15" t="n"/>
      <c r="D4003" s="15" t="n"/>
      <c r="E4003" s="142" t="n"/>
      <c r="F4003" s="16" t="n"/>
      <c r="G4003" s="132" t="n"/>
      <c r="H4003" s="142" t="n"/>
      <c r="I4003" s="142" t="n"/>
      <c r="J4003" s="144" t="n"/>
      <c r="K4003" s="124" t="n"/>
      <c r="L4003" s="12" t="n"/>
      <c r="M4003" s="158">
        <f>IF(J4003="", "", K4003)</f>
        <v/>
      </c>
      <c r="N4003" s="17" t="n"/>
      <c r="O4003" s="18" t="n"/>
      <c r="AC4003" s="14" t="n"/>
      <c r="AD4003" s="14">
        <f>IF(M4003="", "", IF(C4003="Long", IF(M4003&gt;0, M4003/F4003, ((G4003*(I4003-E4003))/F4003)), IF(M4003&gt;0, M4003/F4003, ((G4003*(E4003-I4003))/F4003))))</f>
        <v/>
      </c>
    </row>
    <row customHeight="1" ht="17.25" r="4004" spans="1:105">
      <c r="A4004" s="161" t="n"/>
      <c r="B4004" s="141" t="n"/>
      <c r="C4004" s="15" t="n"/>
      <c r="D4004" s="15" t="n"/>
      <c r="E4004" s="142" t="n"/>
      <c r="F4004" s="16" t="n"/>
      <c r="G4004" s="132" t="n"/>
      <c r="H4004" s="142" t="n"/>
      <c r="I4004" s="142" t="n"/>
      <c r="J4004" s="144" t="n"/>
      <c r="K4004" s="124" t="n"/>
      <c r="L4004" s="12" t="n"/>
      <c r="M4004" s="158">
        <f>IF(J4004="", "", K4004)</f>
        <v/>
      </c>
      <c r="N4004" s="17" t="n"/>
      <c r="O4004" s="18" t="n"/>
      <c r="AC4004" s="14" t="n"/>
      <c r="AD4004" s="14">
        <f>IF(M4004="", "", IF(C4004="Long", IF(M4004&gt;0, M4004/F4004, ((G4004*(I4004-E4004))/F4004)), IF(M4004&gt;0, M4004/F4004, ((G4004*(E4004-I4004))/F4004))))</f>
        <v/>
      </c>
    </row>
    <row customHeight="1" ht="17.25" r="4005" spans="1:105">
      <c r="A4005" s="161" t="n"/>
      <c r="B4005" s="141" t="n"/>
      <c r="C4005" s="15" t="n"/>
      <c r="D4005" s="15" t="n"/>
      <c r="E4005" s="142" t="n"/>
      <c r="F4005" s="16" t="n"/>
      <c r="G4005" s="132" t="n"/>
      <c r="H4005" s="142" t="n"/>
      <c r="I4005" s="142" t="n"/>
      <c r="J4005" s="144" t="n"/>
      <c r="K4005" s="124" t="n"/>
      <c r="L4005" s="12" t="n"/>
      <c r="M4005" s="158">
        <f>IF(J4005="", "", K4005)</f>
        <v/>
      </c>
      <c r="N4005" s="17" t="n"/>
      <c r="O4005" s="18" t="n"/>
      <c r="AC4005" s="14" t="n"/>
      <c r="AD4005" s="14">
        <f>IF(M4005="", "", IF(C4005="Long", IF(M4005&gt;0, M4005/F4005, ((G4005*(I4005-E4005))/F4005)), IF(M4005&gt;0, M4005/F4005, ((G4005*(E4005-I4005))/F4005))))</f>
        <v/>
      </c>
    </row>
    <row customHeight="1" ht="17.25" r="4006" spans="1:105">
      <c r="A4006" s="161" t="n"/>
      <c r="B4006" s="141" t="n"/>
      <c r="C4006" s="15" t="n"/>
      <c r="D4006" s="15" t="n"/>
      <c r="E4006" s="142" t="n"/>
      <c r="F4006" s="16" t="n"/>
      <c r="G4006" s="132" t="n"/>
      <c r="H4006" s="142" t="n"/>
      <c r="I4006" s="142" t="n"/>
      <c r="J4006" s="144" t="n"/>
      <c r="K4006" s="124" t="n"/>
      <c r="L4006" s="12" t="n"/>
      <c r="M4006" s="158">
        <f>IF(J4006="", "", K4006)</f>
        <v/>
      </c>
      <c r="N4006" s="17" t="n"/>
      <c r="O4006" s="18" t="n"/>
      <c r="AC4006" s="14" t="n"/>
      <c r="AD4006" s="14">
        <f>IF(M4006="", "", IF(C4006="Long", IF(M4006&gt;0, M4006/F4006, ((G4006*(I4006-E4006))/F4006)), IF(M4006&gt;0, M4006/F4006, ((G4006*(E4006-I4006))/F4006))))</f>
        <v/>
      </c>
    </row>
    <row customHeight="1" ht="17.25" r="4007" spans="1:105">
      <c r="A4007" s="161" t="n"/>
      <c r="B4007" s="141" t="n"/>
      <c r="C4007" s="15" t="n"/>
      <c r="D4007" s="15" t="n"/>
      <c r="E4007" s="142" t="n"/>
      <c r="F4007" s="16" t="n"/>
      <c r="G4007" s="132" t="n"/>
      <c r="H4007" s="142" t="n"/>
      <c r="I4007" s="142" t="n"/>
      <c r="J4007" s="144" t="n"/>
      <c r="K4007" s="124" t="n"/>
      <c r="L4007" s="12" t="n"/>
      <c r="M4007" s="158">
        <f>IF(J4007="", "", K4007)</f>
        <v/>
      </c>
      <c r="N4007" s="17" t="n"/>
      <c r="O4007" s="18" t="n"/>
      <c r="AC4007" s="14" t="n"/>
      <c r="AD4007" s="14">
        <f>IF(M4007="", "", IF(C4007="Long", IF(M4007&gt;0, M4007/F4007, ((G4007*(I4007-E4007))/F4007)), IF(M4007&gt;0, M4007/F4007, ((G4007*(E4007-I4007))/F4007))))</f>
        <v/>
      </c>
    </row>
    <row customHeight="1" ht="17.25" r="4008" spans="1:105">
      <c r="A4008" s="161" t="n"/>
      <c r="B4008" s="141" t="n"/>
      <c r="C4008" s="15" t="n"/>
      <c r="D4008" s="15" t="n"/>
      <c r="E4008" s="142" t="n"/>
      <c r="F4008" s="16" t="n"/>
      <c r="G4008" s="132" t="n"/>
      <c r="H4008" s="142" t="n"/>
      <c r="I4008" s="142" t="n"/>
      <c r="J4008" s="144" t="n"/>
      <c r="K4008" s="124" t="n"/>
      <c r="L4008" s="12" t="n"/>
      <c r="M4008" s="158">
        <f>IF(J4008="", "", K4008)</f>
        <v/>
      </c>
      <c r="N4008" s="17" t="n"/>
      <c r="O4008" s="18" t="n"/>
      <c r="AC4008" s="14" t="n"/>
      <c r="AD4008" s="14">
        <f>IF(M4008="", "", IF(C4008="Long", IF(M4008&gt;0, M4008/F4008, ((G4008*(I4008-E4008))/F4008)), IF(M4008&gt;0, M4008/F4008, ((G4008*(E4008-I4008))/F4008))))</f>
        <v/>
      </c>
    </row>
    <row customHeight="1" ht="17.25" r="4009" spans="1:105">
      <c r="A4009" s="161" t="n"/>
      <c r="B4009" s="141" t="n"/>
      <c r="C4009" s="15" t="n"/>
      <c r="D4009" s="15" t="n"/>
      <c r="E4009" s="142" t="n"/>
      <c r="F4009" s="16" t="n"/>
      <c r="G4009" s="132" t="n"/>
      <c r="H4009" s="142" t="n"/>
      <c r="I4009" s="142" t="n"/>
      <c r="J4009" s="144" t="n"/>
      <c r="K4009" s="124" t="n"/>
      <c r="L4009" s="12" t="n"/>
      <c r="M4009" s="158">
        <f>IF(J4009="", "", K4009)</f>
        <v/>
      </c>
      <c r="N4009" s="17" t="n"/>
      <c r="O4009" s="18" t="n"/>
      <c r="AC4009" s="14" t="n"/>
      <c r="AD4009" s="14">
        <f>IF(M4009="", "", IF(C4009="Long", IF(M4009&gt;0, M4009/F4009, ((G4009*(I4009-E4009))/F4009)), IF(M4009&gt;0, M4009/F4009, ((G4009*(E4009-I4009))/F4009))))</f>
        <v/>
      </c>
    </row>
    <row customHeight="1" ht="17.25" r="4010" spans="1:105">
      <c r="A4010" s="161" t="n"/>
      <c r="B4010" s="141" t="n"/>
      <c r="C4010" s="15" t="n"/>
      <c r="D4010" s="15" t="n"/>
      <c r="E4010" s="142" t="n"/>
      <c r="F4010" s="16" t="n"/>
      <c r="G4010" s="132" t="n"/>
      <c r="H4010" s="142" t="n"/>
      <c r="I4010" s="142" t="n"/>
      <c r="J4010" s="144" t="n"/>
      <c r="K4010" s="124" t="n"/>
      <c r="L4010" s="12" t="n"/>
      <c r="M4010" s="158">
        <f>IF(J4010="", "", K4010)</f>
        <v/>
      </c>
      <c r="N4010" s="17" t="n"/>
      <c r="O4010" s="18" t="n"/>
      <c r="AC4010" s="14" t="n"/>
      <c r="AD4010" s="14">
        <f>IF(M4010="", "", IF(C4010="Long", IF(M4010&gt;0, M4010/F4010, ((G4010*(I4010-E4010))/F4010)), IF(M4010&gt;0, M4010/F4010, ((G4010*(E4010-I4010))/F4010))))</f>
        <v/>
      </c>
    </row>
    <row customHeight="1" ht="17.25" r="4011" spans="1:105">
      <c r="A4011" s="161" t="n"/>
      <c r="B4011" s="141" t="n"/>
      <c r="C4011" s="15" t="n"/>
      <c r="D4011" s="15" t="n"/>
      <c r="E4011" s="142" t="n"/>
      <c r="F4011" s="16" t="n"/>
      <c r="G4011" s="132" t="n"/>
      <c r="H4011" s="142" t="n"/>
      <c r="I4011" s="142" t="n"/>
      <c r="J4011" s="144" t="n"/>
      <c r="K4011" s="124" t="n"/>
      <c r="L4011" s="12" t="n"/>
      <c r="M4011" s="158">
        <f>IF(J4011="", "", K4011)</f>
        <v/>
      </c>
      <c r="N4011" s="17" t="n"/>
      <c r="O4011" s="18" t="n"/>
      <c r="AC4011" s="14" t="n"/>
      <c r="AD4011" s="14">
        <f>IF(M4011="", "", IF(C4011="Long", IF(M4011&gt;0, M4011/F4011, ((G4011*(I4011-E4011))/F4011)), IF(M4011&gt;0, M4011/F4011, ((G4011*(E4011-I4011))/F4011))))</f>
        <v/>
      </c>
    </row>
    <row customHeight="1" ht="17.25" r="4012" spans="1:105">
      <c r="A4012" s="161" t="n"/>
      <c r="B4012" s="141" t="n"/>
      <c r="C4012" s="15" t="n"/>
      <c r="D4012" s="15" t="n"/>
      <c r="E4012" s="142" t="n"/>
      <c r="F4012" s="16" t="n"/>
      <c r="G4012" s="132" t="n"/>
      <c r="H4012" s="142" t="n"/>
      <c r="I4012" s="142" t="n"/>
      <c r="J4012" s="144" t="n"/>
      <c r="K4012" s="124" t="n"/>
      <c r="L4012" s="12" t="n"/>
      <c r="M4012" s="158">
        <f>IF(J4012="", "", K4012)</f>
        <v/>
      </c>
      <c r="N4012" s="17" t="n"/>
      <c r="O4012" s="18" t="n"/>
      <c r="AC4012" s="14" t="n"/>
      <c r="AD4012" s="14">
        <f>IF(M4012="", "", IF(C4012="Long", IF(M4012&gt;0, M4012/F4012, ((G4012*(I4012-E4012))/F4012)), IF(M4012&gt;0, M4012/F4012, ((G4012*(E4012-I4012))/F4012))))</f>
        <v/>
      </c>
    </row>
    <row customHeight="1" ht="17.25" r="4013" spans="1:105">
      <c r="A4013" s="161" t="n"/>
      <c r="B4013" s="141" t="n"/>
      <c r="C4013" s="15" t="n"/>
      <c r="D4013" s="15" t="n"/>
      <c r="E4013" s="142" t="n"/>
      <c r="F4013" s="16" t="n"/>
      <c r="G4013" s="132" t="n"/>
      <c r="H4013" s="142" t="n"/>
      <c r="I4013" s="142" t="n"/>
      <c r="J4013" s="144" t="n"/>
      <c r="K4013" s="124" t="n"/>
      <c r="L4013" s="12" t="n"/>
      <c r="M4013" s="158">
        <f>IF(J4013="", "", K4013)</f>
        <v/>
      </c>
      <c r="N4013" s="17" t="n"/>
      <c r="O4013" s="18" t="n"/>
      <c r="AC4013" s="14" t="n"/>
      <c r="AD4013" s="14">
        <f>IF(M4013="", "", IF(C4013="Long", IF(M4013&gt;0, M4013/F4013, ((G4013*(I4013-E4013))/F4013)), IF(M4013&gt;0, M4013/F4013, ((G4013*(E4013-I4013))/F4013))))</f>
        <v/>
      </c>
    </row>
    <row customHeight="1" ht="17.25" r="4014" spans="1:105">
      <c r="A4014" s="161" t="n"/>
      <c r="B4014" s="141" t="n"/>
      <c r="C4014" s="15" t="n"/>
      <c r="D4014" s="15" t="n"/>
      <c r="E4014" s="142" t="n"/>
      <c r="F4014" s="16" t="n"/>
      <c r="G4014" s="132" t="n"/>
      <c r="H4014" s="142" t="n"/>
      <c r="I4014" s="142" t="n"/>
      <c r="J4014" s="144" t="n"/>
      <c r="K4014" s="124" t="n"/>
      <c r="L4014" s="12" t="n"/>
      <c r="M4014" s="158">
        <f>IF(J4014="", "", K4014)</f>
        <v/>
      </c>
      <c r="N4014" s="17" t="n"/>
      <c r="O4014" s="18" t="n"/>
      <c r="AC4014" s="14" t="n"/>
      <c r="AD4014" s="14">
        <f>IF(M4014="", "", IF(C4014="Long", IF(M4014&gt;0, M4014/F4014, ((G4014*(I4014-E4014))/F4014)), IF(M4014&gt;0, M4014/F4014, ((G4014*(E4014-I4014))/F4014))))</f>
        <v/>
      </c>
    </row>
    <row customHeight="1" ht="17.25" r="4015" spans="1:105">
      <c r="A4015" s="161" t="n"/>
      <c r="B4015" s="141" t="n"/>
      <c r="C4015" s="15" t="n"/>
      <c r="D4015" s="15" t="n"/>
      <c r="E4015" s="142" t="n"/>
      <c r="F4015" s="16" t="n"/>
      <c r="G4015" s="132" t="n"/>
      <c r="H4015" s="142" t="n"/>
      <c r="I4015" s="142" t="n"/>
      <c r="J4015" s="144" t="n"/>
      <c r="K4015" s="124" t="n"/>
      <c r="L4015" s="12" t="n"/>
      <c r="M4015" s="158">
        <f>IF(J4015="", "", K4015)</f>
        <v/>
      </c>
      <c r="N4015" s="17" t="n"/>
      <c r="O4015" s="18" t="n"/>
      <c r="AC4015" s="14" t="n"/>
      <c r="AD4015" s="14">
        <f>IF(M4015="", "", IF(C4015="Long", IF(M4015&gt;0, M4015/F4015, ((G4015*(I4015-E4015))/F4015)), IF(M4015&gt;0, M4015/F4015, ((G4015*(E4015-I4015))/F4015))))</f>
        <v/>
      </c>
    </row>
    <row customHeight="1" ht="17.25" r="4016" spans="1:105">
      <c r="A4016" s="161" t="n"/>
      <c r="B4016" s="141" t="n"/>
      <c r="C4016" s="15" t="n"/>
      <c r="D4016" s="15" t="n"/>
      <c r="E4016" s="142" t="n"/>
      <c r="F4016" s="16" t="n"/>
      <c r="G4016" s="132" t="n"/>
      <c r="H4016" s="142" t="n"/>
      <c r="I4016" s="142" t="n"/>
      <c r="J4016" s="144" t="n"/>
      <c r="K4016" s="124" t="n"/>
      <c r="L4016" s="12" t="n"/>
      <c r="M4016" s="158">
        <f>IF(J4016="", "", K4016)</f>
        <v/>
      </c>
      <c r="N4016" s="17" t="n"/>
      <c r="O4016" s="18" t="n"/>
      <c r="AC4016" s="14" t="n"/>
      <c r="AD4016" s="14">
        <f>IF(M4016="", "", IF(C4016="Long", IF(M4016&gt;0, M4016/F4016, ((G4016*(I4016-E4016))/F4016)), IF(M4016&gt;0, M4016/F4016, ((G4016*(E4016-I4016))/F4016))))</f>
        <v/>
      </c>
    </row>
    <row customHeight="1" ht="17.25" r="4017" spans="1:105">
      <c r="A4017" s="161" t="n"/>
      <c r="B4017" s="141" t="n"/>
      <c r="C4017" s="15" t="n"/>
      <c r="D4017" s="15" t="n"/>
      <c r="E4017" s="142" t="n"/>
      <c r="F4017" s="16" t="n"/>
      <c r="G4017" s="132" t="n"/>
      <c r="H4017" s="142" t="n"/>
      <c r="I4017" s="142" t="n"/>
      <c r="J4017" s="144" t="n"/>
      <c r="K4017" s="124" t="n"/>
      <c r="L4017" s="12" t="n"/>
      <c r="M4017" s="158">
        <f>IF(J4017="", "", K4017)</f>
        <v/>
      </c>
      <c r="N4017" s="17" t="n"/>
      <c r="O4017" s="18" t="n"/>
      <c r="AC4017" s="14" t="n"/>
      <c r="AD4017" s="14">
        <f>IF(M4017="", "", IF(C4017="Long", IF(M4017&gt;0, M4017/F4017, ((G4017*(I4017-E4017))/F4017)), IF(M4017&gt;0, M4017/F4017, ((G4017*(E4017-I4017))/F4017))))</f>
        <v/>
      </c>
    </row>
    <row customHeight="1" ht="17.25" r="4018" spans="1:105">
      <c r="A4018" s="161" t="n"/>
      <c r="B4018" s="141" t="n"/>
      <c r="C4018" s="15" t="n"/>
      <c r="D4018" s="15" t="n"/>
      <c r="E4018" s="142" t="n"/>
      <c r="F4018" s="16" t="n"/>
      <c r="G4018" s="132" t="n"/>
      <c r="H4018" s="142" t="n"/>
      <c r="I4018" s="142" t="n"/>
      <c r="J4018" s="144" t="n"/>
      <c r="K4018" s="124" t="n"/>
      <c r="L4018" s="12" t="n"/>
      <c r="M4018" s="158">
        <f>IF(J4018="", "", K4018)</f>
        <v/>
      </c>
      <c r="N4018" s="17" t="n"/>
      <c r="O4018" s="18" t="n"/>
      <c r="AC4018" s="14" t="n"/>
      <c r="AD4018" s="14">
        <f>IF(M4018="", "", IF(C4018="Long", IF(M4018&gt;0, M4018/F4018, ((G4018*(I4018-E4018))/F4018)), IF(M4018&gt;0, M4018/F4018, ((G4018*(E4018-I4018))/F4018))))</f>
        <v/>
      </c>
    </row>
    <row customHeight="1" ht="17.25" r="4019" spans="1:105">
      <c r="A4019" s="161" t="n"/>
      <c r="B4019" s="141" t="n"/>
      <c r="C4019" s="15" t="n"/>
      <c r="D4019" s="15" t="n"/>
      <c r="E4019" s="142" t="n"/>
      <c r="F4019" s="16" t="n"/>
      <c r="G4019" s="132" t="n"/>
      <c r="H4019" s="142" t="n"/>
      <c r="I4019" s="142" t="n"/>
      <c r="J4019" s="144" t="n"/>
      <c r="K4019" s="124" t="n"/>
      <c r="L4019" s="12" t="n"/>
      <c r="M4019" s="158">
        <f>IF(J4019="", "", K4019)</f>
        <v/>
      </c>
      <c r="N4019" s="17" t="n"/>
      <c r="O4019" s="18" t="n"/>
      <c r="AC4019" s="14" t="n"/>
      <c r="AD4019" s="14">
        <f>IF(M4019="", "", IF(C4019="Long", IF(M4019&gt;0, M4019/F4019, ((G4019*(I4019-E4019))/F4019)), IF(M4019&gt;0, M4019/F4019, ((G4019*(E4019-I4019))/F4019))))</f>
        <v/>
      </c>
    </row>
    <row customHeight="1" ht="17.25" r="4020" spans="1:105">
      <c r="A4020" s="161" t="n"/>
      <c r="B4020" s="141" t="n"/>
      <c r="C4020" s="15" t="n"/>
      <c r="D4020" s="15" t="n"/>
      <c r="E4020" s="142" t="n"/>
      <c r="F4020" s="16" t="n"/>
      <c r="G4020" s="132" t="n"/>
      <c r="H4020" s="142" t="n"/>
      <c r="I4020" s="142" t="n"/>
      <c r="J4020" s="144" t="n"/>
      <c r="K4020" s="124" t="n"/>
      <c r="L4020" s="12" t="n"/>
      <c r="M4020" s="158">
        <f>IF(J4020="", "", K4020)</f>
        <v/>
      </c>
      <c r="N4020" s="17" t="n"/>
      <c r="O4020" s="18" t="n"/>
      <c r="AC4020" s="14" t="n"/>
      <c r="AD4020" s="14">
        <f>IF(M4020="", "", IF(C4020="Long", IF(M4020&gt;0, M4020/F4020, ((G4020*(I4020-E4020))/F4020)), IF(M4020&gt;0, M4020/F4020, ((G4020*(E4020-I4020))/F4020))))</f>
        <v/>
      </c>
    </row>
    <row customHeight="1" ht="17.25" r="4021" spans="1:105">
      <c r="A4021" s="161" t="n"/>
      <c r="B4021" s="141" t="n"/>
      <c r="C4021" s="15" t="n"/>
      <c r="D4021" s="15" t="n"/>
      <c r="E4021" s="142" t="n"/>
      <c r="F4021" s="16" t="n"/>
      <c r="G4021" s="132" t="n"/>
      <c r="H4021" s="142" t="n"/>
      <c r="I4021" s="142" t="n"/>
      <c r="J4021" s="144" t="n"/>
      <c r="K4021" s="124" t="n"/>
      <c r="L4021" s="12" t="n"/>
      <c r="M4021" s="158">
        <f>IF(J4021="", "", K4021)</f>
        <v/>
      </c>
      <c r="N4021" s="17" t="n"/>
      <c r="O4021" s="18" t="n"/>
      <c r="AC4021" s="14" t="n"/>
      <c r="AD4021" s="14">
        <f>IF(M4021="", "", IF(C4021="Long", IF(M4021&gt;0, M4021/F4021, ((G4021*(I4021-E4021))/F4021)), IF(M4021&gt;0, M4021/F4021, ((G4021*(E4021-I4021))/F4021))))</f>
        <v/>
      </c>
    </row>
    <row customHeight="1" ht="17.25" r="4022" spans="1:105">
      <c r="A4022" s="161" t="n"/>
      <c r="B4022" s="141" t="n"/>
      <c r="C4022" s="15" t="n"/>
      <c r="D4022" s="15" t="n"/>
      <c r="E4022" s="142" t="n"/>
      <c r="F4022" s="16" t="n"/>
      <c r="G4022" s="132" t="n"/>
      <c r="H4022" s="142" t="n"/>
      <c r="I4022" s="142" t="n"/>
      <c r="J4022" s="144" t="n"/>
      <c r="K4022" s="124" t="n"/>
      <c r="L4022" s="12" t="n"/>
      <c r="M4022" s="158">
        <f>IF(J4022="", "", K4022)</f>
        <v/>
      </c>
      <c r="N4022" s="17" t="n"/>
      <c r="O4022" s="18" t="n"/>
      <c r="AC4022" s="14" t="n"/>
      <c r="AD4022" s="14">
        <f>IF(M4022="", "", IF(C4022="Long", IF(M4022&gt;0, M4022/F4022, ((G4022*(I4022-E4022))/F4022)), IF(M4022&gt;0, M4022/F4022, ((G4022*(E4022-I4022))/F4022))))</f>
        <v/>
      </c>
    </row>
    <row customHeight="1" ht="17.25" r="4023" spans="1:105">
      <c r="A4023" s="161" t="n"/>
      <c r="B4023" s="141" t="n"/>
      <c r="C4023" s="15" t="n"/>
      <c r="D4023" s="15" t="n"/>
      <c r="E4023" s="142" t="n"/>
      <c r="F4023" s="16" t="n"/>
      <c r="G4023" s="132" t="n"/>
      <c r="H4023" s="142" t="n"/>
      <c r="I4023" s="142" t="n"/>
      <c r="J4023" s="144" t="n"/>
      <c r="K4023" s="124" t="n"/>
      <c r="L4023" s="12" t="n"/>
      <c r="M4023" s="158">
        <f>IF(J4023="", "", K4023)</f>
        <v/>
      </c>
      <c r="N4023" s="17" t="n"/>
      <c r="O4023" s="18" t="n"/>
      <c r="AC4023" s="14" t="n"/>
      <c r="AD4023" s="14">
        <f>IF(M4023="", "", IF(C4023="Long", IF(M4023&gt;0, M4023/F4023, ((G4023*(I4023-E4023))/F4023)), IF(M4023&gt;0, M4023/F4023, ((G4023*(E4023-I4023))/F4023))))</f>
        <v/>
      </c>
    </row>
    <row customHeight="1" ht="17.25" r="4024" spans="1:105">
      <c r="A4024" s="161" t="n"/>
      <c r="B4024" s="141" t="n"/>
      <c r="C4024" s="15" t="n"/>
      <c r="D4024" s="15" t="n"/>
      <c r="E4024" s="142" t="n"/>
      <c r="F4024" s="16" t="n"/>
      <c r="G4024" s="132" t="n"/>
      <c r="H4024" s="142" t="n"/>
      <c r="I4024" s="142" t="n"/>
      <c r="J4024" s="144" t="n"/>
      <c r="K4024" s="124" t="n"/>
      <c r="L4024" s="12" t="n"/>
      <c r="M4024" s="158">
        <f>IF(J4024="", "", K4024)</f>
        <v/>
      </c>
      <c r="N4024" s="17" t="n"/>
      <c r="O4024" s="18" t="n"/>
      <c r="AC4024" s="14" t="n"/>
      <c r="AD4024" s="14">
        <f>IF(M4024="", "", IF(C4024="Long", IF(M4024&gt;0, M4024/F4024, ((G4024*(I4024-E4024))/F4024)), IF(M4024&gt;0, M4024/F4024, ((G4024*(E4024-I4024))/F4024))))</f>
        <v/>
      </c>
    </row>
    <row customHeight="1" ht="17.25" r="4025" spans="1:105">
      <c r="A4025" s="161" t="n"/>
      <c r="B4025" s="141" t="n"/>
      <c r="C4025" s="15" t="n"/>
      <c r="D4025" s="15" t="n"/>
      <c r="E4025" s="142" t="n"/>
      <c r="F4025" s="16" t="n"/>
      <c r="G4025" s="132" t="n"/>
      <c r="H4025" s="142" t="n"/>
      <c r="I4025" s="142" t="n"/>
      <c r="J4025" s="144" t="n"/>
      <c r="K4025" s="124" t="n"/>
      <c r="L4025" s="12" t="n"/>
      <c r="M4025" s="158">
        <f>IF(J4025="", "", K4025)</f>
        <v/>
      </c>
      <c r="N4025" s="17" t="n"/>
      <c r="O4025" s="18" t="n"/>
      <c r="AC4025" s="14" t="n"/>
      <c r="AD4025" s="14">
        <f>IF(M4025="", "", IF(C4025="Long", IF(M4025&gt;0, M4025/F4025, ((G4025*(I4025-E4025))/F4025)), IF(M4025&gt;0, M4025/F4025, ((G4025*(E4025-I4025))/F4025))))</f>
        <v/>
      </c>
    </row>
    <row customHeight="1" ht="17.25" r="4026" spans="1:105">
      <c r="A4026" s="161" t="n"/>
      <c r="B4026" s="141" t="n"/>
      <c r="C4026" s="15" t="n"/>
      <c r="D4026" s="15" t="n"/>
      <c r="E4026" s="142" t="n"/>
      <c r="F4026" s="16" t="n"/>
      <c r="G4026" s="132" t="n"/>
      <c r="H4026" s="142" t="n"/>
      <c r="I4026" s="142" t="n"/>
      <c r="J4026" s="144" t="n"/>
      <c r="K4026" s="124" t="n"/>
      <c r="L4026" s="12" t="n"/>
      <c r="M4026" s="158">
        <f>IF(J4026="", "", K4026)</f>
        <v/>
      </c>
      <c r="N4026" s="17" t="n"/>
      <c r="O4026" s="18" t="n"/>
      <c r="AC4026" s="14" t="n"/>
      <c r="AD4026" s="14">
        <f>IF(M4026="", "", IF(C4026="Long", IF(M4026&gt;0, M4026/F4026, ((G4026*(I4026-E4026))/F4026)), IF(M4026&gt;0, M4026/F4026, ((G4026*(E4026-I4026))/F4026))))</f>
        <v/>
      </c>
    </row>
    <row customHeight="1" ht="17.25" r="4027" spans="1:105">
      <c r="A4027" s="161" t="n"/>
      <c r="B4027" s="141" t="n"/>
      <c r="C4027" s="15" t="n"/>
      <c r="D4027" s="15" t="n"/>
      <c r="E4027" s="142" t="n"/>
      <c r="F4027" s="16" t="n"/>
      <c r="G4027" s="132" t="n"/>
      <c r="H4027" s="142" t="n"/>
      <c r="I4027" s="142" t="n"/>
      <c r="J4027" s="144" t="n"/>
      <c r="K4027" s="124" t="n"/>
      <c r="L4027" s="12" t="n"/>
      <c r="M4027" s="158">
        <f>IF(J4027="", "", K4027)</f>
        <v/>
      </c>
      <c r="N4027" s="17" t="n"/>
      <c r="O4027" s="18" t="n"/>
      <c r="AC4027" s="14" t="n"/>
      <c r="AD4027" s="14">
        <f>IF(M4027="", "", IF(C4027="Long", IF(M4027&gt;0, M4027/F4027, ((G4027*(I4027-E4027))/F4027)), IF(M4027&gt;0, M4027/F4027, ((G4027*(E4027-I4027))/F4027))))</f>
        <v/>
      </c>
    </row>
    <row customHeight="1" ht="17.25" r="4028" spans="1:105">
      <c r="A4028" s="161" t="n"/>
      <c r="B4028" s="141" t="n"/>
      <c r="C4028" s="15" t="n"/>
      <c r="D4028" s="15" t="n"/>
      <c r="E4028" s="142" t="n"/>
      <c r="F4028" s="16" t="n"/>
      <c r="G4028" s="132" t="n"/>
      <c r="H4028" s="142" t="n"/>
      <c r="I4028" s="142" t="n"/>
      <c r="J4028" s="144" t="n"/>
      <c r="K4028" s="124" t="n"/>
      <c r="L4028" s="12" t="n"/>
      <c r="M4028" s="158">
        <f>IF(J4028="", "", K4028)</f>
        <v/>
      </c>
      <c r="N4028" s="17" t="n"/>
      <c r="O4028" s="18" t="n"/>
      <c r="AC4028" s="14" t="n"/>
      <c r="AD4028" s="14">
        <f>IF(M4028="", "", IF(C4028="Long", IF(M4028&gt;0, M4028/F4028, ((G4028*(I4028-E4028))/F4028)), IF(M4028&gt;0, M4028/F4028, ((G4028*(E4028-I4028))/F4028))))</f>
        <v/>
      </c>
    </row>
    <row customHeight="1" ht="17.25" r="4029" spans="1:105">
      <c r="A4029" s="161" t="n"/>
      <c r="B4029" s="141" t="n"/>
      <c r="C4029" s="15" t="n"/>
      <c r="D4029" s="15" t="n"/>
      <c r="E4029" s="142" t="n"/>
      <c r="F4029" s="16" t="n"/>
      <c r="G4029" s="132" t="n"/>
      <c r="H4029" s="142" t="n"/>
      <c r="I4029" s="142" t="n"/>
      <c r="J4029" s="144" t="n"/>
      <c r="K4029" s="124" t="n"/>
      <c r="L4029" s="12" t="n"/>
      <c r="M4029" s="158">
        <f>IF(J4029="", "", K4029)</f>
        <v/>
      </c>
      <c r="N4029" s="17" t="n"/>
      <c r="O4029" s="18" t="n"/>
      <c r="AC4029" s="14" t="n"/>
      <c r="AD4029" s="14">
        <f>IF(M4029="", "", IF(C4029="Long", IF(M4029&gt;0, M4029/F4029, ((G4029*(I4029-E4029))/F4029)), IF(M4029&gt;0, M4029/F4029, ((G4029*(E4029-I4029))/F4029))))</f>
        <v/>
      </c>
    </row>
    <row customHeight="1" ht="17.25" r="4030" spans="1:105">
      <c r="A4030" s="161" t="n"/>
      <c r="B4030" s="141" t="n"/>
      <c r="C4030" s="15" t="n"/>
      <c r="D4030" s="15" t="n"/>
      <c r="E4030" s="142" t="n"/>
      <c r="F4030" s="16" t="n"/>
      <c r="G4030" s="132" t="n"/>
      <c r="H4030" s="142" t="n"/>
      <c r="I4030" s="142" t="n"/>
      <c r="J4030" s="144" t="n"/>
      <c r="K4030" s="124" t="n"/>
      <c r="L4030" s="12" t="n"/>
      <c r="M4030" s="158">
        <f>IF(J4030="", "", K4030)</f>
        <v/>
      </c>
      <c r="N4030" s="17" t="n"/>
      <c r="O4030" s="18" t="n"/>
      <c r="AC4030" s="14" t="n"/>
      <c r="AD4030" s="14">
        <f>IF(M4030="", "", IF(C4030="Long", IF(M4030&gt;0, M4030/F4030, ((G4030*(I4030-E4030))/F4030)), IF(M4030&gt;0, M4030/F4030, ((G4030*(E4030-I4030))/F4030))))</f>
        <v/>
      </c>
    </row>
    <row customHeight="1" ht="17.25" r="4031" spans="1:105">
      <c r="A4031" s="161" t="n"/>
      <c r="B4031" s="141" t="n"/>
      <c r="C4031" s="15" t="n"/>
      <c r="D4031" s="15" t="n"/>
      <c r="E4031" s="142" t="n"/>
      <c r="F4031" s="16" t="n"/>
      <c r="G4031" s="132" t="n"/>
      <c r="H4031" s="142" t="n"/>
      <c r="I4031" s="142" t="n"/>
      <c r="J4031" s="144" t="n"/>
      <c r="K4031" s="124" t="n"/>
      <c r="L4031" s="12" t="n"/>
      <c r="M4031" s="158">
        <f>IF(J4031="", "", K4031)</f>
        <v/>
      </c>
      <c r="N4031" s="17" t="n"/>
      <c r="O4031" s="18" t="n"/>
      <c r="AC4031" s="14" t="n"/>
      <c r="AD4031" s="14">
        <f>IF(M4031="", "", IF(C4031="Long", IF(M4031&gt;0, M4031/F4031, ((G4031*(I4031-E4031))/F4031)), IF(M4031&gt;0, M4031/F4031, ((G4031*(E4031-I4031))/F4031))))</f>
        <v/>
      </c>
    </row>
    <row customHeight="1" ht="17.25" r="4032" spans="1:105">
      <c r="A4032" s="161" t="n"/>
      <c r="B4032" s="141" t="n"/>
      <c r="C4032" s="15" t="n"/>
      <c r="D4032" s="15" t="n"/>
      <c r="E4032" s="142" t="n"/>
      <c r="F4032" s="16" t="n"/>
      <c r="G4032" s="132" t="n"/>
      <c r="H4032" s="142" t="n"/>
      <c r="I4032" s="142" t="n"/>
      <c r="J4032" s="144" t="n"/>
      <c r="K4032" s="124" t="n"/>
      <c r="L4032" s="12" t="n"/>
      <c r="M4032" s="158">
        <f>IF(J4032="", "", K4032)</f>
        <v/>
      </c>
      <c r="N4032" s="17" t="n"/>
      <c r="O4032" s="18" t="n"/>
      <c r="AC4032" s="14" t="n"/>
      <c r="AD4032" s="14">
        <f>IF(M4032="", "", IF(C4032="Long", IF(M4032&gt;0, M4032/F4032, ((G4032*(I4032-E4032))/F4032)), IF(M4032&gt;0, M4032/F4032, ((G4032*(E4032-I4032))/F4032))))</f>
        <v/>
      </c>
    </row>
    <row customHeight="1" ht="17.25" r="4033" spans="1:105">
      <c r="A4033" s="161" t="n"/>
      <c r="B4033" s="141" t="n"/>
      <c r="C4033" s="15" t="n"/>
      <c r="D4033" s="15" t="n"/>
      <c r="E4033" s="142" t="n"/>
      <c r="F4033" s="16" t="n"/>
      <c r="G4033" s="132" t="n"/>
      <c r="H4033" s="142" t="n"/>
      <c r="I4033" s="142" t="n"/>
      <c r="J4033" s="144" t="n"/>
      <c r="K4033" s="124" t="n"/>
      <c r="L4033" s="12" t="n"/>
      <c r="M4033" s="158">
        <f>IF(J4033="", "", K4033)</f>
        <v/>
      </c>
      <c r="N4033" s="17" t="n"/>
      <c r="O4033" s="18" t="n"/>
      <c r="AC4033" s="14" t="n"/>
      <c r="AD4033" s="14">
        <f>IF(M4033="", "", IF(C4033="Long", IF(M4033&gt;0, M4033/F4033, ((G4033*(I4033-E4033))/F4033)), IF(M4033&gt;0, M4033/F4033, ((G4033*(E4033-I4033))/F4033))))</f>
        <v/>
      </c>
    </row>
    <row customHeight="1" ht="17.25" r="4034" spans="1:105">
      <c r="A4034" s="161" t="n"/>
      <c r="B4034" s="141" t="n"/>
      <c r="C4034" s="15" t="n"/>
      <c r="D4034" s="15" t="n"/>
      <c r="E4034" s="142" t="n"/>
      <c r="F4034" s="16" t="n"/>
      <c r="G4034" s="132" t="n"/>
      <c r="H4034" s="142" t="n"/>
      <c r="I4034" s="142" t="n"/>
      <c r="J4034" s="144" t="n"/>
      <c r="K4034" s="124" t="n"/>
      <c r="L4034" s="12" t="n"/>
      <c r="M4034" s="158">
        <f>IF(J4034="", "", K4034)</f>
        <v/>
      </c>
      <c r="N4034" s="17" t="n"/>
      <c r="O4034" s="18" t="n"/>
      <c r="AC4034" s="14" t="n"/>
      <c r="AD4034" s="14">
        <f>IF(M4034="", "", IF(C4034="Long", IF(M4034&gt;0, M4034/F4034, ((G4034*(I4034-E4034))/F4034)), IF(M4034&gt;0, M4034/F4034, ((G4034*(E4034-I4034))/F4034))))</f>
        <v/>
      </c>
    </row>
    <row customHeight="1" ht="17.25" r="4035" spans="1:105">
      <c r="A4035" s="161" t="n"/>
      <c r="B4035" s="141" t="n"/>
      <c r="C4035" s="15" t="n"/>
      <c r="D4035" s="15" t="n"/>
      <c r="E4035" s="142" t="n"/>
      <c r="F4035" s="16" t="n"/>
      <c r="G4035" s="132" t="n"/>
      <c r="H4035" s="142" t="n"/>
      <c r="I4035" s="142" t="n"/>
      <c r="J4035" s="144" t="n"/>
      <c r="K4035" s="124" t="n"/>
      <c r="L4035" s="12" t="n"/>
      <c r="M4035" s="158">
        <f>IF(J4035="", "", K4035)</f>
        <v/>
      </c>
      <c r="N4035" s="17" t="n"/>
      <c r="O4035" s="18" t="n"/>
      <c r="AC4035" s="14" t="n"/>
      <c r="AD4035" s="14">
        <f>IF(M4035="", "", IF(C4035="Long", IF(M4035&gt;0, M4035/F4035, ((G4035*(I4035-E4035))/F4035)), IF(M4035&gt;0, M4035/F4035, ((G4035*(E4035-I4035))/F4035))))</f>
        <v/>
      </c>
    </row>
    <row customHeight="1" ht="17.25" r="4036" spans="1:105">
      <c r="A4036" s="161" t="n"/>
      <c r="B4036" s="141" t="n"/>
      <c r="C4036" s="15" t="n"/>
      <c r="D4036" s="15" t="n"/>
      <c r="E4036" s="142" t="n"/>
      <c r="F4036" s="16" t="n"/>
      <c r="G4036" s="132" t="n"/>
      <c r="H4036" s="142" t="n"/>
      <c r="I4036" s="142" t="n"/>
      <c r="J4036" s="144" t="n"/>
      <c r="K4036" s="124" t="n"/>
      <c r="L4036" s="12" t="n"/>
      <c r="M4036" s="158">
        <f>IF(J4036="", "", K4036)</f>
        <v/>
      </c>
      <c r="N4036" s="17" t="n"/>
      <c r="O4036" s="18" t="n"/>
      <c r="AC4036" s="14" t="n"/>
      <c r="AD4036" s="14">
        <f>IF(M4036="", "", IF(C4036="Long", IF(M4036&gt;0, M4036/F4036, ((G4036*(I4036-E4036))/F4036)), IF(M4036&gt;0, M4036/F4036, ((G4036*(E4036-I4036))/F4036))))</f>
        <v/>
      </c>
    </row>
    <row customHeight="1" ht="17.25" r="4037" spans="1:105">
      <c r="A4037" s="161" t="n"/>
      <c r="B4037" s="141" t="n"/>
      <c r="C4037" s="15" t="n"/>
      <c r="D4037" s="15" t="n"/>
      <c r="E4037" s="142" t="n"/>
      <c r="F4037" s="16" t="n"/>
      <c r="G4037" s="132" t="n"/>
      <c r="H4037" s="142" t="n"/>
      <c r="I4037" s="142" t="n"/>
      <c r="J4037" s="144" t="n"/>
      <c r="K4037" s="124" t="n"/>
      <c r="L4037" s="12" t="n"/>
      <c r="M4037" s="158">
        <f>IF(J4037="", "", K4037)</f>
        <v/>
      </c>
      <c r="N4037" s="17" t="n"/>
      <c r="O4037" s="18" t="n"/>
      <c r="AC4037" s="14" t="n"/>
      <c r="AD4037" s="14">
        <f>IF(M4037="", "", IF(C4037="Long", IF(M4037&gt;0, M4037/F4037, ((G4037*(I4037-E4037))/F4037)), IF(M4037&gt;0, M4037/F4037, ((G4037*(E4037-I4037))/F4037))))</f>
        <v/>
      </c>
    </row>
    <row customHeight="1" ht="17.25" r="4038" spans="1:105">
      <c r="A4038" s="161" t="n"/>
      <c r="B4038" s="141" t="n"/>
      <c r="C4038" s="15" t="n"/>
      <c r="D4038" s="15" t="n"/>
      <c r="E4038" s="142" t="n"/>
      <c r="F4038" s="16" t="n"/>
      <c r="G4038" s="132" t="n"/>
      <c r="H4038" s="142" t="n"/>
      <c r="I4038" s="142" t="n"/>
      <c r="J4038" s="144" t="n"/>
      <c r="K4038" s="124" t="n"/>
      <c r="L4038" s="12" t="n"/>
      <c r="M4038" s="158">
        <f>IF(J4038="", "", K4038)</f>
        <v/>
      </c>
      <c r="N4038" s="17" t="n"/>
      <c r="O4038" s="18" t="n"/>
      <c r="AC4038" s="14" t="n"/>
      <c r="AD4038" s="14">
        <f>IF(M4038="", "", IF(C4038="Long", IF(M4038&gt;0, M4038/F4038, ((G4038*(I4038-E4038))/F4038)), IF(M4038&gt;0, M4038/F4038, ((G4038*(E4038-I4038))/F4038))))</f>
        <v/>
      </c>
    </row>
    <row customHeight="1" ht="17.25" r="4039" spans="1:105">
      <c r="A4039" s="161" t="n"/>
      <c r="B4039" s="141" t="n"/>
      <c r="C4039" s="15" t="n"/>
      <c r="D4039" s="15" t="n"/>
      <c r="E4039" s="142" t="n"/>
      <c r="F4039" s="16" t="n"/>
      <c r="G4039" s="132" t="n"/>
      <c r="H4039" s="142" t="n"/>
      <c r="I4039" s="142" t="n"/>
      <c r="J4039" s="144" t="n"/>
      <c r="K4039" s="124" t="n"/>
      <c r="L4039" s="12" t="n"/>
      <c r="M4039" s="158">
        <f>IF(J4039="", "", K4039)</f>
        <v/>
      </c>
      <c r="N4039" s="17" t="n"/>
      <c r="O4039" s="18" t="n"/>
      <c r="AC4039" s="14" t="n"/>
      <c r="AD4039" s="14">
        <f>IF(M4039="", "", IF(C4039="Long", IF(M4039&gt;0, M4039/F4039, ((G4039*(I4039-E4039))/F4039)), IF(M4039&gt;0, M4039/F4039, ((G4039*(E4039-I4039))/F4039))))</f>
        <v/>
      </c>
    </row>
    <row customHeight="1" ht="17.25" r="4040" spans="1:105">
      <c r="A4040" s="161" t="n"/>
      <c r="B4040" s="141" t="n"/>
      <c r="C4040" s="15" t="n"/>
      <c r="D4040" s="15" t="n"/>
      <c r="E4040" s="142" t="n"/>
      <c r="F4040" s="16" t="n"/>
      <c r="G4040" s="132" t="n"/>
      <c r="H4040" s="142" t="n"/>
      <c r="I4040" s="142" t="n"/>
      <c r="J4040" s="144" t="n"/>
      <c r="K4040" s="124" t="n"/>
      <c r="L4040" s="12" t="n"/>
      <c r="M4040" s="158">
        <f>IF(J4040="", "", K4040)</f>
        <v/>
      </c>
      <c r="N4040" s="17" t="n"/>
      <c r="O4040" s="18" t="n"/>
      <c r="AC4040" s="14" t="n"/>
      <c r="AD4040" s="14">
        <f>IF(M4040="", "", IF(C4040="Long", IF(M4040&gt;0, M4040/F4040, ((G4040*(I4040-E4040))/F4040)), IF(M4040&gt;0, M4040/F4040, ((G4040*(E4040-I4040))/F4040))))</f>
        <v/>
      </c>
    </row>
    <row customHeight="1" ht="17.25" r="4041" spans="1:105">
      <c r="A4041" s="161" t="n"/>
      <c r="B4041" s="141" t="n"/>
      <c r="C4041" s="15" t="n"/>
      <c r="D4041" s="15" t="n"/>
      <c r="E4041" s="142" t="n"/>
      <c r="F4041" s="16" t="n"/>
      <c r="G4041" s="132" t="n"/>
      <c r="H4041" s="142" t="n"/>
      <c r="I4041" s="142" t="n"/>
      <c r="J4041" s="144" t="n"/>
      <c r="K4041" s="124" t="n"/>
      <c r="L4041" s="12" t="n"/>
      <c r="M4041" s="158">
        <f>IF(J4041="", "", K4041)</f>
        <v/>
      </c>
      <c r="N4041" s="17" t="n"/>
      <c r="O4041" s="18" t="n"/>
      <c r="AC4041" s="14" t="n"/>
      <c r="AD4041" s="14">
        <f>IF(M4041="", "", IF(C4041="Long", IF(M4041&gt;0, M4041/F4041, ((G4041*(I4041-E4041))/F4041)), IF(M4041&gt;0, M4041/F4041, ((G4041*(E4041-I4041))/F4041))))</f>
        <v/>
      </c>
    </row>
    <row customHeight="1" ht="17.25" r="4042" spans="1:105">
      <c r="A4042" s="161" t="n"/>
      <c r="B4042" s="141" t="n"/>
      <c r="C4042" s="15" t="n"/>
      <c r="D4042" s="15" t="n"/>
      <c r="E4042" s="142" t="n"/>
      <c r="F4042" s="16" t="n"/>
      <c r="G4042" s="132" t="n"/>
      <c r="H4042" s="142" t="n"/>
      <c r="I4042" s="142" t="n"/>
      <c r="J4042" s="144" t="n"/>
      <c r="K4042" s="124" t="n"/>
      <c r="L4042" s="12" t="n"/>
      <c r="M4042" s="158">
        <f>IF(J4042="", "", K4042)</f>
        <v/>
      </c>
      <c r="N4042" s="17" t="n"/>
      <c r="O4042" s="18" t="n"/>
      <c r="AC4042" s="14" t="n"/>
      <c r="AD4042" s="14">
        <f>IF(M4042="", "", IF(C4042="Long", IF(M4042&gt;0, M4042/F4042, ((G4042*(I4042-E4042))/F4042)), IF(M4042&gt;0, M4042/F4042, ((G4042*(E4042-I4042))/F4042))))</f>
        <v/>
      </c>
    </row>
    <row customHeight="1" ht="17.25" r="4043" spans="1:105">
      <c r="A4043" s="161" t="n"/>
      <c r="B4043" s="141" t="n"/>
      <c r="C4043" s="15" t="n"/>
      <c r="D4043" s="15" t="n"/>
      <c r="E4043" s="142" t="n"/>
      <c r="F4043" s="16" t="n"/>
      <c r="G4043" s="132" t="n"/>
      <c r="H4043" s="142" t="n"/>
      <c r="I4043" s="142" t="n"/>
      <c r="J4043" s="144" t="n"/>
      <c r="K4043" s="124" t="n"/>
      <c r="L4043" s="12" t="n"/>
      <c r="M4043" s="158">
        <f>IF(J4043="", "", K4043)</f>
        <v/>
      </c>
      <c r="N4043" s="17" t="n"/>
      <c r="O4043" s="18" t="n"/>
      <c r="AC4043" s="14" t="n"/>
      <c r="AD4043" s="14">
        <f>IF(M4043="", "", IF(C4043="Long", IF(M4043&gt;0, M4043/F4043, ((G4043*(I4043-E4043))/F4043)), IF(M4043&gt;0, M4043/F4043, ((G4043*(E4043-I4043))/F4043))))</f>
        <v/>
      </c>
    </row>
    <row customHeight="1" ht="17.25" r="4044" spans="1:105">
      <c r="A4044" s="161" t="n"/>
      <c r="B4044" s="141" t="n"/>
      <c r="C4044" s="15" t="n"/>
      <c r="D4044" s="15" t="n"/>
      <c r="E4044" s="142" t="n"/>
      <c r="F4044" s="16" t="n"/>
      <c r="G4044" s="132" t="n"/>
      <c r="H4044" s="142" t="n"/>
      <c r="I4044" s="142" t="n"/>
      <c r="J4044" s="144" t="n"/>
      <c r="K4044" s="124" t="n"/>
      <c r="L4044" s="12" t="n"/>
      <c r="M4044" s="158">
        <f>IF(J4044="", "", K4044)</f>
        <v/>
      </c>
      <c r="N4044" s="17" t="n"/>
      <c r="O4044" s="18" t="n"/>
      <c r="AC4044" s="14" t="n"/>
      <c r="AD4044" s="14">
        <f>IF(M4044="", "", IF(C4044="Long", IF(M4044&gt;0, M4044/F4044, ((G4044*(I4044-E4044))/F4044)), IF(M4044&gt;0, M4044/F4044, ((G4044*(E4044-I4044))/F4044))))</f>
        <v/>
      </c>
    </row>
    <row customHeight="1" ht="17.25" r="4045" spans="1:105">
      <c r="A4045" s="161" t="n"/>
      <c r="B4045" s="141" t="n"/>
      <c r="C4045" s="15" t="n"/>
      <c r="D4045" s="15" t="n"/>
      <c r="E4045" s="142" t="n"/>
      <c r="F4045" s="16" t="n"/>
      <c r="G4045" s="132" t="n"/>
      <c r="H4045" s="142" t="n"/>
      <c r="I4045" s="142" t="n"/>
      <c r="J4045" s="144" t="n"/>
      <c r="K4045" s="124" t="n"/>
      <c r="L4045" s="12" t="n"/>
      <c r="M4045" s="158">
        <f>IF(J4045="", "", K4045)</f>
        <v/>
      </c>
      <c r="N4045" s="17" t="n"/>
      <c r="O4045" s="18" t="n"/>
      <c r="AC4045" s="14" t="n"/>
      <c r="AD4045" s="14">
        <f>IF(M4045="", "", IF(C4045="Long", IF(M4045&gt;0, M4045/F4045, ((G4045*(I4045-E4045))/F4045)), IF(M4045&gt;0, M4045/F4045, ((G4045*(E4045-I4045))/F4045))))</f>
        <v/>
      </c>
    </row>
    <row customHeight="1" ht="17.25" r="4046" spans="1:105">
      <c r="A4046" s="161" t="n"/>
      <c r="B4046" s="141" t="n"/>
      <c r="C4046" s="15" t="n"/>
      <c r="D4046" s="15" t="n"/>
      <c r="E4046" s="142" t="n"/>
      <c r="F4046" s="16" t="n"/>
      <c r="G4046" s="132" t="n"/>
      <c r="H4046" s="142" t="n"/>
      <c r="I4046" s="142" t="n"/>
      <c r="J4046" s="144" t="n"/>
      <c r="K4046" s="124" t="n"/>
      <c r="L4046" s="12" t="n"/>
      <c r="M4046" s="158">
        <f>IF(J4046="", "", K4046)</f>
        <v/>
      </c>
      <c r="N4046" s="17" t="n"/>
      <c r="O4046" s="18" t="n"/>
      <c r="AC4046" s="14" t="n"/>
      <c r="AD4046" s="14">
        <f>IF(M4046="", "", IF(C4046="Long", IF(M4046&gt;0, M4046/F4046, ((G4046*(I4046-E4046))/F4046)), IF(M4046&gt;0, M4046/F4046, ((G4046*(E4046-I4046))/F4046))))</f>
        <v/>
      </c>
    </row>
    <row customHeight="1" ht="17.25" r="4047" spans="1:105">
      <c r="A4047" s="161" t="n"/>
      <c r="B4047" s="141" t="n"/>
      <c r="C4047" s="15" t="n"/>
      <c r="D4047" s="15" t="n"/>
      <c r="E4047" s="142" t="n"/>
      <c r="F4047" s="16" t="n"/>
      <c r="G4047" s="132" t="n"/>
      <c r="H4047" s="142" t="n"/>
      <c r="I4047" s="142" t="n"/>
      <c r="J4047" s="144" t="n"/>
      <c r="K4047" s="124" t="n"/>
      <c r="L4047" s="12" t="n"/>
      <c r="M4047" s="158">
        <f>IF(J4047="", "", K4047)</f>
        <v/>
      </c>
      <c r="N4047" s="17" t="n"/>
      <c r="O4047" s="18" t="n"/>
      <c r="AC4047" s="14" t="n"/>
      <c r="AD4047" s="14">
        <f>IF(M4047="", "", IF(C4047="Long", IF(M4047&gt;0, M4047/F4047, ((G4047*(I4047-E4047))/F4047)), IF(M4047&gt;0, M4047/F4047, ((G4047*(E4047-I4047))/F4047))))</f>
        <v/>
      </c>
    </row>
    <row customHeight="1" ht="17.25" r="4048" spans="1:105">
      <c r="A4048" s="161" t="n"/>
      <c r="B4048" s="141" t="n"/>
      <c r="C4048" s="15" t="n"/>
      <c r="D4048" s="15" t="n"/>
      <c r="E4048" s="142" t="n"/>
      <c r="F4048" s="16" t="n"/>
      <c r="G4048" s="132" t="n"/>
      <c r="H4048" s="142" t="n"/>
      <c r="I4048" s="142" t="n"/>
      <c r="J4048" s="144" t="n"/>
      <c r="K4048" s="124" t="n"/>
      <c r="L4048" s="12" t="n"/>
      <c r="M4048" s="158">
        <f>IF(J4048="", "", K4048)</f>
        <v/>
      </c>
      <c r="N4048" s="17" t="n"/>
      <c r="O4048" s="18" t="n"/>
      <c r="AC4048" s="14" t="n"/>
      <c r="AD4048" s="14">
        <f>IF(M4048="", "", IF(C4048="Long", IF(M4048&gt;0, M4048/F4048, ((G4048*(I4048-E4048))/F4048)), IF(M4048&gt;0, M4048/F4048, ((G4048*(E4048-I4048))/F4048))))</f>
        <v/>
      </c>
    </row>
    <row customHeight="1" ht="17.25" r="4049" spans="1:105">
      <c r="A4049" s="161" t="n"/>
      <c r="B4049" s="141" t="n"/>
      <c r="C4049" s="15" t="n"/>
      <c r="D4049" s="15" t="n"/>
      <c r="E4049" s="142" t="n"/>
      <c r="F4049" s="16" t="n"/>
      <c r="G4049" s="132" t="n"/>
      <c r="H4049" s="142" t="n"/>
      <c r="I4049" s="142" t="n"/>
      <c r="J4049" s="144" t="n"/>
      <c r="K4049" s="124" t="n"/>
      <c r="L4049" s="12" t="n"/>
      <c r="M4049" s="158">
        <f>IF(J4049="", "", K4049)</f>
        <v/>
      </c>
      <c r="N4049" s="17" t="n"/>
      <c r="O4049" s="18" t="n"/>
      <c r="AC4049" s="14" t="n"/>
      <c r="AD4049" s="14">
        <f>IF(M4049="", "", IF(C4049="Long", IF(M4049&gt;0, M4049/F4049, ((G4049*(I4049-E4049))/F4049)), IF(M4049&gt;0, M4049/F4049, ((G4049*(E4049-I4049))/F4049))))</f>
        <v/>
      </c>
    </row>
    <row customHeight="1" ht="17.25" r="4050" spans="1:105">
      <c r="A4050" s="161" t="n"/>
      <c r="B4050" s="141" t="n"/>
      <c r="C4050" s="15" t="n"/>
      <c r="D4050" s="15" t="n"/>
      <c r="E4050" s="142" t="n"/>
      <c r="F4050" s="16" t="n"/>
      <c r="G4050" s="132" t="n"/>
      <c r="H4050" s="142" t="n"/>
      <c r="I4050" s="142" t="n"/>
      <c r="J4050" s="144" t="n"/>
      <c r="K4050" s="124" t="n"/>
      <c r="L4050" s="12" t="n"/>
      <c r="M4050" s="158">
        <f>IF(J4050="", "", K4050)</f>
        <v/>
      </c>
      <c r="N4050" s="17" t="n"/>
      <c r="O4050" s="18" t="n"/>
      <c r="AC4050" s="14" t="n"/>
      <c r="AD4050" s="14">
        <f>IF(M4050="", "", IF(C4050="Long", IF(M4050&gt;0, M4050/F4050, ((G4050*(I4050-E4050))/F4050)), IF(M4050&gt;0, M4050/F4050, ((G4050*(E4050-I4050))/F4050))))</f>
        <v/>
      </c>
    </row>
    <row customHeight="1" ht="17.25" r="4051" spans="1:105">
      <c r="A4051" s="161" t="n"/>
      <c r="B4051" s="141" t="n"/>
      <c r="C4051" s="15" t="n"/>
      <c r="D4051" s="15" t="n"/>
      <c r="E4051" s="142" t="n"/>
      <c r="F4051" s="16" t="n"/>
      <c r="G4051" s="132" t="n"/>
      <c r="H4051" s="142" t="n"/>
      <c r="I4051" s="142" t="n"/>
      <c r="J4051" s="144" t="n"/>
      <c r="K4051" s="124" t="n"/>
      <c r="L4051" s="12" t="n"/>
      <c r="M4051" s="158">
        <f>IF(J4051="", "", K4051)</f>
        <v/>
      </c>
      <c r="N4051" s="17" t="n"/>
      <c r="O4051" s="18" t="n"/>
      <c r="AC4051" s="14" t="n"/>
      <c r="AD4051" s="14">
        <f>IF(M4051="", "", IF(C4051="Long", IF(M4051&gt;0, M4051/F4051, ((G4051*(I4051-E4051))/F4051)), IF(M4051&gt;0, M4051/F4051, ((G4051*(E4051-I4051))/F4051))))</f>
        <v/>
      </c>
    </row>
    <row customHeight="1" ht="17.25" r="4052" spans="1:105">
      <c r="A4052" s="161" t="n"/>
      <c r="B4052" s="141" t="n"/>
      <c r="C4052" s="15" t="n"/>
      <c r="D4052" s="15" t="n"/>
      <c r="E4052" s="142" t="n"/>
      <c r="F4052" s="16" t="n"/>
      <c r="G4052" s="132" t="n"/>
      <c r="H4052" s="142" t="n"/>
      <c r="I4052" s="142" t="n"/>
      <c r="J4052" s="144" t="n"/>
      <c r="K4052" s="124" t="n"/>
      <c r="L4052" s="12" t="n"/>
      <c r="M4052" s="158">
        <f>IF(J4052="", "", K4052)</f>
        <v/>
      </c>
      <c r="N4052" s="17" t="n"/>
      <c r="O4052" s="18" t="n"/>
      <c r="AC4052" s="14" t="n"/>
      <c r="AD4052" s="14">
        <f>IF(M4052="", "", IF(C4052="Long", IF(M4052&gt;0, M4052/F4052, ((G4052*(I4052-E4052))/F4052)), IF(M4052&gt;0, M4052/F4052, ((G4052*(E4052-I4052))/F4052))))</f>
        <v/>
      </c>
    </row>
    <row customHeight="1" ht="17.25" r="4053" spans="1:105">
      <c r="A4053" s="161" t="n"/>
      <c r="B4053" s="141" t="n"/>
      <c r="C4053" s="15" t="n"/>
      <c r="D4053" s="15" t="n"/>
      <c r="E4053" s="142" t="n"/>
      <c r="F4053" s="16" t="n"/>
      <c r="G4053" s="132" t="n"/>
      <c r="H4053" s="142" t="n"/>
      <c r="I4053" s="142" t="n"/>
      <c r="J4053" s="144" t="n"/>
      <c r="K4053" s="124" t="n"/>
      <c r="L4053" s="12" t="n"/>
      <c r="M4053" s="158">
        <f>IF(J4053="", "", K4053)</f>
        <v/>
      </c>
      <c r="N4053" s="17" t="n"/>
      <c r="O4053" s="18" t="n"/>
      <c r="AC4053" s="14" t="n"/>
      <c r="AD4053" s="14">
        <f>IF(M4053="", "", IF(C4053="Long", IF(M4053&gt;0, M4053/F4053, ((G4053*(I4053-E4053))/F4053)), IF(M4053&gt;0, M4053/F4053, ((G4053*(E4053-I4053))/F4053))))</f>
        <v/>
      </c>
    </row>
    <row customHeight="1" ht="17.25" r="4054" spans="1:105">
      <c r="A4054" s="161" t="n"/>
      <c r="B4054" s="141" t="n"/>
      <c r="C4054" s="15" t="n"/>
      <c r="D4054" s="15" t="n"/>
      <c r="E4054" s="142" t="n"/>
      <c r="F4054" s="16" t="n"/>
      <c r="G4054" s="132" t="n"/>
      <c r="H4054" s="142" t="n"/>
      <c r="I4054" s="142" t="n"/>
      <c r="J4054" s="144" t="n"/>
      <c r="K4054" s="124" t="n"/>
      <c r="L4054" s="12" t="n"/>
      <c r="M4054" s="158">
        <f>IF(J4054="", "", K4054)</f>
        <v/>
      </c>
      <c r="N4054" s="17" t="n"/>
      <c r="O4054" s="18" t="n"/>
      <c r="AC4054" s="14" t="n"/>
      <c r="AD4054" s="14">
        <f>IF(M4054="", "", IF(C4054="Long", IF(M4054&gt;0, M4054/F4054, ((G4054*(I4054-E4054))/F4054)), IF(M4054&gt;0, M4054/F4054, ((G4054*(E4054-I4054))/F4054))))</f>
        <v/>
      </c>
    </row>
    <row customHeight="1" ht="17.25" r="4055" spans="1:105">
      <c r="A4055" s="161" t="n"/>
      <c r="B4055" s="141" t="n"/>
      <c r="C4055" s="15" t="n"/>
      <c r="D4055" s="15" t="n"/>
      <c r="E4055" s="142" t="n"/>
      <c r="F4055" s="16" t="n"/>
      <c r="G4055" s="132" t="n"/>
      <c r="H4055" s="142" t="n"/>
      <c r="I4055" s="142" t="n"/>
      <c r="J4055" s="144" t="n"/>
      <c r="K4055" s="124" t="n"/>
      <c r="L4055" s="12" t="n"/>
      <c r="M4055" s="158">
        <f>IF(J4055="", "", K4055)</f>
        <v/>
      </c>
      <c r="N4055" s="17" t="n"/>
      <c r="O4055" s="18" t="n"/>
      <c r="AC4055" s="14" t="n"/>
      <c r="AD4055" s="14">
        <f>IF(M4055="", "", IF(C4055="Long", IF(M4055&gt;0, M4055/F4055, ((G4055*(I4055-E4055))/F4055)), IF(M4055&gt;0, M4055/F4055, ((G4055*(E4055-I4055))/F4055))))</f>
        <v/>
      </c>
    </row>
    <row customHeight="1" ht="17.25" r="4056" spans="1:105">
      <c r="A4056" s="161" t="n"/>
      <c r="B4056" s="141" t="n"/>
      <c r="C4056" s="15" t="n"/>
      <c r="D4056" s="15" t="n"/>
      <c r="E4056" s="142" t="n"/>
      <c r="F4056" s="16" t="n"/>
      <c r="G4056" s="132" t="n"/>
      <c r="H4056" s="142" t="n"/>
      <c r="I4056" s="142" t="n"/>
      <c r="J4056" s="144" t="n"/>
      <c r="K4056" s="124" t="n"/>
      <c r="L4056" s="12" t="n"/>
      <c r="M4056" s="158">
        <f>IF(J4056="", "", K4056)</f>
        <v/>
      </c>
      <c r="N4056" s="17" t="n"/>
      <c r="O4056" s="18" t="n"/>
      <c r="AC4056" s="14" t="n"/>
      <c r="AD4056" s="14">
        <f>IF(M4056="", "", IF(C4056="Long", IF(M4056&gt;0, M4056/F4056, ((G4056*(I4056-E4056))/F4056)), IF(M4056&gt;0, M4056/F4056, ((G4056*(E4056-I4056))/F4056))))</f>
        <v/>
      </c>
    </row>
    <row customHeight="1" ht="17.25" r="4057" spans="1:105">
      <c r="A4057" s="161" t="n"/>
      <c r="B4057" s="141" t="n"/>
      <c r="C4057" s="15" t="n"/>
      <c r="D4057" s="15" t="n"/>
      <c r="E4057" s="142" t="n"/>
      <c r="F4057" s="16" t="n"/>
      <c r="G4057" s="132" t="n"/>
      <c r="H4057" s="142" t="n"/>
      <c r="I4057" s="142" t="n"/>
      <c r="J4057" s="144" t="n"/>
      <c r="K4057" s="124" t="n"/>
      <c r="L4057" s="12" t="n"/>
      <c r="M4057" s="158">
        <f>IF(J4057="", "", K4057)</f>
        <v/>
      </c>
      <c r="N4057" s="17" t="n"/>
      <c r="O4057" s="18" t="n"/>
      <c r="AC4057" s="14" t="n"/>
      <c r="AD4057" s="14">
        <f>IF(M4057="", "", IF(C4057="Long", IF(M4057&gt;0, M4057/F4057, ((G4057*(I4057-E4057))/F4057)), IF(M4057&gt;0, M4057/F4057, ((G4057*(E4057-I4057))/F4057))))</f>
        <v/>
      </c>
    </row>
    <row customHeight="1" ht="17.25" r="4058" spans="1:105">
      <c r="A4058" s="161" t="n"/>
      <c r="B4058" s="141" t="n"/>
      <c r="C4058" s="15" t="n"/>
      <c r="D4058" s="15" t="n"/>
      <c r="E4058" s="142" t="n"/>
      <c r="F4058" s="16" t="n"/>
      <c r="G4058" s="132" t="n"/>
      <c r="H4058" s="142" t="n"/>
      <c r="I4058" s="142" t="n"/>
      <c r="J4058" s="144" t="n"/>
      <c r="K4058" s="124" t="n"/>
      <c r="L4058" s="12" t="n"/>
      <c r="M4058" s="158">
        <f>IF(J4058="", "", K4058)</f>
        <v/>
      </c>
      <c r="N4058" s="17" t="n"/>
      <c r="O4058" s="18" t="n"/>
      <c r="AC4058" s="14" t="n"/>
      <c r="AD4058" s="14">
        <f>IF(M4058="", "", IF(C4058="Long", IF(M4058&gt;0, M4058/F4058, ((G4058*(I4058-E4058))/F4058)), IF(M4058&gt;0, M4058/F4058, ((G4058*(E4058-I4058))/F4058))))</f>
        <v/>
      </c>
    </row>
    <row customHeight="1" ht="17.25" r="4059" spans="1:105">
      <c r="A4059" s="161" t="n"/>
      <c r="B4059" s="141" t="n"/>
      <c r="C4059" s="15" t="n"/>
      <c r="D4059" s="15" t="n"/>
      <c r="E4059" s="142" t="n"/>
      <c r="F4059" s="16" t="n"/>
      <c r="G4059" s="132" t="n"/>
      <c r="H4059" s="142" t="n"/>
      <c r="I4059" s="142" t="n"/>
      <c r="J4059" s="144" t="n"/>
      <c r="K4059" s="124" t="n"/>
      <c r="L4059" s="12" t="n"/>
      <c r="M4059" s="158">
        <f>IF(J4059="", "", K4059)</f>
        <v/>
      </c>
      <c r="N4059" s="17" t="n"/>
      <c r="O4059" s="18" t="n"/>
      <c r="AC4059" s="14" t="n"/>
      <c r="AD4059" s="14">
        <f>IF(M4059="", "", IF(C4059="Long", IF(M4059&gt;0, M4059/F4059, ((G4059*(I4059-E4059))/F4059)), IF(M4059&gt;0, M4059/F4059, ((G4059*(E4059-I4059))/F4059))))</f>
        <v/>
      </c>
    </row>
    <row customHeight="1" ht="17.25" r="4060" spans="1:105">
      <c r="A4060" s="161" t="n"/>
      <c r="B4060" s="141" t="n"/>
      <c r="C4060" s="15" t="n"/>
      <c r="D4060" s="15" t="n"/>
      <c r="E4060" s="142" t="n"/>
      <c r="F4060" s="16" t="n"/>
      <c r="G4060" s="132" t="n"/>
      <c r="H4060" s="142" t="n"/>
      <c r="I4060" s="142" t="n"/>
      <c r="J4060" s="144" t="n"/>
      <c r="K4060" s="124" t="n"/>
      <c r="L4060" s="12" t="n"/>
      <c r="M4060" s="158">
        <f>IF(J4060="", "", K4060)</f>
        <v/>
      </c>
      <c r="N4060" s="17" t="n"/>
      <c r="O4060" s="18" t="n"/>
      <c r="AC4060" s="14" t="n"/>
      <c r="AD4060" s="14">
        <f>IF(M4060="", "", IF(C4060="Long", IF(M4060&gt;0, M4060/F4060, ((G4060*(I4060-E4060))/F4060)), IF(M4060&gt;0, M4060/F4060, ((G4060*(E4060-I4060))/F4060))))</f>
        <v/>
      </c>
    </row>
    <row customHeight="1" ht="17.25" r="4061" spans="1:105">
      <c r="A4061" s="161" t="n"/>
      <c r="B4061" s="141" t="n"/>
      <c r="C4061" s="15" t="n"/>
      <c r="D4061" s="15" t="n"/>
      <c r="E4061" s="142" t="n"/>
      <c r="F4061" s="16" t="n"/>
      <c r="G4061" s="132" t="n"/>
      <c r="H4061" s="142" t="n"/>
      <c r="I4061" s="142" t="n"/>
      <c r="J4061" s="144" t="n"/>
      <c r="K4061" s="124" t="n"/>
      <c r="L4061" s="12" t="n"/>
      <c r="M4061" s="158">
        <f>IF(J4061="", "", K4061)</f>
        <v/>
      </c>
      <c r="N4061" s="17" t="n"/>
      <c r="O4061" s="18" t="n"/>
      <c r="AC4061" s="14" t="n"/>
      <c r="AD4061" s="14">
        <f>IF(M4061="", "", IF(C4061="Long", IF(M4061&gt;0, M4061/F4061, ((G4061*(I4061-E4061))/F4061)), IF(M4061&gt;0, M4061/F4061, ((G4061*(E4061-I4061))/F4061))))</f>
        <v/>
      </c>
    </row>
    <row customHeight="1" ht="17.25" r="4062" spans="1:105">
      <c r="A4062" s="161" t="n"/>
      <c r="B4062" s="141" t="n"/>
      <c r="C4062" s="15" t="n"/>
      <c r="D4062" s="15" t="n"/>
      <c r="E4062" s="142" t="n"/>
      <c r="F4062" s="16" t="n"/>
      <c r="G4062" s="132" t="n"/>
      <c r="H4062" s="142" t="n"/>
      <c r="I4062" s="142" t="n"/>
      <c r="J4062" s="144" t="n"/>
      <c r="K4062" s="124" t="n"/>
      <c r="L4062" s="12" t="n"/>
      <c r="M4062" s="158">
        <f>IF(J4062="", "", K4062)</f>
        <v/>
      </c>
      <c r="N4062" s="17" t="n"/>
      <c r="O4062" s="18" t="n"/>
      <c r="AC4062" s="14" t="n"/>
      <c r="AD4062" s="14">
        <f>IF(M4062="", "", IF(C4062="Long", IF(M4062&gt;0, M4062/F4062, ((G4062*(I4062-E4062))/F4062)), IF(M4062&gt;0, M4062/F4062, ((G4062*(E4062-I4062))/F4062))))</f>
        <v/>
      </c>
    </row>
    <row customHeight="1" ht="17.25" r="4063" spans="1:105">
      <c r="A4063" s="161" t="n"/>
      <c r="B4063" s="141" t="n"/>
      <c r="C4063" s="15" t="n"/>
      <c r="D4063" s="15" t="n"/>
      <c r="E4063" s="142" t="n"/>
      <c r="F4063" s="16" t="n"/>
      <c r="G4063" s="132" t="n"/>
      <c r="H4063" s="142" t="n"/>
      <c r="I4063" s="142" t="n"/>
      <c r="J4063" s="144" t="n"/>
      <c r="K4063" s="124" t="n"/>
      <c r="L4063" s="12" t="n"/>
      <c r="M4063" s="158">
        <f>IF(J4063="", "", K4063)</f>
        <v/>
      </c>
      <c r="N4063" s="17" t="n"/>
      <c r="O4063" s="18" t="n"/>
      <c r="AC4063" s="14" t="n"/>
      <c r="AD4063" s="14">
        <f>IF(M4063="", "", IF(C4063="Long", IF(M4063&gt;0, M4063/F4063, ((G4063*(I4063-E4063))/F4063)), IF(M4063&gt;0, M4063/F4063, ((G4063*(E4063-I4063))/F4063))))</f>
        <v/>
      </c>
    </row>
    <row customHeight="1" ht="17.25" r="4064" spans="1:105">
      <c r="A4064" s="161" t="n"/>
      <c r="B4064" s="141" t="n"/>
      <c r="C4064" s="15" t="n"/>
      <c r="D4064" s="15" t="n"/>
      <c r="E4064" s="142" t="n"/>
      <c r="F4064" s="16" t="n"/>
      <c r="G4064" s="132" t="n"/>
      <c r="H4064" s="142" t="n"/>
      <c r="I4064" s="142" t="n"/>
      <c r="J4064" s="144" t="n"/>
      <c r="K4064" s="124" t="n"/>
      <c r="L4064" s="12" t="n"/>
      <c r="M4064" s="158">
        <f>IF(J4064="", "", K4064)</f>
        <v/>
      </c>
      <c r="N4064" s="17" t="n"/>
      <c r="O4064" s="18" t="n"/>
      <c r="AC4064" s="14" t="n"/>
      <c r="AD4064" s="14">
        <f>IF(M4064="", "", IF(C4064="Long", IF(M4064&gt;0, M4064/F4064, ((G4064*(I4064-E4064))/F4064)), IF(M4064&gt;0, M4064/F4064, ((G4064*(E4064-I4064))/F4064))))</f>
        <v/>
      </c>
    </row>
    <row customHeight="1" ht="17.25" r="4065" spans="1:105">
      <c r="A4065" s="161" t="n"/>
      <c r="B4065" s="141" t="n"/>
      <c r="C4065" s="15" t="n"/>
      <c r="D4065" s="15" t="n"/>
      <c r="E4065" s="142" t="n"/>
      <c r="F4065" s="16" t="n"/>
      <c r="G4065" s="132" t="n"/>
      <c r="H4065" s="142" t="n"/>
      <c r="I4065" s="142" t="n"/>
      <c r="J4065" s="144" t="n"/>
      <c r="K4065" s="124" t="n"/>
      <c r="L4065" s="12" t="n"/>
      <c r="M4065" s="158">
        <f>IF(J4065="", "", K4065)</f>
        <v/>
      </c>
      <c r="N4065" s="17" t="n"/>
      <c r="O4065" s="18" t="n"/>
      <c r="AC4065" s="14" t="n"/>
      <c r="AD4065" s="14">
        <f>IF(M4065="", "", IF(C4065="Long", IF(M4065&gt;0, M4065/F4065, ((G4065*(I4065-E4065))/F4065)), IF(M4065&gt;0, M4065/F4065, ((G4065*(E4065-I4065))/F4065))))</f>
        <v/>
      </c>
    </row>
    <row customHeight="1" ht="17.25" r="4066" spans="1:105">
      <c r="A4066" s="161" t="n"/>
      <c r="B4066" s="141" t="n"/>
      <c r="C4066" s="15" t="n"/>
      <c r="D4066" s="15" t="n"/>
      <c r="E4066" s="142" t="n"/>
      <c r="F4066" s="16" t="n"/>
      <c r="G4066" s="132" t="n"/>
      <c r="H4066" s="142" t="n"/>
      <c r="I4066" s="142" t="n"/>
      <c r="J4066" s="144" t="n"/>
      <c r="K4066" s="124" t="n"/>
      <c r="L4066" s="12" t="n"/>
      <c r="M4066" s="158">
        <f>IF(J4066="", "", K4066)</f>
        <v/>
      </c>
      <c r="N4066" s="17" t="n"/>
      <c r="O4066" s="18" t="n"/>
      <c r="AC4066" s="14" t="n"/>
      <c r="AD4066" s="14">
        <f>IF(M4066="", "", IF(C4066="Long", IF(M4066&gt;0, M4066/F4066, ((G4066*(I4066-E4066))/F4066)), IF(M4066&gt;0, M4066/F4066, ((G4066*(E4066-I4066))/F4066))))</f>
        <v/>
      </c>
    </row>
    <row customHeight="1" ht="17.25" r="4067" spans="1:105">
      <c r="A4067" s="161" t="n"/>
      <c r="B4067" s="141" t="n"/>
      <c r="C4067" s="15" t="n"/>
      <c r="D4067" s="15" t="n"/>
      <c r="E4067" s="142" t="n"/>
      <c r="F4067" s="16" t="n"/>
      <c r="G4067" s="132" t="n"/>
      <c r="H4067" s="142" t="n"/>
      <c r="I4067" s="142" t="n"/>
      <c r="J4067" s="144" t="n"/>
      <c r="K4067" s="124" t="n"/>
      <c r="L4067" s="12" t="n"/>
      <c r="M4067" s="158">
        <f>IF(J4067="", "", K4067)</f>
        <v/>
      </c>
      <c r="N4067" s="17" t="n"/>
      <c r="O4067" s="18" t="n"/>
      <c r="AC4067" s="14" t="n"/>
      <c r="AD4067" s="14">
        <f>IF(M4067="", "", IF(C4067="Long", IF(M4067&gt;0, M4067/F4067, ((G4067*(I4067-E4067))/F4067)), IF(M4067&gt;0, M4067/F4067, ((G4067*(E4067-I4067))/F4067))))</f>
        <v/>
      </c>
    </row>
    <row customHeight="1" ht="17.25" r="4068" spans="1:105">
      <c r="A4068" s="161" t="n"/>
      <c r="B4068" s="141" t="n"/>
      <c r="C4068" s="15" t="n"/>
      <c r="D4068" s="15" t="n"/>
      <c r="E4068" s="142" t="n"/>
      <c r="F4068" s="16" t="n"/>
      <c r="G4068" s="132" t="n"/>
      <c r="H4068" s="142" t="n"/>
      <c r="I4068" s="142" t="n"/>
      <c r="J4068" s="144" t="n"/>
      <c r="K4068" s="124" t="n"/>
      <c r="L4068" s="12" t="n"/>
      <c r="M4068" s="158">
        <f>IF(J4068="", "", K4068)</f>
        <v/>
      </c>
      <c r="N4068" s="17" t="n"/>
      <c r="O4068" s="18" t="n"/>
      <c r="AC4068" s="14" t="n"/>
      <c r="AD4068" s="14">
        <f>IF(M4068="", "", IF(C4068="Long", IF(M4068&gt;0, M4068/F4068, ((G4068*(I4068-E4068))/F4068)), IF(M4068&gt;0, M4068/F4068, ((G4068*(E4068-I4068))/F4068))))</f>
        <v/>
      </c>
    </row>
    <row customHeight="1" ht="17.25" r="4069" spans="1:105">
      <c r="A4069" s="161" t="n"/>
      <c r="B4069" s="141" t="n"/>
      <c r="C4069" s="15" t="n"/>
      <c r="D4069" s="15" t="n"/>
      <c r="E4069" s="142" t="n"/>
      <c r="F4069" s="16" t="n"/>
      <c r="G4069" s="132" t="n"/>
      <c r="H4069" s="142" t="n"/>
      <c r="I4069" s="142" t="n"/>
      <c r="J4069" s="144" t="n"/>
      <c r="K4069" s="124" t="n"/>
      <c r="L4069" s="12" t="n"/>
      <c r="M4069" s="158">
        <f>IF(J4069="", "", K4069)</f>
        <v/>
      </c>
      <c r="N4069" s="17" t="n"/>
      <c r="O4069" s="18" t="n"/>
      <c r="AC4069" s="14" t="n"/>
      <c r="AD4069" s="14">
        <f>IF(M4069="", "", IF(C4069="Long", IF(M4069&gt;0, M4069/F4069, ((G4069*(I4069-E4069))/F4069)), IF(M4069&gt;0, M4069/F4069, ((G4069*(E4069-I4069))/F4069))))</f>
        <v/>
      </c>
    </row>
    <row customHeight="1" ht="17.25" r="4070" spans="1:105">
      <c r="A4070" s="161" t="n"/>
      <c r="B4070" s="141" t="n"/>
      <c r="C4070" s="15" t="n"/>
      <c r="D4070" s="15" t="n"/>
      <c r="E4070" s="142" t="n"/>
      <c r="F4070" s="16" t="n"/>
      <c r="G4070" s="132" t="n"/>
      <c r="H4070" s="142" t="n"/>
      <c r="I4070" s="142" t="n"/>
      <c r="J4070" s="144" t="n"/>
      <c r="K4070" s="124" t="n"/>
      <c r="L4070" s="12" t="n"/>
      <c r="M4070" s="158">
        <f>IF(J4070="", "", K4070)</f>
        <v/>
      </c>
      <c r="N4070" s="17" t="n"/>
      <c r="O4070" s="18" t="n"/>
      <c r="AC4070" s="14" t="n"/>
      <c r="AD4070" s="14">
        <f>IF(M4070="", "", IF(C4070="Long", IF(M4070&gt;0, M4070/F4070, ((G4070*(I4070-E4070))/F4070)), IF(M4070&gt;0, M4070/F4070, ((G4070*(E4070-I4070))/F4070))))</f>
        <v/>
      </c>
    </row>
    <row customHeight="1" ht="17.25" r="4071" spans="1:105">
      <c r="A4071" s="161" t="n"/>
      <c r="B4071" s="141" t="n"/>
      <c r="C4071" s="15" t="n"/>
      <c r="D4071" s="15" t="n"/>
      <c r="E4071" s="142" t="n"/>
      <c r="F4071" s="16" t="n"/>
      <c r="G4071" s="132" t="n"/>
      <c r="H4071" s="142" t="n"/>
      <c r="I4071" s="142" t="n"/>
      <c r="J4071" s="144" t="n"/>
      <c r="K4071" s="124" t="n"/>
      <c r="L4071" s="12" t="n"/>
      <c r="M4071" s="158">
        <f>IF(J4071="", "", K4071)</f>
        <v/>
      </c>
      <c r="N4071" s="17" t="n"/>
      <c r="O4071" s="18" t="n"/>
      <c r="AC4071" s="14" t="n"/>
      <c r="AD4071" s="14">
        <f>IF(M4071="", "", IF(C4071="Long", IF(M4071&gt;0, M4071/F4071, ((G4071*(I4071-E4071))/F4071)), IF(M4071&gt;0, M4071/F4071, ((G4071*(E4071-I4071))/F4071))))</f>
        <v/>
      </c>
    </row>
    <row customHeight="1" ht="17.25" r="4072" spans="1:105">
      <c r="A4072" s="161" t="n"/>
      <c r="B4072" s="141" t="n"/>
      <c r="C4072" s="15" t="n"/>
      <c r="D4072" s="15" t="n"/>
      <c r="E4072" s="142" t="n"/>
      <c r="F4072" s="16" t="n"/>
      <c r="G4072" s="132" t="n"/>
      <c r="H4072" s="142" t="n"/>
      <c r="I4072" s="142" t="n"/>
      <c r="J4072" s="144" t="n"/>
      <c r="K4072" s="124" t="n"/>
      <c r="L4072" s="12" t="n"/>
      <c r="M4072" s="158">
        <f>IF(J4072="", "", K4072)</f>
        <v/>
      </c>
      <c r="N4072" s="17" t="n"/>
      <c r="O4072" s="18" t="n"/>
      <c r="AC4072" s="14" t="n"/>
      <c r="AD4072" s="14">
        <f>IF(M4072="", "", IF(C4072="Long", IF(M4072&gt;0, M4072/F4072, ((G4072*(I4072-E4072))/F4072)), IF(M4072&gt;0, M4072/F4072, ((G4072*(E4072-I4072))/F4072))))</f>
        <v/>
      </c>
    </row>
    <row customHeight="1" ht="17.25" r="4073" spans="1:105">
      <c r="A4073" s="161" t="n"/>
      <c r="B4073" s="141" t="n"/>
      <c r="C4073" s="15" t="n"/>
      <c r="D4073" s="15" t="n"/>
      <c r="E4073" s="142" t="n"/>
      <c r="F4073" s="16" t="n"/>
      <c r="G4073" s="132" t="n"/>
      <c r="H4073" s="142" t="n"/>
      <c r="I4073" s="142" t="n"/>
      <c r="J4073" s="144" t="n"/>
      <c r="K4073" s="124" t="n"/>
      <c r="L4073" s="12" t="n"/>
      <c r="M4073" s="158">
        <f>IF(J4073="", "", K4073)</f>
        <v/>
      </c>
      <c r="N4073" s="17" t="n"/>
      <c r="O4073" s="18" t="n"/>
      <c r="AC4073" s="14" t="n"/>
      <c r="AD4073" s="14">
        <f>IF(M4073="", "", IF(C4073="Long", IF(M4073&gt;0, M4073/F4073, ((G4073*(I4073-E4073))/F4073)), IF(M4073&gt;0, M4073/F4073, ((G4073*(E4073-I4073))/F4073))))</f>
        <v/>
      </c>
    </row>
    <row customHeight="1" ht="17.25" r="4074" spans="1:105">
      <c r="A4074" s="161" t="n"/>
      <c r="B4074" s="141" t="n"/>
      <c r="C4074" s="15" t="n"/>
      <c r="D4074" s="15" t="n"/>
      <c r="E4074" s="142" t="n"/>
      <c r="F4074" s="16" t="n"/>
      <c r="G4074" s="132" t="n"/>
      <c r="H4074" s="142" t="n"/>
      <c r="I4074" s="142" t="n"/>
      <c r="J4074" s="144" t="n"/>
      <c r="K4074" s="124" t="n"/>
      <c r="L4074" s="12" t="n"/>
      <c r="M4074" s="158">
        <f>IF(J4074="", "", K4074)</f>
        <v/>
      </c>
      <c r="N4074" s="17" t="n"/>
      <c r="O4074" s="18" t="n"/>
      <c r="AC4074" s="14" t="n"/>
      <c r="AD4074" s="14">
        <f>IF(M4074="", "", IF(C4074="Long", IF(M4074&gt;0, M4074/F4074, ((G4074*(I4074-E4074))/F4074)), IF(M4074&gt;0, M4074/F4074, ((G4074*(E4074-I4074))/F4074))))</f>
        <v/>
      </c>
    </row>
    <row customHeight="1" ht="17.25" r="4075" spans="1:105">
      <c r="A4075" s="161" t="n"/>
      <c r="B4075" s="141" t="n"/>
      <c r="C4075" s="15" t="n"/>
      <c r="D4075" s="15" t="n"/>
      <c r="E4075" s="142" t="n"/>
      <c r="F4075" s="16" t="n"/>
      <c r="G4075" s="132" t="n"/>
      <c r="H4075" s="142" t="n"/>
      <c r="I4075" s="142" t="n"/>
      <c r="J4075" s="144" t="n"/>
      <c r="K4075" s="124" t="n"/>
      <c r="L4075" s="12" t="n"/>
      <c r="M4075" s="158">
        <f>IF(J4075="", "", K4075)</f>
        <v/>
      </c>
      <c r="N4075" s="17" t="n"/>
      <c r="O4075" s="18" t="n"/>
      <c r="AC4075" s="14" t="n"/>
      <c r="AD4075" s="14">
        <f>IF(M4075="", "", IF(C4075="Long", IF(M4075&gt;0, M4075/F4075, ((G4075*(I4075-E4075))/F4075)), IF(M4075&gt;0, M4075/F4075, ((G4075*(E4075-I4075))/F4075))))</f>
        <v/>
      </c>
    </row>
    <row customHeight="1" ht="17.25" r="4076" spans="1:105">
      <c r="A4076" s="161" t="n"/>
      <c r="B4076" s="141" t="n"/>
      <c r="C4076" s="15" t="n"/>
      <c r="D4076" s="15" t="n"/>
      <c r="E4076" s="142" t="n"/>
      <c r="F4076" s="16" t="n"/>
      <c r="G4076" s="132" t="n"/>
      <c r="H4076" s="142" t="n"/>
      <c r="I4076" s="142" t="n"/>
      <c r="J4076" s="144" t="n"/>
      <c r="K4076" s="124" t="n"/>
      <c r="L4076" s="12" t="n"/>
      <c r="M4076" s="158">
        <f>IF(J4076="", "", K4076)</f>
        <v/>
      </c>
      <c r="N4076" s="17" t="n"/>
      <c r="O4076" s="18" t="n"/>
      <c r="AC4076" s="14" t="n"/>
      <c r="AD4076" s="14">
        <f>IF(M4076="", "", IF(C4076="Long", IF(M4076&gt;0, M4076/F4076, ((G4076*(I4076-E4076))/F4076)), IF(M4076&gt;0, M4076/F4076, ((G4076*(E4076-I4076))/F4076))))</f>
        <v/>
      </c>
    </row>
    <row customHeight="1" ht="17.25" r="4077" spans="1:105">
      <c r="A4077" s="161" t="n"/>
      <c r="B4077" s="141" t="n"/>
      <c r="C4077" s="15" t="n"/>
      <c r="D4077" s="15" t="n"/>
      <c r="E4077" s="142" t="n"/>
      <c r="F4077" s="16" t="n"/>
      <c r="G4077" s="132" t="n"/>
      <c r="H4077" s="142" t="n"/>
      <c r="I4077" s="142" t="n"/>
      <c r="J4077" s="144" t="n"/>
      <c r="K4077" s="124" t="n"/>
      <c r="L4077" s="12" t="n"/>
      <c r="M4077" s="158">
        <f>IF(J4077="", "", K4077)</f>
        <v/>
      </c>
      <c r="N4077" s="17" t="n"/>
      <c r="O4077" s="18" t="n"/>
      <c r="AC4077" s="14" t="n"/>
      <c r="AD4077" s="14">
        <f>IF(M4077="", "", IF(C4077="Long", IF(M4077&gt;0, M4077/F4077, ((G4077*(I4077-E4077))/F4077)), IF(M4077&gt;0, M4077/F4077, ((G4077*(E4077-I4077))/F4077))))</f>
        <v/>
      </c>
    </row>
    <row customHeight="1" ht="17.25" r="4078" spans="1:105">
      <c r="A4078" s="161" t="n"/>
      <c r="B4078" s="141" t="n"/>
      <c r="C4078" s="15" t="n"/>
      <c r="D4078" s="15" t="n"/>
      <c r="E4078" s="142" t="n"/>
      <c r="F4078" s="16" t="n"/>
      <c r="G4078" s="132" t="n"/>
      <c r="H4078" s="142" t="n"/>
      <c r="I4078" s="142" t="n"/>
      <c r="J4078" s="144" t="n"/>
      <c r="K4078" s="124" t="n"/>
      <c r="L4078" s="12" t="n"/>
      <c r="M4078" s="158">
        <f>IF(J4078="", "", K4078)</f>
        <v/>
      </c>
      <c r="N4078" s="17" t="n"/>
      <c r="O4078" s="18" t="n"/>
      <c r="AC4078" s="14" t="n"/>
      <c r="AD4078" s="14">
        <f>IF(M4078="", "", IF(C4078="Long", IF(M4078&gt;0, M4078/F4078, ((G4078*(I4078-E4078))/F4078)), IF(M4078&gt;0, M4078/F4078, ((G4078*(E4078-I4078))/F4078))))</f>
        <v/>
      </c>
    </row>
    <row customHeight="1" ht="17.25" r="4079" spans="1:105">
      <c r="A4079" s="161" t="n"/>
      <c r="B4079" s="141" t="n"/>
      <c r="C4079" s="15" t="n"/>
      <c r="D4079" s="15" t="n"/>
      <c r="E4079" s="142" t="n"/>
      <c r="F4079" s="16" t="n"/>
      <c r="G4079" s="132" t="n"/>
      <c r="H4079" s="142" t="n"/>
      <c r="I4079" s="142" t="n"/>
      <c r="J4079" s="144" t="n"/>
      <c r="K4079" s="124" t="n"/>
      <c r="L4079" s="12" t="n"/>
      <c r="M4079" s="158">
        <f>IF(J4079="", "", K4079)</f>
        <v/>
      </c>
      <c r="N4079" s="17" t="n"/>
      <c r="O4079" s="18" t="n"/>
      <c r="AC4079" s="14" t="n"/>
      <c r="AD4079" s="14">
        <f>IF(M4079="", "", IF(C4079="Long", IF(M4079&gt;0, M4079/F4079, ((G4079*(I4079-E4079))/F4079)), IF(M4079&gt;0, M4079/F4079, ((G4079*(E4079-I4079))/F4079))))</f>
        <v/>
      </c>
    </row>
    <row customHeight="1" ht="17.25" r="4080" spans="1:105">
      <c r="A4080" s="161" t="n"/>
      <c r="B4080" s="141" t="n"/>
      <c r="C4080" s="15" t="n"/>
      <c r="D4080" s="15" t="n"/>
      <c r="E4080" s="142" t="n"/>
      <c r="F4080" s="16" t="n"/>
      <c r="G4080" s="132" t="n"/>
      <c r="H4080" s="142" t="n"/>
      <c r="I4080" s="142" t="n"/>
      <c r="J4080" s="144" t="n"/>
      <c r="K4080" s="124" t="n"/>
      <c r="L4080" s="12" t="n"/>
      <c r="M4080" s="158">
        <f>IF(J4080="", "", K4080)</f>
        <v/>
      </c>
      <c r="N4080" s="17" t="n"/>
      <c r="O4080" s="18" t="n"/>
      <c r="AC4080" s="14" t="n"/>
      <c r="AD4080" s="14">
        <f>IF(M4080="", "", IF(C4080="Long", IF(M4080&gt;0, M4080/F4080, ((G4080*(I4080-E4080))/F4080)), IF(M4080&gt;0, M4080/F4080, ((G4080*(E4080-I4080))/F4080))))</f>
        <v/>
      </c>
    </row>
    <row customHeight="1" ht="17.25" r="4081" spans="1:105">
      <c r="A4081" s="161" t="n"/>
      <c r="B4081" s="141" t="n"/>
      <c r="C4081" s="15" t="n"/>
      <c r="D4081" s="15" t="n"/>
      <c r="E4081" s="142" t="n"/>
      <c r="F4081" s="16" t="n"/>
      <c r="G4081" s="132" t="n"/>
      <c r="H4081" s="142" t="n"/>
      <c r="I4081" s="142" t="n"/>
      <c r="J4081" s="144" t="n"/>
      <c r="K4081" s="124" t="n"/>
      <c r="L4081" s="12" t="n"/>
      <c r="M4081" s="158">
        <f>IF(J4081="", "", K4081)</f>
        <v/>
      </c>
      <c r="N4081" s="17" t="n"/>
      <c r="O4081" s="18" t="n"/>
      <c r="AC4081" s="14" t="n"/>
      <c r="AD4081" s="14">
        <f>IF(M4081="", "", IF(C4081="Long", IF(M4081&gt;0, M4081/F4081, ((G4081*(I4081-E4081))/F4081)), IF(M4081&gt;0, M4081/F4081, ((G4081*(E4081-I4081))/F4081))))</f>
        <v/>
      </c>
    </row>
    <row customHeight="1" ht="17.25" r="4082" spans="1:105">
      <c r="A4082" s="161" t="n"/>
      <c r="B4082" s="141" t="n"/>
      <c r="C4082" s="15" t="n"/>
      <c r="D4082" s="15" t="n"/>
      <c r="E4082" s="142" t="n"/>
      <c r="F4082" s="16" t="n"/>
      <c r="G4082" s="132" t="n"/>
      <c r="H4082" s="142" t="n"/>
      <c r="I4082" s="142" t="n"/>
      <c r="J4082" s="144" t="n"/>
      <c r="K4082" s="124" t="n"/>
      <c r="L4082" s="12" t="n"/>
      <c r="M4082" s="158">
        <f>IF(J4082="", "", K4082)</f>
        <v/>
      </c>
      <c r="N4082" s="17" t="n"/>
      <c r="O4082" s="18" t="n"/>
      <c r="AC4082" s="14" t="n"/>
      <c r="AD4082" s="14">
        <f>IF(M4082="", "", IF(C4082="Long", IF(M4082&gt;0, M4082/F4082, ((G4082*(I4082-E4082))/F4082)), IF(M4082&gt;0, M4082/F4082, ((G4082*(E4082-I4082))/F4082))))</f>
        <v/>
      </c>
    </row>
    <row customHeight="1" ht="17.25" r="4083" spans="1:105">
      <c r="A4083" s="161" t="n"/>
      <c r="B4083" s="141" t="n"/>
      <c r="C4083" s="15" t="n"/>
      <c r="D4083" s="15" t="n"/>
      <c r="E4083" s="142" t="n"/>
      <c r="F4083" s="16" t="n"/>
      <c r="G4083" s="132" t="n"/>
      <c r="H4083" s="142" t="n"/>
      <c r="I4083" s="142" t="n"/>
      <c r="J4083" s="144" t="n"/>
      <c r="K4083" s="124" t="n"/>
      <c r="L4083" s="12" t="n"/>
      <c r="M4083" s="158">
        <f>IF(J4083="", "", K4083)</f>
        <v/>
      </c>
      <c r="N4083" s="17" t="n"/>
      <c r="O4083" s="18" t="n"/>
      <c r="AC4083" s="14" t="n"/>
      <c r="AD4083" s="14">
        <f>IF(M4083="", "", IF(C4083="Long", IF(M4083&gt;0, M4083/F4083, ((G4083*(I4083-E4083))/F4083)), IF(M4083&gt;0, M4083/F4083, ((G4083*(E4083-I4083))/F4083))))</f>
        <v/>
      </c>
    </row>
    <row customHeight="1" ht="17.25" r="4084" spans="1:105">
      <c r="A4084" s="161" t="n"/>
      <c r="B4084" s="141" t="n"/>
      <c r="C4084" s="15" t="n"/>
      <c r="D4084" s="15" t="n"/>
      <c r="E4084" s="142" t="n"/>
      <c r="F4084" s="16" t="n"/>
      <c r="G4084" s="132" t="n"/>
      <c r="H4084" s="142" t="n"/>
      <c r="I4084" s="142" t="n"/>
      <c r="J4084" s="144" t="n"/>
      <c r="K4084" s="124" t="n"/>
      <c r="L4084" s="12" t="n"/>
      <c r="M4084" s="158">
        <f>IF(J4084="", "", K4084)</f>
        <v/>
      </c>
      <c r="N4084" s="17" t="n"/>
      <c r="O4084" s="18" t="n"/>
      <c r="AC4084" s="14" t="n"/>
      <c r="AD4084" s="14">
        <f>IF(M4084="", "", IF(C4084="Long", IF(M4084&gt;0, M4084/F4084, ((G4084*(I4084-E4084))/F4084)), IF(M4084&gt;0, M4084/F4084, ((G4084*(E4084-I4084))/F4084))))</f>
        <v/>
      </c>
    </row>
    <row customHeight="1" ht="17.25" r="4085" spans="1:105">
      <c r="A4085" s="161" t="n"/>
      <c r="B4085" s="141" t="n"/>
      <c r="C4085" s="15" t="n"/>
      <c r="D4085" s="15" t="n"/>
      <c r="E4085" s="142" t="n"/>
      <c r="F4085" s="16" t="n"/>
      <c r="G4085" s="132" t="n"/>
      <c r="H4085" s="142" t="n"/>
      <c r="I4085" s="142" t="n"/>
      <c r="J4085" s="144" t="n"/>
      <c r="K4085" s="124" t="n"/>
      <c r="L4085" s="12" t="n"/>
      <c r="M4085" s="158">
        <f>IF(J4085="", "", K4085)</f>
        <v/>
      </c>
      <c r="N4085" s="17" t="n"/>
      <c r="O4085" s="18" t="n"/>
      <c r="AC4085" s="14" t="n"/>
      <c r="AD4085" s="14">
        <f>IF(M4085="", "", IF(C4085="Long", IF(M4085&gt;0, M4085/F4085, ((G4085*(I4085-E4085))/F4085)), IF(M4085&gt;0, M4085/F4085, ((G4085*(E4085-I4085))/F4085))))</f>
        <v/>
      </c>
    </row>
    <row customHeight="1" ht="17.25" r="4086" spans="1:105">
      <c r="A4086" s="161" t="n"/>
      <c r="B4086" s="141" t="n"/>
      <c r="C4086" s="15" t="n"/>
      <c r="D4086" s="15" t="n"/>
      <c r="E4086" s="142" t="n"/>
      <c r="F4086" s="16" t="n"/>
      <c r="G4086" s="132" t="n"/>
      <c r="H4086" s="142" t="n"/>
      <c r="I4086" s="142" t="n"/>
      <c r="J4086" s="144" t="n"/>
      <c r="K4086" s="124" t="n"/>
      <c r="L4086" s="12" t="n"/>
      <c r="M4086" s="158">
        <f>IF(J4086="", "", K4086)</f>
        <v/>
      </c>
      <c r="N4086" s="17" t="n"/>
      <c r="O4086" s="18" t="n"/>
      <c r="AC4086" s="14" t="n"/>
      <c r="AD4086" s="14">
        <f>IF(M4086="", "", IF(C4086="Long", IF(M4086&gt;0, M4086/F4086, ((G4086*(I4086-E4086))/F4086)), IF(M4086&gt;0, M4086/F4086, ((G4086*(E4086-I4086))/F4086))))</f>
        <v/>
      </c>
    </row>
    <row customHeight="1" ht="17.25" r="4087" spans="1:105">
      <c r="A4087" s="161" t="n"/>
      <c r="B4087" s="141" t="n"/>
      <c r="C4087" s="15" t="n"/>
      <c r="D4087" s="15" t="n"/>
      <c r="E4087" s="142" t="n"/>
      <c r="F4087" s="16" t="n"/>
      <c r="G4087" s="132" t="n"/>
      <c r="H4087" s="142" t="n"/>
      <c r="I4087" s="142" t="n"/>
      <c r="J4087" s="144" t="n"/>
      <c r="K4087" s="124" t="n"/>
      <c r="L4087" s="12" t="n"/>
      <c r="M4087" s="158">
        <f>IF(J4087="", "", K4087)</f>
        <v/>
      </c>
      <c r="N4087" s="17" t="n"/>
      <c r="O4087" s="18" t="n"/>
      <c r="AC4087" s="14" t="n"/>
      <c r="AD4087" s="14">
        <f>IF(M4087="", "", IF(C4087="Long", IF(M4087&gt;0, M4087/F4087, ((G4087*(I4087-E4087))/F4087)), IF(M4087&gt;0, M4087/F4087, ((G4087*(E4087-I4087))/F4087))))</f>
        <v/>
      </c>
    </row>
    <row customHeight="1" ht="17.25" r="4088" spans="1:105">
      <c r="A4088" s="161" t="n"/>
      <c r="B4088" s="141" t="n"/>
      <c r="C4088" s="15" t="n"/>
      <c r="D4088" s="15" t="n"/>
      <c r="E4088" s="142" t="n"/>
      <c r="F4088" s="16" t="n"/>
      <c r="G4088" s="132" t="n"/>
      <c r="H4088" s="142" t="n"/>
      <c r="I4088" s="142" t="n"/>
      <c r="J4088" s="144" t="n"/>
      <c r="K4088" s="124" t="n"/>
      <c r="L4088" s="12" t="n"/>
      <c r="M4088" s="158">
        <f>IF(J4088="", "", K4088)</f>
        <v/>
      </c>
      <c r="N4088" s="17" t="n"/>
      <c r="O4088" s="18" t="n"/>
      <c r="AC4088" s="14" t="n"/>
      <c r="AD4088" s="14">
        <f>IF(M4088="", "", IF(C4088="Long", IF(M4088&gt;0, M4088/F4088, ((G4088*(I4088-E4088))/F4088)), IF(M4088&gt;0, M4088/F4088, ((G4088*(E4088-I4088))/F4088))))</f>
        <v/>
      </c>
    </row>
    <row customHeight="1" ht="17.25" r="4089" spans="1:105">
      <c r="A4089" s="161" t="n"/>
      <c r="B4089" s="141" t="n"/>
      <c r="C4089" s="15" t="n"/>
      <c r="D4089" s="15" t="n"/>
      <c r="E4089" s="142" t="n"/>
      <c r="F4089" s="16" t="n"/>
      <c r="G4089" s="132" t="n"/>
      <c r="H4089" s="142" t="n"/>
      <c r="I4089" s="142" t="n"/>
      <c r="J4089" s="144" t="n"/>
      <c r="K4089" s="124" t="n"/>
      <c r="L4089" s="12" t="n"/>
      <c r="M4089" s="158">
        <f>IF(J4089="", "", K4089)</f>
        <v/>
      </c>
      <c r="N4089" s="17" t="n"/>
      <c r="O4089" s="18" t="n"/>
      <c r="AC4089" s="14" t="n"/>
      <c r="AD4089" s="14">
        <f>IF(M4089="", "", IF(C4089="Long", IF(M4089&gt;0, M4089/F4089, ((G4089*(I4089-E4089))/F4089)), IF(M4089&gt;0, M4089/F4089, ((G4089*(E4089-I4089))/F4089))))</f>
        <v/>
      </c>
    </row>
    <row customHeight="1" ht="17.25" r="4090" spans="1:105">
      <c r="A4090" s="161" t="n"/>
      <c r="B4090" s="141" t="n"/>
      <c r="C4090" s="15" t="n"/>
      <c r="D4090" s="15" t="n"/>
      <c r="E4090" s="142" t="n"/>
      <c r="F4090" s="16" t="n"/>
      <c r="G4090" s="132" t="n"/>
      <c r="H4090" s="142" t="n"/>
      <c r="I4090" s="142" t="n"/>
      <c r="J4090" s="144" t="n"/>
      <c r="K4090" s="124" t="n"/>
      <c r="L4090" s="12" t="n"/>
      <c r="M4090" s="158">
        <f>IF(J4090="", "", K4090)</f>
        <v/>
      </c>
      <c r="N4090" s="17" t="n"/>
      <c r="O4090" s="18" t="n"/>
      <c r="AC4090" s="14" t="n"/>
      <c r="AD4090" s="14">
        <f>IF(M4090="", "", IF(C4090="Long", IF(M4090&gt;0, M4090/F4090, ((G4090*(I4090-E4090))/F4090)), IF(M4090&gt;0, M4090/F4090, ((G4090*(E4090-I4090))/F4090))))</f>
        <v/>
      </c>
    </row>
    <row customHeight="1" ht="17.25" r="4091" spans="1:105">
      <c r="A4091" s="161" t="n"/>
      <c r="B4091" s="141" t="n"/>
      <c r="C4091" s="15" t="n"/>
      <c r="D4091" s="15" t="n"/>
      <c r="E4091" s="142" t="n"/>
      <c r="F4091" s="16" t="n"/>
      <c r="G4091" s="132" t="n"/>
      <c r="H4091" s="142" t="n"/>
      <c r="I4091" s="142" t="n"/>
      <c r="J4091" s="144" t="n"/>
      <c r="K4091" s="124" t="n"/>
      <c r="L4091" s="12" t="n"/>
      <c r="M4091" s="158">
        <f>IF(J4091="", "", K4091)</f>
        <v/>
      </c>
      <c r="N4091" s="17" t="n"/>
      <c r="O4091" s="18" t="n"/>
      <c r="AC4091" s="14" t="n"/>
      <c r="AD4091" s="14">
        <f>IF(M4091="", "", IF(C4091="Long", IF(M4091&gt;0, M4091/F4091, ((G4091*(I4091-E4091))/F4091)), IF(M4091&gt;0, M4091/F4091, ((G4091*(E4091-I4091))/F4091))))</f>
        <v/>
      </c>
    </row>
    <row customHeight="1" ht="17.25" r="4092" spans="1:105">
      <c r="A4092" s="161" t="n"/>
      <c r="B4092" s="141" t="n"/>
      <c r="C4092" s="15" t="n"/>
      <c r="D4092" s="15" t="n"/>
      <c r="E4092" s="142" t="n"/>
      <c r="F4092" s="16" t="n"/>
      <c r="G4092" s="132" t="n"/>
      <c r="H4092" s="142" t="n"/>
      <c r="I4092" s="142" t="n"/>
      <c r="J4092" s="144" t="n"/>
      <c r="K4092" s="124" t="n"/>
      <c r="L4092" s="12" t="n"/>
      <c r="M4092" s="158">
        <f>IF(J4092="", "", K4092)</f>
        <v/>
      </c>
      <c r="N4092" s="17" t="n"/>
      <c r="O4092" s="18" t="n"/>
      <c r="AC4092" s="14" t="n"/>
      <c r="AD4092" s="14">
        <f>IF(M4092="", "", IF(C4092="Long", IF(M4092&gt;0, M4092/F4092, ((G4092*(I4092-E4092))/F4092)), IF(M4092&gt;0, M4092/F4092, ((G4092*(E4092-I4092))/F4092))))</f>
        <v/>
      </c>
    </row>
    <row customHeight="1" ht="17.25" r="4093" spans="1:105">
      <c r="A4093" s="161" t="n"/>
      <c r="B4093" s="141" t="n"/>
      <c r="C4093" s="15" t="n"/>
      <c r="D4093" s="15" t="n"/>
      <c r="E4093" s="142" t="n"/>
      <c r="F4093" s="16" t="n"/>
      <c r="G4093" s="132" t="n"/>
      <c r="H4093" s="142" t="n"/>
      <c r="I4093" s="142" t="n"/>
      <c r="J4093" s="144" t="n"/>
      <c r="K4093" s="124" t="n"/>
      <c r="L4093" s="12" t="n"/>
      <c r="M4093" s="158">
        <f>IF(J4093="", "", K4093)</f>
        <v/>
      </c>
      <c r="N4093" s="17" t="n"/>
      <c r="O4093" s="18" t="n"/>
      <c r="AC4093" s="14" t="n"/>
      <c r="AD4093" s="14">
        <f>IF(M4093="", "", IF(C4093="Long", IF(M4093&gt;0, M4093/F4093, ((G4093*(I4093-E4093))/F4093)), IF(M4093&gt;0, M4093/F4093, ((G4093*(E4093-I4093))/F4093))))</f>
        <v/>
      </c>
    </row>
    <row customHeight="1" ht="17.25" r="4094" spans="1:105">
      <c r="A4094" s="161" t="n"/>
      <c r="B4094" s="141" t="n"/>
      <c r="C4094" s="15" t="n"/>
      <c r="D4094" s="15" t="n"/>
      <c r="E4094" s="142" t="n"/>
      <c r="F4094" s="16" t="n"/>
      <c r="G4094" s="132" t="n"/>
      <c r="H4094" s="142" t="n"/>
      <c r="I4094" s="142" t="n"/>
      <c r="J4094" s="144" t="n"/>
      <c r="K4094" s="124" t="n"/>
      <c r="L4094" s="12" t="n"/>
      <c r="M4094" s="158">
        <f>IF(J4094="", "", K4094)</f>
        <v/>
      </c>
      <c r="N4094" s="17" t="n"/>
      <c r="O4094" s="18" t="n"/>
      <c r="AC4094" s="14" t="n"/>
      <c r="AD4094" s="14">
        <f>IF(M4094="", "", IF(C4094="Long", IF(M4094&gt;0, M4094/F4094, ((G4094*(I4094-E4094))/F4094)), IF(M4094&gt;0, M4094/F4094, ((G4094*(E4094-I4094))/F4094))))</f>
        <v/>
      </c>
    </row>
    <row customHeight="1" ht="17.25" r="4095" spans="1:105">
      <c r="A4095" s="161" t="n"/>
      <c r="B4095" s="141" t="n"/>
      <c r="C4095" s="15" t="n"/>
      <c r="D4095" s="15" t="n"/>
      <c r="E4095" s="142" t="n"/>
      <c r="F4095" s="16" t="n"/>
      <c r="G4095" s="132" t="n"/>
      <c r="H4095" s="142" t="n"/>
      <c r="I4095" s="142" t="n"/>
      <c r="J4095" s="144" t="n"/>
      <c r="K4095" s="124" t="n"/>
      <c r="L4095" s="12" t="n"/>
      <c r="M4095" s="158">
        <f>IF(J4095="", "", K4095)</f>
        <v/>
      </c>
      <c r="N4095" s="17" t="n"/>
      <c r="O4095" s="18" t="n"/>
      <c r="AC4095" s="14" t="n"/>
      <c r="AD4095" s="14">
        <f>IF(M4095="", "", IF(C4095="Long", IF(M4095&gt;0, M4095/F4095, ((G4095*(I4095-E4095))/F4095)), IF(M4095&gt;0, M4095/F4095, ((G4095*(E4095-I4095))/F4095))))</f>
        <v/>
      </c>
    </row>
    <row customHeight="1" ht="17.25" r="4096" spans="1:105">
      <c r="A4096" s="161" t="n"/>
      <c r="B4096" s="141" t="n"/>
      <c r="C4096" s="15" t="n"/>
      <c r="D4096" s="15" t="n"/>
      <c r="E4096" s="142" t="n"/>
      <c r="F4096" s="16" t="n"/>
      <c r="G4096" s="132" t="n"/>
      <c r="H4096" s="142" t="n"/>
      <c r="I4096" s="142" t="n"/>
      <c r="J4096" s="144" t="n"/>
      <c r="K4096" s="124" t="n"/>
      <c r="L4096" s="12" t="n"/>
      <c r="M4096" s="158">
        <f>IF(J4096="", "", K4096)</f>
        <v/>
      </c>
      <c r="N4096" s="17" t="n"/>
      <c r="O4096" s="18" t="n"/>
      <c r="AC4096" s="14" t="n"/>
      <c r="AD4096" s="14">
        <f>IF(M4096="", "", IF(C4096="Long", IF(M4096&gt;0, M4096/F4096, ((G4096*(I4096-E4096))/F4096)), IF(M4096&gt;0, M4096/F4096, ((G4096*(E4096-I4096))/F4096))))</f>
        <v/>
      </c>
    </row>
    <row customHeight="1" ht="17.25" r="4097" spans="1:105">
      <c r="A4097" s="161" t="n"/>
      <c r="B4097" s="141" t="n"/>
      <c r="C4097" s="15" t="n"/>
      <c r="D4097" s="15" t="n"/>
      <c r="E4097" s="142" t="n"/>
      <c r="F4097" s="16" t="n"/>
      <c r="G4097" s="132" t="n"/>
      <c r="H4097" s="142" t="n"/>
      <c r="I4097" s="142" t="n"/>
      <c r="J4097" s="144" t="n"/>
      <c r="K4097" s="124" t="n"/>
      <c r="L4097" s="12" t="n"/>
      <c r="M4097" s="158">
        <f>IF(J4097="", "", K4097)</f>
        <v/>
      </c>
      <c r="N4097" s="17" t="n"/>
      <c r="O4097" s="18" t="n"/>
      <c r="AC4097" s="14" t="n"/>
      <c r="AD4097" s="14">
        <f>IF(M4097="", "", IF(C4097="Long", IF(M4097&gt;0, M4097/F4097, ((G4097*(I4097-E4097))/F4097)), IF(M4097&gt;0, M4097/F4097, ((G4097*(E4097-I4097))/F4097))))</f>
        <v/>
      </c>
    </row>
    <row customHeight="1" ht="17.25" r="4098" spans="1:105">
      <c r="A4098" s="161" t="n"/>
      <c r="B4098" s="141" t="n"/>
      <c r="C4098" s="15" t="n"/>
      <c r="D4098" s="15" t="n"/>
      <c r="E4098" s="142" t="n"/>
      <c r="F4098" s="16" t="n"/>
      <c r="G4098" s="132" t="n"/>
      <c r="H4098" s="142" t="n"/>
      <c r="I4098" s="142" t="n"/>
      <c r="J4098" s="144" t="n"/>
      <c r="K4098" s="124" t="n"/>
      <c r="L4098" s="12" t="n"/>
      <c r="M4098" s="158">
        <f>IF(J4098="", "", K4098)</f>
        <v/>
      </c>
      <c r="N4098" s="17" t="n"/>
      <c r="O4098" s="18" t="n"/>
      <c r="AC4098" s="14" t="n"/>
      <c r="AD4098" s="14">
        <f>IF(M4098="", "", IF(C4098="Long", IF(M4098&gt;0, M4098/F4098, ((G4098*(I4098-E4098))/F4098)), IF(M4098&gt;0, M4098/F4098, ((G4098*(E4098-I4098))/F4098))))</f>
        <v/>
      </c>
    </row>
    <row customHeight="1" ht="17.25" r="4099" spans="1:105">
      <c r="A4099" s="161" t="n"/>
      <c r="B4099" s="141" t="n"/>
      <c r="C4099" s="15" t="n"/>
      <c r="D4099" s="15" t="n"/>
      <c r="E4099" s="142" t="n"/>
      <c r="F4099" s="16" t="n"/>
      <c r="G4099" s="132" t="n"/>
      <c r="H4099" s="142" t="n"/>
      <c r="I4099" s="142" t="n"/>
      <c r="J4099" s="144" t="n"/>
      <c r="K4099" s="124" t="n"/>
      <c r="L4099" s="12" t="n"/>
      <c r="M4099" s="158">
        <f>IF(J4099="", "", K4099)</f>
        <v/>
      </c>
      <c r="N4099" s="17" t="n"/>
      <c r="O4099" s="18" t="n"/>
      <c r="AC4099" s="14" t="n"/>
      <c r="AD4099" s="14">
        <f>IF(M4099="", "", IF(C4099="Long", IF(M4099&gt;0, M4099/F4099, ((G4099*(I4099-E4099))/F4099)), IF(M4099&gt;0, M4099/F4099, ((G4099*(E4099-I4099))/F4099))))</f>
        <v/>
      </c>
    </row>
    <row customHeight="1" ht="17.25" r="4100" spans="1:105">
      <c r="A4100" s="161" t="n"/>
      <c r="B4100" s="141" t="n"/>
      <c r="C4100" s="15" t="n"/>
      <c r="D4100" s="15" t="n"/>
      <c r="E4100" s="142" t="n"/>
      <c r="F4100" s="16" t="n"/>
      <c r="G4100" s="132" t="n"/>
      <c r="H4100" s="142" t="n"/>
      <c r="I4100" s="142" t="n"/>
      <c r="J4100" s="144" t="n"/>
      <c r="K4100" s="124" t="n"/>
      <c r="L4100" s="12" t="n"/>
      <c r="M4100" s="158">
        <f>IF(J4100="", "", K4100)</f>
        <v/>
      </c>
      <c r="N4100" s="17" t="n"/>
      <c r="O4100" s="18" t="n"/>
      <c r="AC4100" s="14" t="n"/>
      <c r="AD4100" s="14">
        <f>IF(M4100="", "", IF(C4100="Long", IF(M4100&gt;0, M4100/F4100, ((G4100*(I4100-E4100))/F4100)), IF(M4100&gt;0, M4100/F4100, ((G4100*(E4100-I4100))/F4100))))</f>
        <v/>
      </c>
    </row>
    <row customHeight="1" ht="17.25" r="4101" spans="1:105">
      <c r="A4101" s="161" t="n"/>
      <c r="B4101" s="141" t="n"/>
      <c r="C4101" s="15" t="n"/>
      <c r="D4101" s="15" t="n"/>
      <c r="E4101" s="142" t="n"/>
      <c r="F4101" s="16" t="n"/>
      <c r="G4101" s="132" t="n"/>
      <c r="H4101" s="142" t="n"/>
      <c r="I4101" s="142" t="n"/>
      <c r="J4101" s="144" t="n"/>
      <c r="K4101" s="124" t="n"/>
      <c r="L4101" s="12" t="n"/>
      <c r="M4101" s="158">
        <f>IF(J4101="", "", K4101)</f>
        <v/>
      </c>
      <c r="N4101" s="17" t="n"/>
      <c r="O4101" s="18" t="n"/>
      <c r="AC4101" s="14" t="n"/>
      <c r="AD4101" s="14">
        <f>IF(M4101="", "", IF(C4101="Long", IF(M4101&gt;0, M4101/F4101, ((G4101*(I4101-E4101))/F4101)), IF(M4101&gt;0, M4101/F4101, ((G4101*(E4101-I4101))/F4101))))</f>
        <v/>
      </c>
    </row>
    <row customHeight="1" ht="17.25" r="4102" spans="1:105">
      <c r="A4102" s="161" t="n"/>
      <c r="B4102" s="141" t="n"/>
      <c r="C4102" s="15" t="n"/>
      <c r="D4102" s="15" t="n"/>
      <c r="E4102" s="142" t="n"/>
      <c r="F4102" s="16" t="n"/>
      <c r="G4102" s="132" t="n"/>
      <c r="H4102" s="142" t="n"/>
      <c r="I4102" s="142" t="n"/>
      <c r="J4102" s="144" t="n"/>
      <c r="K4102" s="124" t="n"/>
      <c r="L4102" s="12" t="n"/>
      <c r="M4102" s="158">
        <f>IF(J4102="", "", K4102)</f>
        <v/>
      </c>
      <c r="N4102" s="17" t="n"/>
      <c r="O4102" s="18" t="n"/>
      <c r="AC4102" s="14" t="n"/>
      <c r="AD4102" s="14">
        <f>IF(M4102="", "", IF(C4102="Long", IF(M4102&gt;0, M4102/F4102, ((G4102*(I4102-E4102))/F4102)), IF(M4102&gt;0, M4102/F4102, ((G4102*(E4102-I4102))/F4102))))</f>
        <v/>
      </c>
    </row>
    <row customHeight="1" ht="17.25" r="4103" spans="1:105">
      <c r="A4103" s="161" t="n"/>
      <c r="B4103" s="141" t="n"/>
      <c r="C4103" s="15" t="n"/>
      <c r="D4103" s="15" t="n"/>
      <c r="E4103" s="142" t="n"/>
      <c r="F4103" s="16" t="n"/>
      <c r="G4103" s="132" t="n"/>
      <c r="H4103" s="142" t="n"/>
      <c r="I4103" s="142" t="n"/>
      <c r="J4103" s="144" t="n"/>
      <c r="K4103" s="124" t="n"/>
      <c r="L4103" s="12" t="n"/>
      <c r="M4103" s="158">
        <f>IF(J4103="", "", K4103)</f>
        <v/>
      </c>
      <c r="N4103" s="17" t="n"/>
      <c r="O4103" s="18" t="n"/>
      <c r="AC4103" s="14" t="n"/>
      <c r="AD4103" s="14">
        <f>IF(M4103="", "", IF(C4103="Long", IF(M4103&gt;0, M4103/F4103, ((G4103*(I4103-E4103))/F4103)), IF(M4103&gt;0, M4103/F4103, ((G4103*(E4103-I4103))/F4103))))</f>
        <v/>
      </c>
    </row>
    <row customHeight="1" ht="17.25" r="4104" spans="1:105">
      <c r="A4104" s="161" t="n"/>
      <c r="B4104" s="141" t="n"/>
      <c r="C4104" s="15" t="n"/>
      <c r="D4104" s="15" t="n"/>
      <c r="E4104" s="142" t="n"/>
      <c r="F4104" s="16" t="n"/>
      <c r="G4104" s="132" t="n"/>
      <c r="H4104" s="142" t="n"/>
      <c r="I4104" s="142" t="n"/>
      <c r="J4104" s="144" t="n"/>
      <c r="K4104" s="124" t="n"/>
      <c r="L4104" s="12" t="n"/>
      <c r="M4104" s="158">
        <f>IF(J4104="", "", K4104)</f>
        <v/>
      </c>
      <c r="N4104" s="17" t="n"/>
      <c r="O4104" s="18" t="n"/>
      <c r="AC4104" s="14" t="n"/>
      <c r="AD4104" s="14">
        <f>IF(M4104="", "", IF(C4104="Long", IF(M4104&gt;0, M4104/F4104, ((G4104*(I4104-E4104))/F4104)), IF(M4104&gt;0, M4104/F4104, ((G4104*(E4104-I4104))/F4104))))</f>
        <v/>
      </c>
    </row>
    <row customHeight="1" ht="17.25" r="4105" spans="1:105">
      <c r="A4105" s="161" t="n"/>
      <c r="B4105" s="141" t="n"/>
      <c r="C4105" s="15" t="n"/>
      <c r="D4105" s="15" t="n"/>
      <c r="E4105" s="142" t="n"/>
      <c r="F4105" s="16" t="n"/>
      <c r="G4105" s="132" t="n"/>
      <c r="H4105" s="142" t="n"/>
      <c r="I4105" s="142" t="n"/>
      <c r="J4105" s="144" t="n"/>
      <c r="K4105" s="124" t="n"/>
      <c r="L4105" s="12" t="n"/>
      <c r="M4105" s="158">
        <f>IF(J4105="", "", K4105)</f>
        <v/>
      </c>
      <c r="N4105" s="17" t="n"/>
      <c r="O4105" s="18" t="n"/>
      <c r="AC4105" s="14" t="n"/>
      <c r="AD4105" s="14">
        <f>IF(M4105="", "", IF(C4105="Long", IF(M4105&gt;0, M4105/F4105, ((G4105*(I4105-E4105))/F4105)), IF(M4105&gt;0, M4105/F4105, ((G4105*(E4105-I4105))/F4105))))</f>
        <v/>
      </c>
    </row>
    <row customHeight="1" ht="17.25" r="4106" spans="1:105">
      <c r="A4106" s="161" t="n"/>
      <c r="B4106" s="141" t="n"/>
      <c r="C4106" s="15" t="n"/>
      <c r="D4106" s="15" t="n"/>
      <c r="E4106" s="142" t="n"/>
      <c r="F4106" s="16" t="n"/>
      <c r="G4106" s="132" t="n"/>
      <c r="H4106" s="142" t="n"/>
      <c r="I4106" s="142" t="n"/>
      <c r="J4106" s="144" t="n"/>
      <c r="K4106" s="124" t="n"/>
      <c r="L4106" s="12" t="n"/>
      <c r="M4106" s="158">
        <f>IF(J4106="", "", K4106)</f>
        <v/>
      </c>
      <c r="N4106" s="17" t="n"/>
      <c r="O4106" s="18" t="n"/>
      <c r="AC4106" s="14" t="n"/>
      <c r="AD4106" s="14">
        <f>IF(M4106="", "", IF(C4106="Long", IF(M4106&gt;0, M4106/F4106, ((G4106*(I4106-E4106))/F4106)), IF(M4106&gt;0, M4106/F4106, ((G4106*(E4106-I4106))/F4106))))</f>
        <v/>
      </c>
    </row>
    <row customHeight="1" ht="17.25" r="4107" spans="1:105">
      <c r="A4107" s="161" t="n"/>
      <c r="B4107" s="141" t="n"/>
      <c r="C4107" s="15" t="n"/>
      <c r="D4107" s="15" t="n"/>
      <c r="E4107" s="142" t="n"/>
      <c r="F4107" s="16" t="n"/>
      <c r="G4107" s="132" t="n"/>
      <c r="H4107" s="142" t="n"/>
      <c r="I4107" s="142" t="n"/>
      <c r="J4107" s="144" t="n"/>
      <c r="K4107" s="124" t="n"/>
      <c r="L4107" s="12" t="n"/>
      <c r="M4107" s="158">
        <f>IF(J4107="", "", K4107)</f>
        <v/>
      </c>
      <c r="N4107" s="17" t="n"/>
      <c r="O4107" s="18" t="n"/>
      <c r="AC4107" s="14" t="n"/>
      <c r="AD4107" s="14">
        <f>IF(M4107="", "", IF(C4107="Long", IF(M4107&gt;0, M4107/F4107, ((G4107*(I4107-E4107))/F4107)), IF(M4107&gt;0, M4107/F4107, ((G4107*(E4107-I4107))/F4107))))</f>
        <v/>
      </c>
    </row>
    <row customHeight="1" ht="17.25" r="4108" spans="1:105">
      <c r="A4108" s="161" t="n"/>
      <c r="B4108" s="141" t="n"/>
      <c r="C4108" s="15" t="n"/>
      <c r="D4108" s="15" t="n"/>
      <c r="E4108" s="142" t="n"/>
      <c r="F4108" s="16" t="n"/>
      <c r="G4108" s="132" t="n"/>
      <c r="H4108" s="142" t="n"/>
      <c r="I4108" s="142" t="n"/>
      <c r="J4108" s="144" t="n"/>
      <c r="K4108" s="124" t="n"/>
      <c r="L4108" s="12" t="n"/>
      <c r="M4108" s="158">
        <f>IF(J4108="", "", K4108)</f>
        <v/>
      </c>
      <c r="N4108" s="17" t="n"/>
      <c r="O4108" s="18" t="n"/>
      <c r="AC4108" s="14" t="n"/>
      <c r="AD4108" s="14">
        <f>IF(M4108="", "", IF(C4108="Long", IF(M4108&gt;0, M4108/F4108, ((G4108*(I4108-E4108))/F4108)), IF(M4108&gt;0, M4108/F4108, ((G4108*(E4108-I4108))/F4108))))</f>
        <v/>
      </c>
    </row>
    <row customHeight="1" ht="17.25" r="4109" spans="1:105">
      <c r="A4109" s="161" t="n"/>
      <c r="B4109" s="141" t="n"/>
      <c r="C4109" s="15" t="n"/>
      <c r="D4109" s="15" t="n"/>
      <c r="E4109" s="142" t="n"/>
      <c r="F4109" s="16" t="n"/>
      <c r="G4109" s="132" t="n"/>
      <c r="H4109" s="142" t="n"/>
      <c r="I4109" s="142" t="n"/>
      <c r="J4109" s="144" t="n"/>
      <c r="K4109" s="124" t="n"/>
      <c r="L4109" s="12" t="n"/>
      <c r="M4109" s="158">
        <f>IF(J4109="", "", K4109)</f>
        <v/>
      </c>
      <c r="N4109" s="17" t="n"/>
      <c r="O4109" s="18" t="n"/>
      <c r="AC4109" s="14" t="n"/>
      <c r="AD4109" s="14">
        <f>IF(M4109="", "", IF(C4109="Long", IF(M4109&gt;0, M4109/F4109, ((G4109*(I4109-E4109))/F4109)), IF(M4109&gt;0, M4109/F4109, ((G4109*(E4109-I4109))/F4109))))</f>
        <v/>
      </c>
    </row>
    <row customHeight="1" ht="17.25" r="4110" spans="1:105">
      <c r="A4110" s="161" t="n"/>
      <c r="B4110" s="141" t="n"/>
      <c r="C4110" s="15" t="n"/>
      <c r="D4110" s="15" t="n"/>
      <c r="E4110" s="142" t="n"/>
      <c r="F4110" s="16" t="n"/>
      <c r="G4110" s="132" t="n"/>
      <c r="H4110" s="142" t="n"/>
      <c r="I4110" s="142" t="n"/>
      <c r="J4110" s="144" t="n"/>
      <c r="K4110" s="124" t="n"/>
      <c r="L4110" s="12" t="n"/>
      <c r="M4110" s="158">
        <f>IF(J4110="", "", K4110)</f>
        <v/>
      </c>
      <c r="N4110" s="17" t="n"/>
      <c r="O4110" s="18" t="n"/>
      <c r="AC4110" s="14" t="n"/>
      <c r="AD4110" s="14">
        <f>IF(M4110="", "", IF(C4110="Long", IF(M4110&gt;0, M4110/F4110, ((G4110*(I4110-E4110))/F4110)), IF(M4110&gt;0, M4110/F4110, ((G4110*(E4110-I4110))/F4110))))</f>
        <v/>
      </c>
    </row>
    <row customHeight="1" ht="17.25" r="4111" spans="1:105">
      <c r="A4111" s="161" t="n"/>
      <c r="B4111" s="141" t="n"/>
      <c r="C4111" s="15" t="n"/>
      <c r="D4111" s="15" t="n"/>
      <c r="E4111" s="142" t="n"/>
      <c r="F4111" s="16" t="n"/>
      <c r="G4111" s="132" t="n"/>
      <c r="H4111" s="142" t="n"/>
      <c r="I4111" s="142" t="n"/>
      <c r="J4111" s="144" t="n"/>
      <c r="K4111" s="124" t="n"/>
      <c r="L4111" s="12" t="n"/>
      <c r="M4111" s="158">
        <f>IF(J4111="", "", K4111)</f>
        <v/>
      </c>
      <c r="N4111" s="17" t="n"/>
      <c r="O4111" s="18" t="n"/>
      <c r="AC4111" s="14" t="n"/>
      <c r="AD4111" s="14">
        <f>IF(M4111="", "", IF(C4111="Long", IF(M4111&gt;0, M4111/F4111, ((G4111*(I4111-E4111))/F4111)), IF(M4111&gt;0, M4111/F4111, ((G4111*(E4111-I4111))/F4111))))</f>
        <v/>
      </c>
    </row>
    <row customHeight="1" ht="17.25" r="4112" spans="1:105">
      <c r="A4112" s="161" t="n"/>
      <c r="B4112" s="141" t="n"/>
      <c r="C4112" s="15" t="n"/>
      <c r="D4112" s="15" t="n"/>
      <c r="E4112" s="142" t="n"/>
      <c r="F4112" s="16" t="n"/>
      <c r="G4112" s="132" t="n"/>
      <c r="H4112" s="142" t="n"/>
      <c r="I4112" s="142" t="n"/>
      <c r="J4112" s="144" t="n"/>
      <c r="K4112" s="124" t="n"/>
      <c r="L4112" s="12" t="n"/>
      <c r="M4112" s="158">
        <f>IF(J4112="", "", K4112)</f>
        <v/>
      </c>
      <c r="N4112" s="17" t="n"/>
      <c r="O4112" s="18" t="n"/>
      <c r="AC4112" s="14" t="n"/>
      <c r="AD4112" s="14">
        <f>IF(M4112="", "", IF(C4112="Long", IF(M4112&gt;0, M4112/F4112, ((G4112*(I4112-E4112))/F4112)), IF(M4112&gt;0, M4112/F4112, ((G4112*(E4112-I4112))/F4112))))</f>
        <v/>
      </c>
    </row>
    <row customHeight="1" ht="17.25" r="4113" spans="1:105">
      <c r="A4113" s="161" t="n"/>
      <c r="B4113" s="141" t="n"/>
      <c r="C4113" s="15" t="n"/>
      <c r="D4113" s="15" t="n"/>
      <c r="E4113" s="142" t="n"/>
      <c r="F4113" s="16" t="n"/>
      <c r="G4113" s="132" t="n"/>
      <c r="H4113" s="142" t="n"/>
      <c r="I4113" s="142" t="n"/>
      <c r="J4113" s="144" t="n"/>
      <c r="K4113" s="124" t="n"/>
      <c r="L4113" s="12" t="n"/>
      <c r="M4113" s="158">
        <f>IF(J4113="", "", K4113)</f>
        <v/>
      </c>
      <c r="N4113" s="17" t="n"/>
      <c r="O4113" s="18" t="n"/>
      <c r="AC4113" s="14" t="n"/>
      <c r="AD4113" s="14">
        <f>IF(M4113="", "", IF(C4113="Long", IF(M4113&gt;0, M4113/F4113, ((G4113*(I4113-E4113))/F4113)), IF(M4113&gt;0, M4113/F4113, ((G4113*(E4113-I4113))/F4113))))</f>
        <v/>
      </c>
    </row>
    <row customHeight="1" ht="17.25" r="4114" spans="1:105">
      <c r="A4114" s="161" t="n"/>
      <c r="B4114" s="141" t="n"/>
      <c r="C4114" s="15" t="n"/>
      <c r="D4114" s="15" t="n"/>
      <c r="E4114" s="142" t="n"/>
      <c r="F4114" s="16" t="n"/>
      <c r="G4114" s="132" t="n"/>
      <c r="H4114" s="142" t="n"/>
      <c r="I4114" s="142" t="n"/>
      <c r="J4114" s="144" t="n"/>
      <c r="K4114" s="124" t="n"/>
      <c r="L4114" s="12" t="n"/>
      <c r="M4114" s="158">
        <f>IF(J4114="", "", K4114)</f>
        <v/>
      </c>
      <c r="N4114" s="17" t="n"/>
      <c r="O4114" s="18" t="n"/>
      <c r="AC4114" s="14" t="n"/>
      <c r="AD4114" s="14">
        <f>IF(M4114="", "", IF(C4114="Long", IF(M4114&gt;0, M4114/F4114, ((G4114*(I4114-E4114))/F4114)), IF(M4114&gt;0, M4114/F4114, ((G4114*(E4114-I4114))/F4114))))</f>
        <v/>
      </c>
    </row>
    <row customHeight="1" ht="17.25" r="4115" spans="1:105">
      <c r="A4115" s="161" t="n"/>
      <c r="B4115" s="141" t="n"/>
      <c r="C4115" s="15" t="n"/>
      <c r="D4115" s="15" t="n"/>
      <c r="E4115" s="142" t="n"/>
      <c r="F4115" s="16" t="n"/>
      <c r="G4115" s="132" t="n"/>
      <c r="H4115" s="142" t="n"/>
      <c r="I4115" s="142" t="n"/>
      <c r="J4115" s="144" t="n"/>
      <c r="K4115" s="124" t="n"/>
      <c r="L4115" s="12" t="n"/>
      <c r="M4115" s="158">
        <f>IF(J4115="", "", K4115)</f>
        <v/>
      </c>
      <c r="N4115" s="17" t="n"/>
      <c r="O4115" s="18" t="n"/>
      <c r="AC4115" s="14" t="n"/>
      <c r="AD4115" s="14">
        <f>IF(M4115="", "", IF(C4115="Long", IF(M4115&gt;0, M4115/F4115, ((G4115*(I4115-E4115))/F4115)), IF(M4115&gt;0, M4115/F4115, ((G4115*(E4115-I4115))/F4115))))</f>
        <v/>
      </c>
    </row>
    <row customHeight="1" ht="17.25" r="4116" spans="1:105">
      <c r="A4116" s="161" t="n"/>
      <c r="B4116" s="141" t="n"/>
      <c r="C4116" s="15" t="n"/>
      <c r="D4116" s="15" t="n"/>
      <c r="E4116" s="142" t="n"/>
      <c r="F4116" s="16" t="n"/>
      <c r="G4116" s="132" t="n"/>
      <c r="H4116" s="142" t="n"/>
      <c r="I4116" s="142" t="n"/>
      <c r="J4116" s="144" t="n"/>
      <c r="K4116" s="124" t="n"/>
      <c r="L4116" s="12" t="n"/>
      <c r="M4116" s="158">
        <f>IF(J4116="", "", K4116)</f>
        <v/>
      </c>
      <c r="N4116" s="17" t="n"/>
      <c r="O4116" s="18" t="n"/>
      <c r="AC4116" s="14" t="n"/>
      <c r="AD4116" s="14">
        <f>IF(M4116="", "", IF(C4116="Long", IF(M4116&gt;0, M4116/F4116, ((G4116*(I4116-E4116))/F4116)), IF(M4116&gt;0, M4116/F4116, ((G4116*(E4116-I4116))/F4116))))</f>
        <v/>
      </c>
    </row>
    <row customHeight="1" ht="17.25" r="4117" spans="1:105">
      <c r="A4117" s="161" t="n"/>
      <c r="B4117" s="141" t="n"/>
      <c r="C4117" s="15" t="n"/>
      <c r="D4117" s="15" t="n"/>
      <c r="E4117" s="142" t="n"/>
      <c r="F4117" s="16" t="n"/>
      <c r="G4117" s="132" t="n"/>
      <c r="H4117" s="142" t="n"/>
      <c r="I4117" s="142" t="n"/>
      <c r="J4117" s="144" t="n"/>
      <c r="K4117" s="124" t="n"/>
      <c r="L4117" s="12" t="n"/>
      <c r="M4117" s="158">
        <f>IF(J4117="", "", K4117)</f>
        <v/>
      </c>
      <c r="N4117" s="17" t="n"/>
      <c r="O4117" s="18" t="n"/>
      <c r="AC4117" s="14" t="n"/>
      <c r="AD4117" s="14">
        <f>IF(M4117="", "", IF(C4117="Long", IF(M4117&gt;0, M4117/F4117, ((G4117*(I4117-E4117))/F4117)), IF(M4117&gt;0, M4117/F4117, ((G4117*(E4117-I4117))/F4117))))</f>
        <v/>
      </c>
    </row>
    <row customHeight="1" ht="17.25" r="4118" spans="1:105">
      <c r="A4118" s="161" t="n"/>
      <c r="B4118" s="141" t="n"/>
      <c r="C4118" s="15" t="n"/>
      <c r="D4118" s="15" t="n"/>
      <c r="E4118" s="142" t="n"/>
      <c r="F4118" s="16" t="n"/>
      <c r="G4118" s="132" t="n"/>
      <c r="H4118" s="142" t="n"/>
      <c r="I4118" s="142" t="n"/>
      <c r="J4118" s="144" t="n"/>
      <c r="K4118" s="124" t="n"/>
      <c r="L4118" s="12" t="n"/>
      <c r="M4118" s="158">
        <f>IF(J4118="", "", K4118)</f>
        <v/>
      </c>
      <c r="N4118" s="17" t="n"/>
      <c r="O4118" s="18" t="n"/>
      <c r="AC4118" s="14" t="n"/>
      <c r="AD4118" s="14">
        <f>IF(M4118="", "", IF(C4118="Long", IF(M4118&gt;0, M4118/F4118, ((G4118*(I4118-E4118))/F4118)), IF(M4118&gt;0, M4118/F4118, ((G4118*(E4118-I4118))/F4118))))</f>
        <v/>
      </c>
    </row>
    <row customHeight="1" ht="17.25" r="4119" spans="1:105">
      <c r="A4119" s="161" t="n"/>
      <c r="B4119" s="141" t="n"/>
      <c r="C4119" s="15" t="n"/>
      <c r="D4119" s="15" t="n"/>
      <c r="E4119" s="142" t="n"/>
      <c r="F4119" s="16" t="n"/>
      <c r="G4119" s="132" t="n"/>
      <c r="H4119" s="142" t="n"/>
      <c r="I4119" s="142" t="n"/>
      <c r="J4119" s="144" t="n"/>
      <c r="K4119" s="124" t="n"/>
      <c r="L4119" s="12" t="n"/>
      <c r="M4119" s="158">
        <f>IF(J4119="", "", K4119)</f>
        <v/>
      </c>
      <c r="N4119" s="17" t="n"/>
      <c r="O4119" s="18" t="n"/>
      <c r="AC4119" s="14" t="n"/>
      <c r="AD4119" s="14">
        <f>IF(M4119="", "", IF(C4119="Long", IF(M4119&gt;0, M4119/F4119, ((G4119*(I4119-E4119))/F4119)), IF(M4119&gt;0, M4119/F4119, ((G4119*(E4119-I4119))/F4119))))</f>
        <v/>
      </c>
    </row>
    <row customHeight="1" ht="17.25" r="4120" spans="1:105">
      <c r="A4120" s="161" t="n"/>
      <c r="B4120" s="141" t="n"/>
      <c r="C4120" s="15" t="n"/>
      <c r="D4120" s="15" t="n"/>
      <c r="E4120" s="142" t="n"/>
      <c r="F4120" s="16" t="n"/>
      <c r="G4120" s="132" t="n"/>
      <c r="H4120" s="142" t="n"/>
      <c r="I4120" s="142" t="n"/>
      <c r="J4120" s="144" t="n"/>
      <c r="K4120" s="124" t="n"/>
      <c r="L4120" s="12" t="n"/>
      <c r="M4120" s="158">
        <f>IF(J4120="", "", K4120)</f>
        <v/>
      </c>
      <c r="N4120" s="17" t="n"/>
      <c r="O4120" s="18" t="n"/>
      <c r="AC4120" s="14" t="n"/>
      <c r="AD4120" s="14">
        <f>IF(M4120="", "", IF(C4120="Long", IF(M4120&gt;0, M4120/F4120, ((G4120*(I4120-E4120))/F4120)), IF(M4120&gt;0, M4120/F4120, ((G4120*(E4120-I4120))/F4120))))</f>
        <v/>
      </c>
    </row>
    <row customHeight="1" ht="17.25" r="4121" spans="1:105">
      <c r="A4121" s="161" t="n"/>
      <c r="B4121" s="141" t="n"/>
      <c r="C4121" s="15" t="n"/>
      <c r="D4121" s="15" t="n"/>
      <c r="E4121" s="142" t="n"/>
      <c r="F4121" s="16" t="n"/>
      <c r="G4121" s="132" t="n"/>
      <c r="H4121" s="142" t="n"/>
      <c r="I4121" s="142" t="n"/>
      <c r="J4121" s="144" t="n"/>
      <c r="K4121" s="124" t="n"/>
      <c r="L4121" s="12" t="n"/>
      <c r="M4121" s="158">
        <f>IF(J4121="", "", K4121)</f>
        <v/>
      </c>
      <c r="N4121" s="17" t="n"/>
      <c r="O4121" s="18" t="n"/>
      <c r="AC4121" s="14" t="n"/>
      <c r="AD4121" s="14">
        <f>IF(M4121="", "", IF(C4121="Long", IF(M4121&gt;0, M4121/F4121, ((G4121*(I4121-E4121))/F4121)), IF(M4121&gt;0, M4121/F4121, ((G4121*(E4121-I4121))/F4121))))</f>
        <v/>
      </c>
    </row>
    <row customHeight="1" ht="17.25" r="4122" spans="1:105">
      <c r="A4122" s="161" t="n"/>
      <c r="B4122" s="141" t="n"/>
      <c r="C4122" s="15" t="n"/>
      <c r="D4122" s="15" t="n"/>
      <c r="E4122" s="142" t="n"/>
      <c r="F4122" s="16" t="n"/>
      <c r="G4122" s="132" t="n"/>
      <c r="H4122" s="142" t="n"/>
      <c r="I4122" s="142" t="n"/>
      <c r="J4122" s="144" t="n"/>
      <c r="K4122" s="124" t="n"/>
      <c r="L4122" s="12" t="n"/>
      <c r="M4122" s="158">
        <f>IF(J4122="", "", K4122)</f>
        <v/>
      </c>
      <c r="N4122" s="17" t="n"/>
      <c r="O4122" s="18" t="n"/>
      <c r="AC4122" s="14" t="n"/>
      <c r="AD4122" s="14">
        <f>IF(M4122="", "", IF(C4122="Long", IF(M4122&gt;0, M4122/F4122, ((G4122*(I4122-E4122))/F4122)), IF(M4122&gt;0, M4122/F4122, ((G4122*(E4122-I4122))/F4122))))</f>
        <v/>
      </c>
    </row>
    <row customHeight="1" ht="17.25" r="4123" spans="1:105">
      <c r="A4123" s="161" t="n"/>
      <c r="B4123" s="141" t="n"/>
      <c r="C4123" s="15" t="n"/>
      <c r="D4123" s="15" t="n"/>
      <c r="E4123" s="142" t="n"/>
      <c r="F4123" s="16" t="n"/>
      <c r="G4123" s="132" t="n"/>
      <c r="H4123" s="142" t="n"/>
      <c r="I4123" s="142" t="n"/>
      <c r="J4123" s="144" t="n"/>
      <c r="K4123" s="124" t="n"/>
      <c r="L4123" s="12" t="n"/>
      <c r="M4123" s="158">
        <f>IF(J4123="", "", K4123)</f>
        <v/>
      </c>
      <c r="N4123" s="17" t="n"/>
      <c r="O4123" s="18" t="n"/>
      <c r="AC4123" s="14" t="n"/>
      <c r="AD4123" s="14">
        <f>IF(M4123="", "", IF(C4123="Long", IF(M4123&gt;0, M4123/F4123, ((G4123*(I4123-E4123))/F4123)), IF(M4123&gt;0, M4123/F4123, ((G4123*(E4123-I4123))/F4123))))</f>
        <v/>
      </c>
    </row>
    <row customHeight="1" ht="17.25" r="4124" spans="1:105">
      <c r="A4124" s="161" t="n"/>
      <c r="B4124" s="141" t="n"/>
      <c r="C4124" s="15" t="n"/>
      <c r="D4124" s="15" t="n"/>
      <c r="E4124" s="142" t="n"/>
      <c r="F4124" s="16" t="n"/>
      <c r="G4124" s="132" t="n"/>
      <c r="H4124" s="142" t="n"/>
      <c r="I4124" s="142" t="n"/>
      <c r="J4124" s="144" t="n"/>
      <c r="K4124" s="124" t="n"/>
      <c r="L4124" s="12" t="n"/>
      <c r="M4124" s="158">
        <f>IF(J4124="", "", K4124)</f>
        <v/>
      </c>
      <c r="N4124" s="17" t="n"/>
      <c r="O4124" s="18" t="n"/>
      <c r="AC4124" s="14" t="n"/>
      <c r="AD4124" s="14">
        <f>IF(M4124="", "", IF(C4124="Long", IF(M4124&gt;0, M4124/F4124, ((G4124*(I4124-E4124))/F4124)), IF(M4124&gt;0, M4124/F4124, ((G4124*(E4124-I4124))/F4124))))</f>
        <v/>
      </c>
    </row>
    <row customHeight="1" ht="17.25" r="4125" spans="1:105">
      <c r="A4125" s="161" t="n"/>
      <c r="B4125" s="141" t="n"/>
      <c r="C4125" s="15" t="n"/>
      <c r="D4125" s="15" t="n"/>
      <c r="E4125" s="142" t="n"/>
      <c r="F4125" s="16" t="n"/>
      <c r="G4125" s="132" t="n"/>
      <c r="H4125" s="142" t="n"/>
      <c r="I4125" s="142" t="n"/>
      <c r="J4125" s="144" t="n"/>
      <c r="K4125" s="124" t="n"/>
      <c r="L4125" s="12" t="n"/>
      <c r="M4125" s="158">
        <f>IF(J4125="", "", K4125)</f>
        <v/>
      </c>
      <c r="N4125" s="17" t="n"/>
      <c r="O4125" s="18" t="n"/>
      <c r="AC4125" s="14" t="n"/>
      <c r="AD4125" s="14">
        <f>IF(M4125="", "", IF(C4125="Long", IF(M4125&gt;0, M4125/F4125, ((G4125*(I4125-E4125))/F4125)), IF(M4125&gt;0, M4125/F4125, ((G4125*(E4125-I4125))/F4125))))</f>
        <v/>
      </c>
    </row>
    <row customHeight="1" ht="17.25" r="4126" spans="1:105">
      <c r="A4126" s="161" t="n"/>
      <c r="B4126" s="141" t="n"/>
      <c r="C4126" s="15" t="n"/>
      <c r="D4126" s="15" t="n"/>
      <c r="E4126" s="142" t="n"/>
      <c r="F4126" s="16" t="n"/>
      <c r="G4126" s="132" t="n"/>
      <c r="H4126" s="142" t="n"/>
      <c r="I4126" s="142" t="n"/>
      <c r="J4126" s="144" t="n"/>
      <c r="K4126" s="124" t="n"/>
      <c r="L4126" s="12" t="n"/>
      <c r="M4126" s="158">
        <f>IF(J4126="", "", K4126)</f>
        <v/>
      </c>
      <c r="N4126" s="17" t="n"/>
      <c r="O4126" s="18" t="n"/>
      <c r="AC4126" s="14" t="n"/>
      <c r="AD4126" s="14">
        <f>IF(M4126="", "", IF(C4126="Long", IF(M4126&gt;0, M4126/F4126, ((G4126*(I4126-E4126))/F4126)), IF(M4126&gt;0, M4126/F4126, ((G4126*(E4126-I4126))/F4126))))</f>
        <v/>
      </c>
    </row>
    <row customHeight="1" ht="17.25" r="4127" spans="1:105">
      <c r="A4127" s="161" t="n"/>
      <c r="B4127" s="141" t="n"/>
      <c r="C4127" s="15" t="n"/>
      <c r="D4127" s="15" t="n"/>
      <c r="E4127" s="142" t="n"/>
      <c r="F4127" s="16" t="n"/>
      <c r="G4127" s="132" t="n"/>
      <c r="H4127" s="142" t="n"/>
      <c r="I4127" s="142" t="n"/>
      <c r="J4127" s="144" t="n"/>
      <c r="K4127" s="124" t="n"/>
      <c r="L4127" s="12" t="n"/>
      <c r="M4127" s="158">
        <f>IF(J4127="", "", K4127)</f>
        <v/>
      </c>
      <c r="N4127" s="17" t="n"/>
      <c r="O4127" s="18" t="n"/>
      <c r="AC4127" s="14" t="n"/>
      <c r="AD4127" s="14">
        <f>IF(M4127="", "", IF(C4127="Long", IF(M4127&gt;0, M4127/F4127, ((G4127*(I4127-E4127))/F4127)), IF(M4127&gt;0, M4127/F4127, ((G4127*(E4127-I4127))/F4127))))</f>
        <v/>
      </c>
    </row>
    <row customHeight="1" ht="17.25" r="4128" spans="1:105">
      <c r="A4128" s="161" t="n"/>
      <c r="B4128" s="141" t="n"/>
      <c r="C4128" s="15" t="n"/>
      <c r="D4128" s="15" t="n"/>
      <c r="E4128" s="142" t="n"/>
      <c r="F4128" s="16" t="n"/>
      <c r="G4128" s="132" t="n"/>
      <c r="H4128" s="142" t="n"/>
      <c r="I4128" s="142" t="n"/>
      <c r="J4128" s="144" t="n"/>
      <c r="K4128" s="124" t="n"/>
      <c r="L4128" s="12" t="n"/>
      <c r="M4128" s="158">
        <f>IF(J4128="", "", K4128)</f>
        <v/>
      </c>
      <c r="N4128" s="17" t="n"/>
      <c r="O4128" s="18" t="n"/>
      <c r="AC4128" s="14" t="n"/>
      <c r="AD4128" s="14">
        <f>IF(M4128="", "", IF(C4128="Long", IF(M4128&gt;0, M4128/F4128, ((G4128*(I4128-E4128))/F4128)), IF(M4128&gt;0, M4128/F4128, ((G4128*(E4128-I4128))/F4128))))</f>
        <v/>
      </c>
    </row>
    <row customHeight="1" ht="17.25" r="4129" spans="1:105">
      <c r="A4129" s="161" t="n"/>
      <c r="B4129" s="141" t="n"/>
      <c r="C4129" s="15" t="n"/>
      <c r="D4129" s="15" t="n"/>
      <c r="E4129" s="142" t="n"/>
      <c r="F4129" s="16" t="n"/>
      <c r="G4129" s="132" t="n"/>
      <c r="H4129" s="142" t="n"/>
      <c r="I4129" s="142" t="n"/>
      <c r="J4129" s="144" t="n"/>
      <c r="K4129" s="124" t="n"/>
      <c r="L4129" s="12" t="n"/>
      <c r="M4129" s="158">
        <f>IF(J4129="", "", K4129)</f>
        <v/>
      </c>
      <c r="N4129" s="17" t="n"/>
      <c r="O4129" s="18" t="n"/>
      <c r="AC4129" s="14" t="n"/>
      <c r="AD4129" s="14">
        <f>IF(M4129="", "", IF(C4129="Long", IF(M4129&gt;0, M4129/F4129, ((G4129*(I4129-E4129))/F4129)), IF(M4129&gt;0, M4129/F4129, ((G4129*(E4129-I4129))/F4129))))</f>
        <v/>
      </c>
    </row>
    <row customHeight="1" ht="17.25" r="4130" spans="1:105">
      <c r="A4130" s="161" t="n"/>
      <c r="B4130" s="141" t="n"/>
      <c r="C4130" s="15" t="n"/>
      <c r="D4130" s="15" t="n"/>
      <c r="E4130" s="142" t="n"/>
      <c r="F4130" s="16" t="n"/>
      <c r="G4130" s="132" t="n"/>
      <c r="H4130" s="142" t="n"/>
      <c r="I4130" s="142" t="n"/>
      <c r="J4130" s="144" t="n"/>
      <c r="K4130" s="124" t="n"/>
      <c r="L4130" s="12" t="n"/>
      <c r="M4130" s="158">
        <f>IF(J4130="", "", K4130)</f>
        <v/>
      </c>
      <c r="N4130" s="17" t="n"/>
      <c r="O4130" s="18" t="n"/>
      <c r="AC4130" s="14" t="n"/>
      <c r="AD4130" s="14">
        <f>IF(M4130="", "", IF(C4130="Long", IF(M4130&gt;0, M4130/F4130, ((G4130*(I4130-E4130))/F4130)), IF(M4130&gt;0, M4130/F4130, ((G4130*(E4130-I4130))/F4130))))</f>
        <v/>
      </c>
    </row>
    <row customHeight="1" ht="17.25" r="4131" spans="1:105">
      <c r="A4131" s="161" t="n"/>
      <c r="B4131" s="141" t="n"/>
      <c r="C4131" s="15" t="n"/>
      <c r="D4131" s="15" t="n"/>
      <c r="E4131" s="142" t="n"/>
      <c r="F4131" s="16" t="n"/>
      <c r="G4131" s="132" t="n"/>
      <c r="H4131" s="142" t="n"/>
      <c r="I4131" s="142" t="n"/>
      <c r="J4131" s="144" t="n"/>
      <c r="K4131" s="124" t="n"/>
      <c r="L4131" s="12" t="n"/>
      <c r="M4131" s="158">
        <f>IF(J4131="", "", K4131)</f>
        <v/>
      </c>
      <c r="N4131" s="17" t="n"/>
      <c r="O4131" s="18" t="n"/>
      <c r="AC4131" s="14" t="n"/>
      <c r="AD4131" s="14">
        <f>IF(M4131="", "", IF(C4131="Long", IF(M4131&gt;0, M4131/F4131, ((G4131*(I4131-E4131))/F4131)), IF(M4131&gt;0, M4131/F4131, ((G4131*(E4131-I4131))/F4131))))</f>
        <v/>
      </c>
    </row>
    <row customHeight="1" ht="17.25" r="4132" spans="1:105">
      <c r="A4132" s="161" t="n"/>
      <c r="B4132" s="141" t="n"/>
      <c r="C4132" s="15" t="n"/>
      <c r="D4132" s="15" t="n"/>
      <c r="E4132" s="142" t="n"/>
      <c r="F4132" s="16" t="n"/>
      <c r="G4132" s="132" t="n"/>
      <c r="H4132" s="142" t="n"/>
      <c r="I4132" s="142" t="n"/>
      <c r="J4132" s="144" t="n"/>
      <c r="K4132" s="124" t="n"/>
      <c r="L4132" s="12" t="n"/>
      <c r="M4132" s="158">
        <f>IF(J4132="", "", K4132)</f>
        <v/>
      </c>
      <c r="N4132" s="17" t="n"/>
      <c r="O4132" s="18" t="n"/>
      <c r="AC4132" s="14" t="n"/>
      <c r="AD4132" s="14">
        <f>IF(M4132="", "", IF(C4132="Long", IF(M4132&gt;0, M4132/F4132, ((G4132*(I4132-E4132))/F4132)), IF(M4132&gt;0, M4132/F4132, ((G4132*(E4132-I4132))/F4132))))</f>
        <v/>
      </c>
    </row>
    <row customHeight="1" ht="17.25" r="4133" spans="1:105">
      <c r="A4133" s="161" t="n"/>
      <c r="B4133" s="141" t="n"/>
      <c r="C4133" s="15" t="n"/>
      <c r="D4133" s="15" t="n"/>
      <c r="E4133" s="142" t="n"/>
      <c r="F4133" s="16" t="n"/>
      <c r="G4133" s="132" t="n"/>
      <c r="H4133" s="142" t="n"/>
      <c r="I4133" s="142" t="n"/>
      <c r="J4133" s="144" t="n"/>
      <c r="K4133" s="124" t="n"/>
      <c r="L4133" s="12" t="n"/>
      <c r="M4133" s="158">
        <f>IF(J4133="", "", K4133)</f>
        <v/>
      </c>
      <c r="N4133" s="17" t="n"/>
      <c r="O4133" s="18" t="n"/>
      <c r="AC4133" s="14" t="n"/>
      <c r="AD4133" s="14">
        <f>IF(M4133="", "", IF(C4133="Long", IF(M4133&gt;0, M4133/F4133, ((G4133*(I4133-E4133))/F4133)), IF(M4133&gt;0, M4133/F4133, ((G4133*(E4133-I4133))/F4133))))</f>
        <v/>
      </c>
    </row>
    <row customHeight="1" ht="17.25" r="4134" spans="1:105">
      <c r="A4134" s="161" t="n"/>
      <c r="B4134" s="141" t="n"/>
      <c r="C4134" s="15" t="n"/>
      <c r="D4134" s="15" t="n"/>
      <c r="E4134" s="142" t="n"/>
      <c r="F4134" s="16" t="n"/>
      <c r="G4134" s="132" t="n"/>
      <c r="H4134" s="142" t="n"/>
      <c r="I4134" s="142" t="n"/>
      <c r="J4134" s="144" t="n"/>
      <c r="K4134" s="124" t="n"/>
      <c r="L4134" s="12" t="n"/>
      <c r="M4134" s="158">
        <f>IF(J4134="", "", K4134)</f>
        <v/>
      </c>
      <c r="N4134" s="17" t="n"/>
      <c r="O4134" s="18" t="n"/>
      <c r="AC4134" s="14" t="n"/>
      <c r="AD4134" s="14">
        <f>IF(M4134="", "", IF(C4134="Long", IF(M4134&gt;0, M4134/F4134, ((G4134*(I4134-E4134))/F4134)), IF(M4134&gt;0, M4134/F4134, ((G4134*(E4134-I4134))/F4134))))</f>
        <v/>
      </c>
    </row>
    <row customHeight="1" ht="17.25" r="4135" spans="1:105">
      <c r="A4135" s="161" t="n"/>
      <c r="B4135" s="141" t="n"/>
      <c r="C4135" s="15" t="n"/>
      <c r="D4135" s="15" t="n"/>
      <c r="E4135" s="142" t="n"/>
      <c r="F4135" s="16" t="n"/>
      <c r="G4135" s="132" t="n"/>
      <c r="H4135" s="142" t="n"/>
      <c r="I4135" s="142" t="n"/>
      <c r="J4135" s="144" t="n"/>
      <c r="K4135" s="124" t="n"/>
      <c r="L4135" s="12" t="n"/>
      <c r="M4135" s="158">
        <f>IF(J4135="", "", K4135)</f>
        <v/>
      </c>
      <c r="N4135" s="17" t="n"/>
      <c r="O4135" s="18" t="n"/>
      <c r="AC4135" s="14" t="n"/>
      <c r="AD4135" s="14">
        <f>IF(M4135="", "", IF(C4135="Long", IF(M4135&gt;0, M4135/F4135, ((G4135*(I4135-E4135))/F4135)), IF(M4135&gt;0, M4135/F4135, ((G4135*(E4135-I4135))/F4135))))</f>
        <v/>
      </c>
    </row>
    <row customHeight="1" ht="17.25" r="4136" spans="1:105">
      <c r="A4136" s="161" t="n"/>
      <c r="B4136" s="141" t="n"/>
      <c r="C4136" s="15" t="n"/>
      <c r="D4136" s="15" t="n"/>
      <c r="E4136" s="142" t="n"/>
      <c r="F4136" s="16" t="n"/>
      <c r="G4136" s="132" t="n"/>
      <c r="H4136" s="142" t="n"/>
      <c r="I4136" s="142" t="n"/>
      <c r="J4136" s="144" t="n"/>
      <c r="K4136" s="124" t="n"/>
      <c r="L4136" s="12" t="n"/>
      <c r="M4136" s="158">
        <f>IF(J4136="", "", K4136)</f>
        <v/>
      </c>
      <c r="N4136" s="17" t="n"/>
      <c r="O4136" s="18" t="n"/>
      <c r="AC4136" s="14" t="n"/>
      <c r="AD4136" s="14">
        <f>IF(M4136="", "", IF(C4136="Long", IF(M4136&gt;0, M4136/F4136, ((G4136*(I4136-E4136))/F4136)), IF(M4136&gt;0, M4136/F4136, ((G4136*(E4136-I4136))/F4136))))</f>
        <v/>
      </c>
    </row>
    <row customHeight="1" ht="17.25" r="4137" spans="1:105">
      <c r="A4137" s="161" t="n"/>
      <c r="B4137" s="141" t="n"/>
      <c r="C4137" s="15" t="n"/>
      <c r="D4137" s="15" t="n"/>
      <c r="E4137" s="142" t="n"/>
      <c r="F4137" s="16" t="n"/>
      <c r="G4137" s="132" t="n"/>
      <c r="H4137" s="142" t="n"/>
      <c r="I4137" s="142" t="n"/>
      <c r="J4137" s="144" t="n"/>
      <c r="K4137" s="124" t="n"/>
      <c r="L4137" s="12" t="n"/>
      <c r="M4137" s="158">
        <f>IF(J4137="", "", K4137)</f>
        <v/>
      </c>
      <c r="N4137" s="17" t="n"/>
      <c r="O4137" s="18" t="n"/>
      <c r="AC4137" s="14" t="n"/>
      <c r="AD4137" s="14">
        <f>IF(M4137="", "", IF(C4137="Long", IF(M4137&gt;0, M4137/F4137, ((G4137*(I4137-E4137))/F4137)), IF(M4137&gt;0, M4137/F4137, ((G4137*(E4137-I4137))/F4137))))</f>
        <v/>
      </c>
    </row>
    <row customHeight="1" ht="17.25" r="4138" spans="1:105">
      <c r="A4138" s="161" t="n"/>
      <c r="B4138" s="141" t="n"/>
      <c r="C4138" s="15" t="n"/>
      <c r="D4138" s="15" t="n"/>
      <c r="E4138" s="142" t="n"/>
      <c r="F4138" s="16" t="n"/>
      <c r="G4138" s="132" t="n"/>
      <c r="H4138" s="142" t="n"/>
      <c r="I4138" s="142" t="n"/>
      <c r="J4138" s="144" t="n"/>
      <c r="K4138" s="124" t="n"/>
      <c r="L4138" s="12" t="n"/>
      <c r="M4138" s="158">
        <f>IF(J4138="", "", K4138)</f>
        <v/>
      </c>
      <c r="N4138" s="17" t="n"/>
      <c r="O4138" s="18" t="n"/>
      <c r="AC4138" s="14" t="n"/>
      <c r="AD4138" s="14">
        <f>IF(M4138="", "", IF(C4138="Long", IF(M4138&gt;0, M4138/F4138, ((G4138*(I4138-E4138))/F4138)), IF(M4138&gt;0, M4138/F4138, ((G4138*(E4138-I4138))/F4138))))</f>
        <v/>
      </c>
    </row>
    <row customHeight="1" ht="17.25" r="4139" spans="1:105">
      <c r="A4139" s="161" t="n"/>
      <c r="B4139" s="141" t="n"/>
      <c r="C4139" s="15" t="n"/>
      <c r="D4139" s="15" t="n"/>
      <c r="E4139" s="142" t="n"/>
      <c r="F4139" s="16" t="n"/>
      <c r="G4139" s="132" t="n"/>
      <c r="H4139" s="142" t="n"/>
      <c r="I4139" s="142" t="n"/>
      <c r="J4139" s="144" t="n"/>
      <c r="K4139" s="124" t="n"/>
      <c r="L4139" s="12" t="n"/>
      <c r="M4139" s="158">
        <f>IF(J4139="", "", K4139)</f>
        <v/>
      </c>
      <c r="N4139" s="17" t="n"/>
      <c r="O4139" s="18" t="n"/>
      <c r="AC4139" s="14" t="n"/>
      <c r="AD4139" s="14">
        <f>IF(M4139="", "", IF(C4139="Long", IF(M4139&gt;0, M4139/F4139, ((G4139*(I4139-E4139))/F4139)), IF(M4139&gt;0, M4139/F4139, ((G4139*(E4139-I4139))/F4139))))</f>
        <v/>
      </c>
    </row>
    <row customHeight="1" ht="17.25" r="4140" spans="1:105">
      <c r="A4140" s="161" t="n"/>
      <c r="B4140" s="141" t="n"/>
      <c r="C4140" s="15" t="n"/>
      <c r="D4140" s="15" t="n"/>
      <c r="E4140" s="142" t="n"/>
      <c r="F4140" s="16" t="n"/>
      <c r="G4140" s="132" t="n"/>
      <c r="H4140" s="142" t="n"/>
      <c r="I4140" s="142" t="n"/>
      <c r="J4140" s="144" t="n"/>
      <c r="K4140" s="124" t="n"/>
      <c r="L4140" s="12" t="n"/>
      <c r="M4140" s="158">
        <f>IF(J4140="", "", K4140)</f>
        <v/>
      </c>
      <c r="N4140" s="17" t="n"/>
      <c r="O4140" s="18" t="n"/>
      <c r="AC4140" s="14" t="n"/>
      <c r="AD4140" s="14">
        <f>IF(M4140="", "", IF(C4140="Long", IF(M4140&gt;0, M4140/F4140, ((G4140*(I4140-E4140))/F4140)), IF(M4140&gt;0, M4140/F4140, ((G4140*(E4140-I4140))/F4140))))</f>
        <v/>
      </c>
    </row>
    <row customHeight="1" ht="17.25" r="4141" spans="1:105">
      <c r="A4141" s="161" t="n"/>
      <c r="B4141" s="141" t="n"/>
      <c r="C4141" s="15" t="n"/>
      <c r="D4141" s="15" t="n"/>
      <c r="E4141" s="142" t="n"/>
      <c r="F4141" s="16" t="n"/>
      <c r="G4141" s="132" t="n"/>
      <c r="H4141" s="142" t="n"/>
      <c r="I4141" s="142" t="n"/>
      <c r="J4141" s="144" t="n"/>
      <c r="K4141" s="124" t="n"/>
      <c r="L4141" s="12" t="n"/>
      <c r="M4141" s="158">
        <f>IF(J4141="", "", K4141)</f>
        <v/>
      </c>
      <c r="N4141" s="17" t="n"/>
      <c r="O4141" s="18" t="n"/>
      <c r="AC4141" s="14" t="n"/>
      <c r="AD4141" s="14">
        <f>IF(M4141="", "", IF(C4141="Long", IF(M4141&gt;0, M4141/F4141, ((G4141*(I4141-E4141))/F4141)), IF(M4141&gt;0, M4141/F4141, ((G4141*(E4141-I4141))/F4141))))</f>
        <v/>
      </c>
    </row>
    <row customHeight="1" ht="17.25" r="4142" spans="1:105">
      <c r="A4142" s="161" t="n"/>
      <c r="B4142" s="141" t="n"/>
      <c r="C4142" s="15" t="n"/>
      <c r="D4142" s="15" t="n"/>
      <c r="E4142" s="142" t="n"/>
      <c r="F4142" s="16" t="n"/>
      <c r="G4142" s="132" t="n"/>
      <c r="H4142" s="142" t="n"/>
      <c r="I4142" s="142" t="n"/>
      <c r="J4142" s="144" t="n"/>
      <c r="K4142" s="124" t="n"/>
      <c r="L4142" s="12" t="n"/>
      <c r="M4142" s="158">
        <f>IF(J4142="", "", K4142)</f>
        <v/>
      </c>
      <c r="N4142" s="17" t="n"/>
      <c r="O4142" s="18" t="n"/>
      <c r="AC4142" s="14" t="n"/>
      <c r="AD4142" s="14">
        <f>IF(M4142="", "", IF(C4142="Long", IF(M4142&gt;0, M4142/F4142, ((G4142*(I4142-E4142))/F4142)), IF(M4142&gt;0, M4142/F4142, ((G4142*(E4142-I4142))/F4142))))</f>
        <v/>
      </c>
    </row>
    <row customHeight="1" ht="17.25" r="4143" spans="1:105">
      <c r="A4143" s="161" t="n"/>
      <c r="B4143" s="141" t="n"/>
      <c r="C4143" s="15" t="n"/>
      <c r="D4143" s="15" t="n"/>
      <c r="E4143" s="142" t="n"/>
      <c r="F4143" s="16" t="n"/>
      <c r="G4143" s="132" t="n"/>
      <c r="H4143" s="142" t="n"/>
      <c r="I4143" s="142" t="n"/>
      <c r="J4143" s="144" t="n"/>
      <c r="K4143" s="124" t="n"/>
      <c r="L4143" s="12" t="n"/>
      <c r="M4143" s="158">
        <f>IF(J4143="", "", K4143)</f>
        <v/>
      </c>
      <c r="N4143" s="17" t="n"/>
      <c r="O4143" s="18" t="n"/>
      <c r="AC4143" s="14" t="n"/>
      <c r="AD4143" s="14">
        <f>IF(M4143="", "", IF(C4143="Long", IF(M4143&gt;0, M4143/F4143, ((G4143*(I4143-E4143))/F4143)), IF(M4143&gt;0, M4143/F4143, ((G4143*(E4143-I4143))/F4143))))</f>
        <v/>
      </c>
    </row>
    <row customHeight="1" ht="17.25" r="4144" spans="1:105">
      <c r="A4144" s="161" t="n"/>
      <c r="B4144" s="141" t="n"/>
      <c r="C4144" s="15" t="n"/>
      <c r="D4144" s="15" t="n"/>
      <c r="E4144" s="142" t="n"/>
      <c r="F4144" s="16" t="n"/>
      <c r="G4144" s="132" t="n"/>
      <c r="H4144" s="142" t="n"/>
      <c r="I4144" s="142" t="n"/>
      <c r="J4144" s="144" t="n"/>
      <c r="K4144" s="124" t="n"/>
      <c r="L4144" s="12" t="n"/>
      <c r="M4144" s="158">
        <f>IF(J4144="", "", K4144)</f>
        <v/>
      </c>
      <c r="N4144" s="17" t="n"/>
      <c r="O4144" s="18" t="n"/>
      <c r="AC4144" s="14" t="n"/>
      <c r="AD4144" s="14">
        <f>IF(M4144="", "", IF(C4144="Long", IF(M4144&gt;0, M4144/F4144, ((G4144*(I4144-E4144))/F4144)), IF(M4144&gt;0, M4144/F4144, ((G4144*(E4144-I4144))/F4144))))</f>
        <v/>
      </c>
    </row>
    <row customHeight="1" ht="17.25" r="4145" spans="1:105">
      <c r="A4145" s="161" t="n"/>
      <c r="B4145" s="141" t="n"/>
      <c r="C4145" s="15" t="n"/>
      <c r="D4145" s="15" t="n"/>
      <c r="E4145" s="142" t="n"/>
      <c r="F4145" s="16" t="n"/>
      <c r="G4145" s="132" t="n"/>
      <c r="H4145" s="142" t="n"/>
      <c r="I4145" s="142" t="n"/>
      <c r="J4145" s="144" t="n"/>
      <c r="K4145" s="124" t="n"/>
      <c r="L4145" s="12" t="n"/>
      <c r="M4145" s="158">
        <f>IF(J4145="", "", K4145)</f>
        <v/>
      </c>
      <c r="N4145" s="17" t="n"/>
      <c r="O4145" s="18" t="n"/>
      <c r="AC4145" s="14" t="n"/>
      <c r="AD4145" s="14">
        <f>IF(M4145="", "", IF(C4145="Long", IF(M4145&gt;0, M4145/F4145, ((G4145*(I4145-E4145))/F4145)), IF(M4145&gt;0, M4145/F4145, ((G4145*(E4145-I4145))/F4145))))</f>
        <v/>
      </c>
    </row>
    <row customHeight="1" ht="17.25" r="4146" spans="1:105">
      <c r="A4146" s="161" t="n"/>
      <c r="B4146" s="141" t="n"/>
      <c r="C4146" s="15" t="n"/>
      <c r="D4146" s="15" t="n"/>
      <c r="E4146" s="142" t="n"/>
      <c r="F4146" s="16" t="n"/>
      <c r="G4146" s="132" t="n"/>
      <c r="H4146" s="142" t="n"/>
      <c r="I4146" s="142" t="n"/>
      <c r="J4146" s="144" t="n"/>
      <c r="K4146" s="124" t="n"/>
      <c r="L4146" s="12" t="n"/>
      <c r="M4146" s="158">
        <f>IF(J4146="", "", K4146)</f>
        <v/>
      </c>
      <c r="N4146" s="17" t="n"/>
      <c r="O4146" s="18" t="n"/>
      <c r="AC4146" s="14" t="n"/>
      <c r="AD4146" s="14">
        <f>IF(M4146="", "", IF(C4146="Long", IF(M4146&gt;0, M4146/F4146, ((G4146*(I4146-E4146))/F4146)), IF(M4146&gt;0, M4146/F4146, ((G4146*(E4146-I4146))/F4146))))</f>
        <v/>
      </c>
    </row>
    <row customHeight="1" ht="17.25" r="4147" spans="1:105">
      <c r="A4147" s="161" t="n"/>
      <c r="B4147" s="141" t="n"/>
      <c r="C4147" s="15" t="n"/>
      <c r="D4147" s="15" t="n"/>
      <c r="E4147" s="142" t="n"/>
      <c r="F4147" s="16" t="n"/>
      <c r="G4147" s="132" t="n"/>
      <c r="H4147" s="142" t="n"/>
      <c r="I4147" s="142" t="n"/>
      <c r="J4147" s="144" t="n"/>
      <c r="K4147" s="124" t="n"/>
      <c r="L4147" s="12" t="n"/>
      <c r="M4147" s="158">
        <f>IF(J4147="", "", K4147)</f>
        <v/>
      </c>
      <c r="N4147" s="17" t="n"/>
      <c r="O4147" s="18" t="n"/>
      <c r="AC4147" s="14" t="n"/>
      <c r="AD4147" s="14">
        <f>IF(M4147="", "", IF(C4147="Long", IF(M4147&gt;0, M4147/F4147, ((G4147*(I4147-E4147))/F4147)), IF(M4147&gt;0, M4147/F4147, ((G4147*(E4147-I4147))/F4147))))</f>
        <v/>
      </c>
    </row>
    <row customHeight="1" ht="17.25" r="4148" spans="1:105">
      <c r="A4148" s="161" t="n"/>
      <c r="B4148" s="141" t="n"/>
      <c r="C4148" s="15" t="n"/>
      <c r="D4148" s="15" t="n"/>
      <c r="E4148" s="142" t="n"/>
      <c r="F4148" s="16" t="n"/>
      <c r="G4148" s="132" t="n"/>
      <c r="H4148" s="142" t="n"/>
      <c r="I4148" s="142" t="n"/>
      <c r="J4148" s="144" t="n"/>
      <c r="K4148" s="124" t="n"/>
      <c r="L4148" s="12" t="n"/>
      <c r="M4148" s="158">
        <f>IF(J4148="", "", K4148)</f>
        <v/>
      </c>
      <c r="N4148" s="17" t="n"/>
      <c r="O4148" s="18" t="n"/>
      <c r="AC4148" s="14" t="n"/>
      <c r="AD4148" s="14">
        <f>IF(M4148="", "", IF(C4148="Long", IF(M4148&gt;0, M4148/F4148, ((G4148*(I4148-E4148))/F4148)), IF(M4148&gt;0, M4148/F4148, ((G4148*(E4148-I4148))/F4148))))</f>
        <v/>
      </c>
    </row>
    <row customHeight="1" ht="17.25" r="4149" spans="1:105">
      <c r="A4149" s="161" t="n"/>
      <c r="B4149" s="141" t="n"/>
      <c r="C4149" s="15" t="n"/>
      <c r="D4149" s="15" t="n"/>
      <c r="E4149" s="142" t="n"/>
      <c r="F4149" s="16" t="n"/>
      <c r="G4149" s="132" t="n"/>
      <c r="H4149" s="142" t="n"/>
      <c r="I4149" s="142" t="n"/>
      <c r="J4149" s="144" t="n"/>
      <c r="K4149" s="124" t="n"/>
      <c r="L4149" s="12" t="n"/>
      <c r="M4149" s="158">
        <f>IF(J4149="", "", K4149)</f>
        <v/>
      </c>
      <c r="N4149" s="17" t="n"/>
      <c r="O4149" s="18" t="n"/>
      <c r="AC4149" s="14" t="n"/>
      <c r="AD4149" s="14">
        <f>IF(M4149="", "", IF(C4149="Long", IF(M4149&gt;0, M4149/F4149, ((G4149*(I4149-E4149))/F4149)), IF(M4149&gt;0, M4149/F4149, ((G4149*(E4149-I4149))/F4149))))</f>
        <v/>
      </c>
    </row>
    <row customHeight="1" ht="17.25" r="4150" spans="1:105">
      <c r="A4150" s="161" t="n"/>
      <c r="B4150" s="141" t="n"/>
      <c r="C4150" s="15" t="n"/>
      <c r="D4150" s="15" t="n"/>
      <c r="E4150" s="142" t="n"/>
      <c r="F4150" s="16" t="n"/>
      <c r="G4150" s="132" t="n"/>
      <c r="H4150" s="142" t="n"/>
      <c r="I4150" s="142" t="n"/>
      <c r="J4150" s="144" t="n"/>
      <c r="K4150" s="124" t="n"/>
      <c r="L4150" s="12" t="n"/>
      <c r="M4150" s="158">
        <f>IF(J4150="", "", K4150)</f>
        <v/>
      </c>
      <c r="N4150" s="17" t="n"/>
      <c r="O4150" s="18" t="n"/>
      <c r="AC4150" s="14" t="n"/>
      <c r="AD4150" s="14">
        <f>IF(M4150="", "", IF(C4150="Long", IF(M4150&gt;0, M4150/F4150, ((G4150*(I4150-E4150))/F4150)), IF(M4150&gt;0, M4150/F4150, ((G4150*(E4150-I4150))/F4150))))</f>
        <v/>
      </c>
    </row>
    <row customHeight="1" ht="17.25" r="4151" spans="1:105">
      <c r="A4151" s="161" t="n"/>
      <c r="B4151" s="141" t="n"/>
      <c r="C4151" s="15" t="n"/>
      <c r="D4151" s="15" t="n"/>
      <c r="E4151" s="142" t="n"/>
      <c r="F4151" s="16" t="n"/>
      <c r="G4151" s="132" t="n"/>
      <c r="H4151" s="142" t="n"/>
      <c r="I4151" s="142" t="n"/>
      <c r="J4151" s="144" t="n"/>
      <c r="K4151" s="124" t="n"/>
      <c r="L4151" s="12" t="n"/>
      <c r="M4151" s="158">
        <f>IF(J4151="", "", K4151)</f>
        <v/>
      </c>
      <c r="N4151" s="17" t="n"/>
      <c r="O4151" s="18" t="n"/>
      <c r="AC4151" s="14" t="n"/>
      <c r="AD4151" s="14">
        <f>IF(M4151="", "", IF(C4151="Long", IF(M4151&gt;0, M4151/F4151, ((G4151*(I4151-E4151))/F4151)), IF(M4151&gt;0, M4151/F4151, ((G4151*(E4151-I4151))/F4151))))</f>
        <v/>
      </c>
    </row>
    <row customHeight="1" ht="17.25" r="4152" spans="1:105">
      <c r="A4152" s="161" t="n"/>
      <c r="B4152" s="141" t="n"/>
      <c r="C4152" s="15" t="n"/>
      <c r="D4152" s="15" t="n"/>
      <c r="E4152" s="142" t="n"/>
      <c r="F4152" s="16" t="n"/>
      <c r="G4152" s="132" t="n"/>
      <c r="H4152" s="142" t="n"/>
      <c r="I4152" s="142" t="n"/>
      <c r="J4152" s="144" t="n"/>
      <c r="K4152" s="124" t="n"/>
      <c r="L4152" s="12" t="n"/>
      <c r="M4152" s="158">
        <f>IF(J4152="", "", K4152)</f>
        <v/>
      </c>
      <c r="N4152" s="17" t="n"/>
      <c r="O4152" s="18" t="n"/>
      <c r="AC4152" s="14" t="n"/>
      <c r="AD4152" s="14">
        <f>IF(M4152="", "", IF(C4152="Long", IF(M4152&gt;0, M4152/F4152, ((G4152*(I4152-E4152))/F4152)), IF(M4152&gt;0, M4152/F4152, ((G4152*(E4152-I4152))/F4152))))</f>
        <v/>
      </c>
    </row>
    <row customHeight="1" ht="17.25" r="4153" spans="1:105">
      <c r="A4153" s="161" t="n"/>
      <c r="B4153" s="141" t="n"/>
      <c r="C4153" s="15" t="n"/>
      <c r="D4153" s="15" t="n"/>
      <c r="E4153" s="142" t="n"/>
      <c r="F4153" s="16" t="n"/>
      <c r="G4153" s="132" t="n"/>
      <c r="H4153" s="142" t="n"/>
      <c r="I4153" s="142" t="n"/>
      <c r="J4153" s="144" t="n"/>
      <c r="K4153" s="124" t="n"/>
      <c r="L4153" s="12" t="n"/>
      <c r="M4153" s="158">
        <f>IF(J4153="", "", K4153)</f>
        <v/>
      </c>
      <c r="N4153" s="17" t="n"/>
      <c r="O4153" s="18" t="n"/>
      <c r="AC4153" s="14" t="n"/>
      <c r="AD4153" s="14">
        <f>IF(M4153="", "", IF(C4153="Long", IF(M4153&gt;0, M4153/F4153, ((G4153*(I4153-E4153))/F4153)), IF(M4153&gt;0, M4153/F4153, ((G4153*(E4153-I4153))/F4153))))</f>
        <v/>
      </c>
    </row>
    <row customHeight="1" ht="17.25" r="4154" spans="1:105">
      <c r="A4154" s="161" t="n"/>
      <c r="B4154" s="141" t="n"/>
      <c r="C4154" s="15" t="n"/>
      <c r="D4154" s="15" t="n"/>
      <c r="E4154" s="142" t="n"/>
      <c r="F4154" s="16" t="n"/>
      <c r="G4154" s="132" t="n"/>
      <c r="H4154" s="142" t="n"/>
      <c r="I4154" s="142" t="n"/>
      <c r="J4154" s="144" t="n"/>
      <c r="K4154" s="124" t="n"/>
      <c r="L4154" s="12" t="n"/>
      <c r="M4154" s="158">
        <f>IF(J4154="", "", K4154)</f>
        <v/>
      </c>
      <c r="N4154" s="17" t="n"/>
      <c r="O4154" s="18" t="n"/>
      <c r="AC4154" s="14" t="n"/>
      <c r="AD4154" s="14">
        <f>IF(M4154="", "", IF(C4154="Long", IF(M4154&gt;0, M4154/F4154, ((G4154*(I4154-E4154))/F4154)), IF(M4154&gt;0, M4154/F4154, ((G4154*(E4154-I4154))/F4154))))</f>
        <v/>
      </c>
    </row>
    <row customHeight="1" ht="17.25" r="4155" spans="1:105">
      <c r="A4155" s="161" t="n"/>
      <c r="B4155" s="141" t="n"/>
      <c r="C4155" s="15" t="n"/>
      <c r="D4155" s="15" t="n"/>
      <c r="E4155" s="142" t="n"/>
      <c r="F4155" s="16" t="n"/>
      <c r="G4155" s="132" t="n"/>
      <c r="H4155" s="142" t="n"/>
      <c r="I4155" s="142" t="n"/>
      <c r="J4155" s="144" t="n"/>
      <c r="K4155" s="124" t="n"/>
      <c r="L4155" s="12" t="n"/>
      <c r="M4155" s="158">
        <f>IF(J4155="", "", K4155)</f>
        <v/>
      </c>
      <c r="N4155" s="17" t="n"/>
      <c r="O4155" s="18" t="n"/>
      <c r="AC4155" s="14" t="n"/>
      <c r="AD4155" s="14">
        <f>IF(M4155="", "", IF(C4155="Long", IF(M4155&gt;0, M4155/F4155, ((G4155*(I4155-E4155))/F4155)), IF(M4155&gt;0, M4155/F4155, ((G4155*(E4155-I4155))/F4155))))</f>
        <v/>
      </c>
    </row>
    <row customHeight="1" ht="17.25" r="4156" spans="1:105">
      <c r="A4156" s="161" t="n"/>
      <c r="B4156" s="141" t="n"/>
      <c r="C4156" s="15" t="n"/>
      <c r="D4156" s="15" t="n"/>
      <c r="E4156" s="142" t="n"/>
      <c r="F4156" s="16" t="n"/>
      <c r="G4156" s="132" t="n"/>
      <c r="H4156" s="142" t="n"/>
      <c r="I4156" s="142" t="n"/>
      <c r="J4156" s="144" t="n"/>
      <c r="K4156" s="124" t="n"/>
      <c r="L4156" s="12" t="n"/>
      <c r="M4156" s="158">
        <f>IF(J4156="", "", K4156)</f>
        <v/>
      </c>
      <c r="N4156" s="17" t="n"/>
      <c r="O4156" s="18" t="n"/>
      <c r="AC4156" s="14" t="n"/>
      <c r="AD4156" s="14">
        <f>IF(M4156="", "", IF(C4156="Long", IF(M4156&gt;0, M4156/F4156, ((G4156*(I4156-E4156))/F4156)), IF(M4156&gt;0, M4156/F4156, ((G4156*(E4156-I4156))/F4156))))</f>
        <v/>
      </c>
    </row>
    <row customHeight="1" ht="17.25" r="4157" spans="1:105">
      <c r="A4157" s="161" t="n"/>
      <c r="B4157" s="141" t="n"/>
      <c r="C4157" s="15" t="n"/>
      <c r="D4157" s="15" t="n"/>
      <c r="E4157" s="142" t="n"/>
      <c r="F4157" s="16" t="n"/>
      <c r="G4157" s="132" t="n"/>
      <c r="H4157" s="142" t="n"/>
      <c r="I4157" s="142" t="n"/>
      <c r="J4157" s="144" t="n"/>
      <c r="K4157" s="124" t="n"/>
      <c r="L4157" s="12" t="n"/>
      <c r="M4157" s="158">
        <f>IF(J4157="", "", K4157)</f>
        <v/>
      </c>
      <c r="N4157" s="17" t="n"/>
      <c r="O4157" s="18" t="n"/>
      <c r="AC4157" s="14" t="n"/>
      <c r="AD4157" s="14">
        <f>IF(M4157="", "", IF(C4157="Long", IF(M4157&gt;0, M4157/F4157, ((G4157*(I4157-E4157))/F4157)), IF(M4157&gt;0, M4157/F4157, ((G4157*(E4157-I4157))/F4157))))</f>
        <v/>
      </c>
    </row>
    <row customHeight="1" ht="17.25" r="4158" spans="1:105">
      <c r="A4158" s="161" t="n"/>
      <c r="B4158" s="141" t="n"/>
      <c r="C4158" s="15" t="n"/>
      <c r="D4158" s="15" t="n"/>
      <c r="E4158" s="142" t="n"/>
      <c r="F4158" s="16" t="n"/>
      <c r="G4158" s="132" t="n"/>
      <c r="H4158" s="142" t="n"/>
      <c r="I4158" s="142" t="n"/>
      <c r="J4158" s="144" t="n"/>
      <c r="K4158" s="124" t="n"/>
      <c r="L4158" s="12" t="n"/>
      <c r="M4158" s="158">
        <f>IF(J4158="", "", K4158)</f>
        <v/>
      </c>
      <c r="N4158" s="17" t="n"/>
      <c r="O4158" s="18" t="n"/>
      <c r="AC4158" s="14" t="n"/>
      <c r="AD4158" s="14">
        <f>IF(M4158="", "", IF(C4158="Long", IF(M4158&gt;0, M4158/F4158, ((G4158*(I4158-E4158))/F4158)), IF(M4158&gt;0, M4158/F4158, ((G4158*(E4158-I4158))/F4158))))</f>
        <v/>
      </c>
    </row>
    <row customHeight="1" ht="17.25" r="4159" spans="1:105">
      <c r="A4159" s="161" t="n"/>
      <c r="B4159" s="141" t="n"/>
      <c r="C4159" s="15" t="n"/>
      <c r="D4159" s="15" t="n"/>
      <c r="E4159" s="142" t="n"/>
      <c r="F4159" s="16" t="n"/>
      <c r="G4159" s="132" t="n"/>
      <c r="H4159" s="142" t="n"/>
      <c r="I4159" s="142" t="n"/>
      <c r="J4159" s="144" t="n"/>
      <c r="K4159" s="124" t="n"/>
      <c r="L4159" s="12" t="n"/>
      <c r="M4159" s="158">
        <f>IF(J4159="", "", K4159)</f>
        <v/>
      </c>
      <c r="N4159" s="17" t="n"/>
      <c r="O4159" s="18" t="n"/>
      <c r="AC4159" s="14" t="n"/>
      <c r="AD4159" s="14">
        <f>IF(M4159="", "", IF(C4159="Long", IF(M4159&gt;0, M4159/F4159, ((G4159*(I4159-E4159))/F4159)), IF(M4159&gt;0, M4159/F4159, ((G4159*(E4159-I4159))/F4159))))</f>
        <v/>
      </c>
    </row>
    <row customHeight="1" ht="17.25" r="4160" spans="1:105">
      <c r="A4160" s="161" t="n"/>
      <c r="B4160" s="141" t="n"/>
      <c r="C4160" s="15" t="n"/>
      <c r="D4160" s="15" t="n"/>
      <c r="E4160" s="142" t="n"/>
      <c r="F4160" s="16" t="n"/>
      <c r="G4160" s="132" t="n"/>
      <c r="H4160" s="142" t="n"/>
      <c r="I4160" s="142" t="n"/>
      <c r="J4160" s="144" t="n"/>
      <c r="K4160" s="124" t="n"/>
      <c r="L4160" s="12" t="n"/>
      <c r="M4160" s="158">
        <f>IF(J4160="", "", K4160)</f>
        <v/>
      </c>
      <c r="N4160" s="17" t="n"/>
      <c r="O4160" s="18" t="n"/>
      <c r="AC4160" s="14" t="n"/>
      <c r="AD4160" s="14">
        <f>IF(M4160="", "", IF(C4160="Long", IF(M4160&gt;0, M4160/F4160, ((G4160*(I4160-E4160))/F4160)), IF(M4160&gt;0, M4160/F4160, ((G4160*(E4160-I4160))/F4160))))</f>
        <v/>
      </c>
    </row>
    <row customHeight="1" ht="17.25" r="4161" spans="1:105">
      <c r="A4161" s="161" t="n"/>
      <c r="B4161" s="141" t="n"/>
      <c r="C4161" s="15" t="n"/>
      <c r="D4161" s="15" t="n"/>
      <c r="E4161" s="142" t="n"/>
      <c r="F4161" s="16" t="n"/>
      <c r="G4161" s="132" t="n"/>
      <c r="H4161" s="142" t="n"/>
      <c r="I4161" s="142" t="n"/>
      <c r="J4161" s="144" t="n"/>
      <c r="K4161" s="124" t="n"/>
      <c r="L4161" s="12" t="n"/>
      <c r="M4161" s="158">
        <f>IF(J4161="", "", K4161)</f>
        <v/>
      </c>
      <c r="N4161" s="17" t="n"/>
      <c r="O4161" s="18" t="n"/>
      <c r="AC4161" s="14" t="n"/>
      <c r="AD4161" s="14">
        <f>IF(M4161="", "", IF(C4161="Long", IF(M4161&gt;0, M4161/F4161, ((G4161*(I4161-E4161))/F4161)), IF(M4161&gt;0, M4161/F4161, ((G4161*(E4161-I4161))/F4161))))</f>
        <v/>
      </c>
    </row>
    <row customHeight="1" ht="17.25" r="4162" spans="1:105">
      <c r="A4162" s="161" t="n"/>
      <c r="B4162" s="141" t="n"/>
      <c r="C4162" s="15" t="n"/>
      <c r="D4162" s="15" t="n"/>
      <c r="E4162" s="142" t="n"/>
      <c r="F4162" s="16" t="n"/>
      <c r="G4162" s="132" t="n"/>
      <c r="H4162" s="142" t="n"/>
      <c r="I4162" s="142" t="n"/>
      <c r="J4162" s="144" t="n"/>
      <c r="K4162" s="124" t="n"/>
      <c r="L4162" s="12" t="n"/>
      <c r="M4162" s="158">
        <f>IF(J4162="", "", K4162)</f>
        <v/>
      </c>
      <c r="N4162" s="17" t="n"/>
      <c r="O4162" s="18" t="n"/>
      <c r="AC4162" s="14" t="n"/>
      <c r="AD4162" s="14">
        <f>IF(M4162="", "", IF(C4162="Long", IF(M4162&gt;0, M4162/F4162, ((G4162*(I4162-E4162))/F4162)), IF(M4162&gt;0, M4162/F4162, ((G4162*(E4162-I4162))/F4162))))</f>
        <v/>
      </c>
    </row>
    <row customHeight="1" ht="17.25" r="4163" spans="1:105">
      <c r="A4163" s="161" t="n"/>
      <c r="B4163" s="141" t="n"/>
      <c r="C4163" s="15" t="n"/>
      <c r="D4163" s="15" t="n"/>
      <c r="E4163" s="142" t="n"/>
      <c r="F4163" s="16" t="n"/>
      <c r="G4163" s="132" t="n"/>
      <c r="H4163" s="142" t="n"/>
      <c r="I4163" s="142" t="n"/>
      <c r="J4163" s="144" t="n"/>
      <c r="K4163" s="124" t="n"/>
      <c r="L4163" s="12" t="n"/>
      <c r="M4163" s="158">
        <f>IF(J4163="", "", K4163)</f>
        <v/>
      </c>
      <c r="N4163" s="17" t="n"/>
      <c r="O4163" s="18" t="n"/>
      <c r="AC4163" s="14" t="n"/>
      <c r="AD4163" s="14">
        <f>IF(M4163="", "", IF(C4163="Long", IF(M4163&gt;0, M4163/F4163, ((G4163*(I4163-E4163))/F4163)), IF(M4163&gt;0, M4163/F4163, ((G4163*(E4163-I4163))/F4163))))</f>
        <v/>
      </c>
    </row>
    <row customHeight="1" ht="17.25" r="4164" spans="1:105">
      <c r="A4164" s="161" t="n"/>
      <c r="B4164" s="141" t="n"/>
      <c r="C4164" s="15" t="n"/>
      <c r="D4164" s="15" t="n"/>
      <c r="E4164" s="142" t="n"/>
      <c r="F4164" s="16" t="n"/>
      <c r="G4164" s="132" t="n"/>
      <c r="H4164" s="142" t="n"/>
      <c r="I4164" s="142" t="n"/>
      <c r="J4164" s="144" t="n"/>
      <c r="K4164" s="124" t="n"/>
      <c r="L4164" s="12" t="n"/>
      <c r="M4164" s="158">
        <f>IF(J4164="", "", K4164)</f>
        <v/>
      </c>
      <c r="N4164" s="17" t="n"/>
      <c r="O4164" s="18" t="n"/>
      <c r="AC4164" s="14" t="n"/>
      <c r="AD4164" s="14">
        <f>IF(M4164="", "", IF(C4164="Long", IF(M4164&gt;0, M4164/F4164, ((G4164*(I4164-E4164))/F4164)), IF(M4164&gt;0, M4164/F4164, ((G4164*(E4164-I4164))/F4164))))</f>
        <v/>
      </c>
    </row>
    <row customHeight="1" ht="17.25" r="4165" spans="1:105">
      <c r="A4165" s="161" t="n"/>
      <c r="B4165" s="141" t="n"/>
      <c r="C4165" s="15" t="n"/>
      <c r="D4165" s="15" t="n"/>
      <c r="E4165" s="142" t="n"/>
      <c r="F4165" s="16" t="n"/>
      <c r="G4165" s="132" t="n"/>
      <c r="H4165" s="142" t="n"/>
      <c r="I4165" s="142" t="n"/>
      <c r="J4165" s="144" t="n"/>
      <c r="K4165" s="124" t="n"/>
      <c r="L4165" s="12" t="n"/>
      <c r="M4165" s="158">
        <f>IF(J4165="", "", K4165)</f>
        <v/>
      </c>
      <c r="N4165" s="17" t="n"/>
      <c r="O4165" s="18" t="n"/>
      <c r="AC4165" s="14" t="n"/>
      <c r="AD4165" s="14">
        <f>IF(M4165="", "", IF(C4165="Long", IF(M4165&gt;0, M4165/F4165, ((G4165*(I4165-E4165))/F4165)), IF(M4165&gt;0, M4165/F4165, ((G4165*(E4165-I4165))/F4165))))</f>
        <v/>
      </c>
    </row>
    <row customHeight="1" ht="17.25" r="4166" spans="1:105">
      <c r="A4166" s="161" t="n"/>
      <c r="B4166" s="141" t="n"/>
      <c r="C4166" s="15" t="n"/>
      <c r="D4166" s="15" t="n"/>
      <c r="E4166" s="142" t="n"/>
      <c r="F4166" s="16" t="n"/>
      <c r="G4166" s="132" t="n"/>
      <c r="H4166" s="142" t="n"/>
      <c r="I4166" s="142" t="n"/>
      <c r="J4166" s="144" t="n"/>
      <c r="K4166" s="124" t="n"/>
      <c r="L4166" s="12" t="n"/>
      <c r="M4166" s="158">
        <f>IF(J4166="", "", K4166)</f>
        <v/>
      </c>
      <c r="N4166" s="17" t="n"/>
      <c r="O4166" s="18" t="n"/>
      <c r="AC4166" s="14" t="n"/>
      <c r="AD4166" s="14">
        <f>IF(M4166="", "", IF(C4166="Long", IF(M4166&gt;0, M4166/F4166, ((G4166*(I4166-E4166))/F4166)), IF(M4166&gt;0, M4166/F4166, ((G4166*(E4166-I4166))/F4166))))</f>
        <v/>
      </c>
    </row>
    <row customHeight="1" ht="17.25" r="4167" spans="1:105">
      <c r="A4167" s="161" t="n"/>
      <c r="B4167" s="141" t="n"/>
      <c r="C4167" s="15" t="n"/>
      <c r="D4167" s="15" t="n"/>
      <c r="E4167" s="142" t="n"/>
      <c r="F4167" s="16" t="n"/>
      <c r="G4167" s="132" t="n"/>
      <c r="H4167" s="142" t="n"/>
      <c r="I4167" s="142" t="n"/>
      <c r="J4167" s="144" t="n"/>
      <c r="K4167" s="124" t="n"/>
      <c r="L4167" s="12" t="n"/>
      <c r="M4167" s="158">
        <f>IF(J4167="", "", K4167)</f>
        <v/>
      </c>
      <c r="N4167" s="17" t="n"/>
      <c r="O4167" s="18" t="n"/>
      <c r="AC4167" s="14" t="n"/>
      <c r="AD4167" s="14">
        <f>IF(M4167="", "", IF(C4167="Long", IF(M4167&gt;0, M4167/F4167, ((G4167*(I4167-E4167))/F4167)), IF(M4167&gt;0, M4167/F4167, ((G4167*(E4167-I4167))/F4167))))</f>
        <v/>
      </c>
    </row>
    <row customHeight="1" ht="17.25" r="4168" spans="1:105">
      <c r="A4168" s="161" t="n"/>
      <c r="B4168" s="141" t="n"/>
      <c r="C4168" s="15" t="n"/>
      <c r="D4168" s="15" t="n"/>
      <c r="E4168" s="142" t="n"/>
      <c r="F4168" s="16" t="n"/>
      <c r="G4168" s="132" t="n"/>
      <c r="H4168" s="142" t="n"/>
      <c r="I4168" s="142" t="n"/>
      <c r="J4168" s="144" t="n"/>
      <c r="K4168" s="124" t="n"/>
      <c r="L4168" s="12" t="n"/>
      <c r="M4168" s="158">
        <f>IF(J4168="", "", K4168)</f>
        <v/>
      </c>
      <c r="N4168" s="17" t="n"/>
      <c r="O4168" s="18" t="n"/>
      <c r="AC4168" s="14" t="n"/>
      <c r="AD4168" s="14">
        <f>IF(M4168="", "", IF(C4168="Long", IF(M4168&gt;0, M4168/F4168, ((G4168*(I4168-E4168))/F4168)), IF(M4168&gt;0, M4168/F4168, ((G4168*(E4168-I4168))/F4168))))</f>
        <v/>
      </c>
    </row>
    <row customHeight="1" ht="17.25" r="4169" spans="1:105">
      <c r="A4169" s="161" t="n"/>
      <c r="B4169" s="141" t="n"/>
      <c r="C4169" s="15" t="n"/>
      <c r="D4169" s="15" t="n"/>
      <c r="E4169" s="142" t="n"/>
      <c r="F4169" s="16" t="n"/>
      <c r="G4169" s="132" t="n"/>
      <c r="H4169" s="142" t="n"/>
      <c r="I4169" s="142" t="n"/>
      <c r="J4169" s="144" t="n"/>
      <c r="K4169" s="124" t="n"/>
      <c r="L4169" s="12" t="n"/>
      <c r="M4169" s="158">
        <f>IF(J4169="", "", K4169)</f>
        <v/>
      </c>
      <c r="N4169" s="17" t="n"/>
      <c r="O4169" s="18" t="n"/>
      <c r="AC4169" s="14" t="n"/>
      <c r="AD4169" s="14">
        <f>IF(M4169="", "", IF(C4169="Long", IF(M4169&gt;0, M4169/F4169, ((G4169*(I4169-E4169))/F4169)), IF(M4169&gt;0, M4169/F4169, ((G4169*(E4169-I4169))/F4169))))</f>
        <v/>
      </c>
    </row>
    <row customHeight="1" ht="17.25" r="4170" spans="1:105">
      <c r="A4170" s="161" t="n"/>
      <c r="B4170" s="141" t="n"/>
      <c r="C4170" s="15" t="n"/>
      <c r="D4170" s="15" t="n"/>
      <c r="E4170" s="142" t="n"/>
      <c r="F4170" s="16" t="n"/>
      <c r="G4170" s="132" t="n"/>
      <c r="H4170" s="142" t="n"/>
      <c r="I4170" s="142" t="n"/>
      <c r="J4170" s="144" t="n"/>
      <c r="K4170" s="124" t="n"/>
      <c r="L4170" s="12" t="n"/>
      <c r="M4170" s="158">
        <f>IF(J4170="", "", K4170)</f>
        <v/>
      </c>
      <c r="N4170" s="17" t="n"/>
      <c r="O4170" s="18" t="n"/>
      <c r="AC4170" s="14" t="n"/>
      <c r="AD4170" s="14">
        <f>IF(M4170="", "", IF(C4170="Long", IF(M4170&gt;0, M4170/F4170, ((G4170*(I4170-E4170))/F4170)), IF(M4170&gt;0, M4170/F4170, ((G4170*(E4170-I4170))/F4170))))</f>
        <v/>
      </c>
    </row>
    <row customHeight="1" ht="17.25" r="4171" spans="1:105">
      <c r="A4171" s="161" t="n"/>
      <c r="B4171" s="141" t="n"/>
      <c r="C4171" s="15" t="n"/>
      <c r="D4171" s="15" t="n"/>
      <c r="E4171" s="142" t="n"/>
      <c r="F4171" s="16" t="n"/>
      <c r="G4171" s="132" t="n"/>
      <c r="H4171" s="142" t="n"/>
      <c r="I4171" s="142" t="n"/>
      <c r="J4171" s="144" t="n"/>
      <c r="K4171" s="124" t="n"/>
      <c r="L4171" s="12" t="n"/>
      <c r="M4171" s="158">
        <f>IF(J4171="", "", K4171)</f>
        <v/>
      </c>
      <c r="N4171" s="17" t="n"/>
      <c r="O4171" s="18" t="n"/>
      <c r="AC4171" s="14" t="n"/>
      <c r="AD4171" s="14">
        <f>IF(M4171="", "", IF(C4171="Long", IF(M4171&gt;0, M4171/F4171, ((G4171*(I4171-E4171))/F4171)), IF(M4171&gt;0, M4171/F4171, ((G4171*(E4171-I4171))/F4171))))</f>
        <v/>
      </c>
    </row>
    <row customHeight="1" ht="17.25" r="4172" spans="1:105">
      <c r="A4172" s="161" t="n"/>
      <c r="B4172" s="141" t="n"/>
      <c r="C4172" s="15" t="n"/>
      <c r="D4172" s="15" t="n"/>
      <c r="E4172" s="142" t="n"/>
      <c r="F4172" s="16" t="n"/>
      <c r="G4172" s="132" t="n"/>
      <c r="H4172" s="142" t="n"/>
      <c r="I4172" s="142" t="n"/>
      <c r="J4172" s="144" t="n"/>
      <c r="K4172" s="124" t="n"/>
      <c r="L4172" s="12" t="n"/>
      <c r="M4172" s="158">
        <f>IF(J4172="", "", K4172)</f>
        <v/>
      </c>
      <c r="N4172" s="17" t="n"/>
      <c r="O4172" s="18" t="n"/>
      <c r="AC4172" s="14" t="n"/>
      <c r="AD4172" s="14">
        <f>IF(M4172="", "", IF(C4172="Long", IF(M4172&gt;0, M4172/F4172, ((G4172*(I4172-E4172))/F4172)), IF(M4172&gt;0, M4172/F4172, ((G4172*(E4172-I4172))/F4172))))</f>
        <v/>
      </c>
    </row>
    <row customHeight="1" ht="17.25" r="4173" spans="1:105">
      <c r="A4173" s="161" t="n"/>
      <c r="B4173" s="141" t="n"/>
      <c r="C4173" s="15" t="n"/>
      <c r="D4173" s="15" t="n"/>
      <c r="E4173" s="142" t="n"/>
      <c r="F4173" s="16" t="n"/>
      <c r="G4173" s="132" t="n"/>
      <c r="H4173" s="142" t="n"/>
      <c r="I4173" s="142" t="n"/>
      <c r="J4173" s="144" t="n"/>
      <c r="K4173" s="124" t="n"/>
      <c r="L4173" s="12" t="n"/>
      <c r="M4173" s="158">
        <f>IF(J4173="", "", K4173)</f>
        <v/>
      </c>
      <c r="N4173" s="17" t="n"/>
      <c r="O4173" s="18" t="n"/>
      <c r="AC4173" s="14" t="n"/>
      <c r="AD4173" s="14">
        <f>IF(M4173="", "", IF(C4173="Long", IF(M4173&gt;0, M4173/F4173, ((G4173*(I4173-E4173))/F4173)), IF(M4173&gt;0, M4173/F4173, ((G4173*(E4173-I4173))/F4173))))</f>
        <v/>
      </c>
    </row>
    <row customHeight="1" ht="17.25" r="4174" spans="1:105">
      <c r="A4174" s="161" t="n"/>
      <c r="B4174" s="141" t="n"/>
      <c r="C4174" s="15" t="n"/>
      <c r="D4174" s="15" t="n"/>
      <c r="E4174" s="142" t="n"/>
      <c r="F4174" s="16" t="n"/>
      <c r="G4174" s="132" t="n"/>
      <c r="H4174" s="142" t="n"/>
      <c r="I4174" s="142" t="n"/>
      <c r="J4174" s="144" t="n"/>
      <c r="K4174" s="124" t="n"/>
      <c r="L4174" s="12" t="n"/>
      <c r="M4174" s="158">
        <f>IF(J4174="", "", K4174)</f>
        <v/>
      </c>
      <c r="N4174" s="17" t="n"/>
      <c r="O4174" s="18" t="n"/>
      <c r="AC4174" s="14" t="n"/>
      <c r="AD4174" s="14">
        <f>IF(M4174="", "", IF(C4174="Long", IF(M4174&gt;0, M4174/F4174, ((G4174*(I4174-E4174))/F4174)), IF(M4174&gt;0, M4174/F4174, ((G4174*(E4174-I4174))/F4174))))</f>
        <v/>
      </c>
    </row>
    <row customHeight="1" ht="17.25" r="4175" spans="1:105">
      <c r="A4175" s="161" t="n"/>
      <c r="B4175" s="141" t="n"/>
      <c r="C4175" s="15" t="n"/>
      <c r="D4175" s="15" t="n"/>
      <c r="E4175" s="142" t="n"/>
      <c r="F4175" s="16" t="n"/>
      <c r="G4175" s="132" t="n"/>
      <c r="H4175" s="142" t="n"/>
      <c r="I4175" s="142" t="n"/>
      <c r="J4175" s="144" t="n"/>
      <c r="K4175" s="124" t="n"/>
      <c r="L4175" s="12" t="n"/>
      <c r="M4175" s="158">
        <f>IF(J4175="", "", K4175)</f>
        <v/>
      </c>
      <c r="N4175" s="17" t="n"/>
      <c r="O4175" s="18" t="n"/>
      <c r="AC4175" s="14" t="n"/>
      <c r="AD4175" s="14">
        <f>IF(M4175="", "", IF(C4175="Long", IF(M4175&gt;0, M4175/F4175, ((G4175*(I4175-E4175))/F4175)), IF(M4175&gt;0, M4175/F4175, ((G4175*(E4175-I4175))/F4175))))</f>
        <v/>
      </c>
    </row>
    <row customHeight="1" ht="17.25" r="4176" spans="1:105">
      <c r="A4176" s="161" t="n"/>
      <c r="B4176" s="141" t="n"/>
      <c r="C4176" s="15" t="n"/>
      <c r="D4176" s="15" t="n"/>
      <c r="E4176" s="142" t="n"/>
      <c r="F4176" s="16" t="n"/>
      <c r="G4176" s="132" t="n"/>
      <c r="H4176" s="142" t="n"/>
      <c r="I4176" s="142" t="n"/>
      <c r="J4176" s="144" t="n"/>
      <c r="K4176" s="124" t="n"/>
      <c r="L4176" s="12" t="n"/>
      <c r="M4176" s="158">
        <f>IF(J4176="", "", K4176)</f>
        <v/>
      </c>
      <c r="N4176" s="17" t="n"/>
      <c r="O4176" s="18" t="n"/>
      <c r="AC4176" s="14" t="n"/>
      <c r="AD4176" s="14">
        <f>IF(M4176="", "", IF(C4176="Long", IF(M4176&gt;0, M4176/F4176, ((G4176*(I4176-E4176))/F4176)), IF(M4176&gt;0, M4176/F4176, ((G4176*(E4176-I4176))/F4176))))</f>
        <v/>
      </c>
    </row>
    <row customHeight="1" ht="17.25" r="4177" spans="1:105">
      <c r="A4177" s="161" t="n"/>
      <c r="B4177" s="141" t="n"/>
      <c r="C4177" s="15" t="n"/>
      <c r="D4177" s="15" t="n"/>
      <c r="E4177" s="142" t="n"/>
      <c r="F4177" s="16" t="n"/>
      <c r="G4177" s="132" t="n"/>
      <c r="H4177" s="142" t="n"/>
      <c r="I4177" s="142" t="n"/>
      <c r="J4177" s="144" t="n"/>
      <c r="K4177" s="124" t="n"/>
      <c r="L4177" s="12" t="n"/>
      <c r="M4177" s="158">
        <f>IF(J4177="", "", K4177)</f>
        <v/>
      </c>
      <c r="N4177" s="17" t="n"/>
      <c r="O4177" s="18" t="n"/>
      <c r="AC4177" s="14" t="n"/>
      <c r="AD4177" s="14">
        <f>IF(M4177="", "", IF(C4177="Long", IF(M4177&gt;0, M4177/F4177, ((G4177*(I4177-E4177))/F4177)), IF(M4177&gt;0, M4177/F4177, ((G4177*(E4177-I4177))/F4177))))</f>
        <v/>
      </c>
    </row>
    <row customHeight="1" ht="17.25" r="4178" spans="1:105">
      <c r="A4178" s="161" t="n"/>
      <c r="B4178" s="141" t="n"/>
      <c r="C4178" s="15" t="n"/>
      <c r="D4178" s="15" t="n"/>
      <c r="E4178" s="142" t="n"/>
      <c r="F4178" s="16" t="n"/>
      <c r="G4178" s="132" t="n"/>
      <c r="H4178" s="142" t="n"/>
      <c r="I4178" s="142" t="n"/>
      <c r="J4178" s="144" t="n"/>
      <c r="K4178" s="124" t="n"/>
      <c r="L4178" s="12" t="n"/>
      <c r="M4178" s="158">
        <f>IF(J4178="", "", K4178)</f>
        <v/>
      </c>
      <c r="N4178" s="17" t="n"/>
      <c r="O4178" s="18" t="n"/>
      <c r="AC4178" s="14" t="n"/>
      <c r="AD4178" s="14">
        <f>IF(M4178="", "", IF(C4178="Long", IF(M4178&gt;0, M4178/F4178, ((G4178*(I4178-E4178))/F4178)), IF(M4178&gt;0, M4178/F4178, ((G4178*(E4178-I4178))/F4178))))</f>
        <v/>
      </c>
    </row>
    <row customHeight="1" ht="17.25" r="4179" spans="1:105">
      <c r="A4179" s="161" t="n"/>
      <c r="B4179" s="141" t="n"/>
      <c r="C4179" s="15" t="n"/>
      <c r="D4179" s="15" t="n"/>
      <c r="E4179" s="142" t="n"/>
      <c r="F4179" s="16" t="n"/>
      <c r="G4179" s="132" t="n"/>
      <c r="H4179" s="142" t="n"/>
      <c r="I4179" s="142" t="n"/>
      <c r="J4179" s="144" t="n"/>
      <c r="K4179" s="124" t="n"/>
      <c r="L4179" s="12" t="n"/>
      <c r="M4179" s="158">
        <f>IF(J4179="", "", K4179)</f>
        <v/>
      </c>
      <c r="N4179" s="17" t="n"/>
      <c r="O4179" s="18" t="n"/>
      <c r="AC4179" s="14" t="n"/>
      <c r="AD4179" s="14">
        <f>IF(M4179="", "", IF(C4179="Long", IF(M4179&gt;0, M4179/F4179, ((G4179*(I4179-E4179))/F4179)), IF(M4179&gt;0, M4179/F4179, ((G4179*(E4179-I4179))/F4179))))</f>
        <v/>
      </c>
    </row>
    <row customHeight="1" ht="17.25" r="4180" spans="1:105">
      <c r="A4180" s="161" t="n"/>
      <c r="B4180" s="141" t="n"/>
      <c r="C4180" s="15" t="n"/>
      <c r="D4180" s="15" t="n"/>
      <c r="E4180" s="142" t="n"/>
      <c r="F4180" s="16" t="n"/>
      <c r="G4180" s="132" t="n"/>
      <c r="H4180" s="142" t="n"/>
      <c r="I4180" s="142" t="n"/>
      <c r="J4180" s="144" t="n"/>
      <c r="K4180" s="124" t="n"/>
      <c r="L4180" s="12" t="n"/>
      <c r="M4180" s="158">
        <f>IF(J4180="", "", K4180)</f>
        <v/>
      </c>
      <c r="N4180" s="17" t="n"/>
      <c r="O4180" s="18" t="n"/>
      <c r="AC4180" s="14" t="n"/>
      <c r="AD4180" s="14">
        <f>IF(M4180="", "", IF(C4180="Long", IF(M4180&gt;0, M4180/F4180, ((G4180*(I4180-E4180))/F4180)), IF(M4180&gt;0, M4180/F4180, ((G4180*(E4180-I4180))/F4180))))</f>
        <v/>
      </c>
    </row>
    <row customHeight="1" ht="17.25" r="4181" spans="1:105">
      <c r="A4181" s="161" t="n"/>
      <c r="B4181" s="141" t="n"/>
      <c r="C4181" s="15" t="n"/>
      <c r="D4181" s="15" t="n"/>
      <c r="E4181" s="142" t="n"/>
      <c r="F4181" s="16" t="n"/>
      <c r="G4181" s="132" t="n"/>
      <c r="H4181" s="142" t="n"/>
      <c r="I4181" s="142" t="n"/>
      <c r="J4181" s="144" t="n"/>
      <c r="K4181" s="124" t="n"/>
      <c r="L4181" s="12" t="n"/>
      <c r="M4181" s="158">
        <f>IF(J4181="", "", K4181)</f>
        <v/>
      </c>
      <c r="N4181" s="17" t="n"/>
      <c r="O4181" s="18" t="n"/>
      <c r="AC4181" s="14" t="n"/>
      <c r="AD4181" s="14">
        <f>IF(M4181="", "", IF(C4181="Long", IF(M4181&gt;0, M4181/F4181, ((G4181*(I4181-E4181))/F4181)), IF(M4181&gt;0, M4181/F4181, ((G4181*(E4181-I4181))/F4181))))</f>
        <v/>
      </c>
    </row>
    <row customHeight="1" ht="17.25" r="4182" spans="1:105">
      <c r="A4182" s="161" t="n"/>
      <c r="B4182" s="141" t="n"/>
      <c r="C4182" s="15" t="n"/>
      <c r="D4182" s="15" t="n"/>
      <c r="E4182" s="142" t="n"/>
      <c r="F4182" s="16" t="n"/>
      <c r="G4182" s="132" t="n"/>
      <c r="H4182" s="142" t="n"/>
      <c r="I4182" s="142" t="n"/>
      <c r="J4182" s="144" t="n"/>
      <c r="K4182" s="124" t="n"/>
      <c r="L4182" s="12" t="n"/>
      <c r="M4182" s="158">
        <f>IF(J4182="", "", K4182)</f>
        <v/>
      </c>
      <c r="N4182" s="17" t="n"/>
      <c r="O4182" s="18" t="n"/>
      <c r="AC4182" s="14" t="n"/>
      <c r="AD4182" s="14">
        <f>IF(M4182="", "", IF(C4182="Long", IF(M4182&gt;0, M4182/F4182, ((G4182*(I4182-E4182))/F4182)), IF(M4182&gt;0, M4182/F4182, ((G4182*(E4182-I4182))/F4182))))</f>
        <v/>
      </c>
    </row>
    <row customHeight="1" ht="17.25" r="4183" spans="1:105">
      <c r="A4183" s="161" t="n"/>
      <c r="B4183" s="141" t="n"/>
      <c r="C4183" s="15" t="n"/>
      <c r="D4183" s="15" t="n"/>
      <c r="E4183" s="142" t="n"/>
      <c r="F4183" s="16" t="n"/>
      <c r="G4183" s="132" t="n"/>
      <c r="H4183" s="142" t="n"/>
      <c r="I4183" s="142" t="n"/>
      <c r="J4183" s="144" t="n"/>
      <c r="K4183" s="124" t="n"/>
      <c r="L4183" s="12" t="n"/>
      <c r="M4183" s="158">
        <f>IF(J4183="", "", K4183)</f>
        <v/>
      </c>
      <c r="N4183" s="17" t="n"/>
      <c r="O4183" s="18" t="n"/>
      <c r="AC4183" s="14" t="n"/>
      <c r="AD4183" s="14">
        <f>IF(M4183="", "", IF(C4183="Long", IF(M4183&gt;0, M4183/F4183, ((G4183*(I4183-E4183))/F4183)), IF(M4183&gt;0, M4183/F4183, ((G4183*(E4183-I4183))/F4183))))</f>
        <v/>
      </c>
    </row>
    <row customHeight="1" ht="17.25" r="4184" spans="1:105">
      <c r="A4184" s="161" t="n"/>
      <c r="B4184" s="141" t="n"/>
      <c r="C4184" s="15" t="n"/>
      <c r="D4184" s="15" t="n"/>
      <c r="E4184" s="142" t="n"/>
      <c r="F4184" s="16" t="n"/>
      <c r="G4184" s="132" t="n"/>
      <c r="H4184" s="142" t="n"/>
      <c r="I4184" s="142" t="n"/>
      <c r="J4184" s="144" t="n"/>
      <c r="K4184" s="124" t="n"/>
      <c r="L4184" s="12" t="n"/>
      <c r="M4184" s="158">
        <f>IF(J4184="", "", K4184)</f>
        <v/>
      </c>
      <c r="N4184" s="17" t="n"/>
      <c r="O4184" s="18" t="n"/>
      <c r="AC4184" s="14" t="n"/>
      <c r="AD4184" s="14">
        <f>IF(M4184="", "", IF(C4184="Long", IF(M4184&gt;0, M4184/F4184, ((G4184*(I4184-E4184))/F4184)), IF(M4184&gt;0, M4184/F4184, ((G4184*(E4184-I4184))/F4184))))</f>
        <v/>
      </c>
    </row>
    <row customHeight="1" ht="17.25" r="4185" spans="1:105">
      <c r="A4185" s="161" t="n"/>
      <c r="B4185" s="141" t="n"/>
      <c r="C4185" s="15" t="n"/>
      <c r="D4185" s="15" t="n"/>
      <c r="E4185" s="142" t="n"/>
      <c r="F4185" s="16" t="n"/>
      <c r="G4185" s="132" t="n"/>
      <c r="H4185" s="142" t="n"/>
      <c r="I4185" s="142" t="n"/>
      <c r="J4185" s="144" t="n"/>
      <c r="K4185" s="124" t="n"/>
      <c r="L4185" s="12" t="n"/>
      <c r="M4185" s="158">
        <f>IF(J4185="", "", K4185)</f>
        <v/>
      </c>
      <c r="N4185" s="17" t="n"/>
      <c r="O4185" s="18" t="n"/>
      <c r="AC4185" s="14" t="n"/>
      <c r="AD4185" s="14">
        <f>IF(M4185="", "", IF(C4185="Long", IF(M4185&gt;0, M4185/F4185, ((G4185*(I4185-E4185))/F4185)), IF(M4185&gt;0, M4185/F4185, ((G4185*(E4185-I4185))/F4185))))</f>
        <v/>
      </c>
    </row>
    <row customHeight="1" ht="17.25" r="4186" spans="1:105">
      <c r="A4186" s="161" t="n"/>
      <c r="B4186" s="141" t="n"/>
      <c r="C4186" s="15" t="n"/>
      <c r="D4186" s="15" t="n"/>
      <c r="E4186" s="142" t="n"/>
      <c r="F4186" s="16" t="n"/>
      <c r="G4186" s="132" t="n"/>
      <c r="H4186" s="142" t="n"/>
      <c r="I4186" s="142" t="n"/>
      <c r="J4186" s="144" t="n"/>
      <c r="K4186" s="124" t="n"/>
      <c r="L4186" s="12" t="n"/>
      <c r="M4186" s="158">
        <f>IF(J4186="", "", K4186)</f>
        <v/>
      </c>
      <c r="N4186" s="17" t="n"/>
      <c r="O4186" s="18" t="n"/>
      <c r="AC4186" s="14" t="n"/>
      <c r="AD4186" s="14">
        <f>IF(M4186="", "", IF(C4186="Long", IF(M4186&gt;0, M4186/F4186, ((G4186*(I4186-E4186))/F4186)), IF(M4186&gt;0, M4186/F4186, ((G4186*(E4186-I4186))/F4186))))</f>
        <v/>
      </c>
    </row>
    <row customHeight="1" ht="17.25" r="4187" spans="1:105">
      <c r="A4187" s="161" t="n"/>
      <c r="B4187" s="141" t="n"/>
      <c r="C4187" s="15" t="n"/>
      <c r="D4187" s="15" t="n"/>
      <c r="E4187" s="142" t="n"/>
      <c r="F4187" s="16" t="n"/>
      <c r="G4187" s="132" t="n"/>
      <c r="H4187" s="142" t="n"/>
      <c r="I4187" s="142" t="n"/>
      <c r="J4187" s="144" t="n"/>
      <c r="K4187" s="124" t="n"/>
      <c r="L4187" s="12" t="n"/>
      <c r="M4187" s="158">
        <f>IF(J4187="", "", K4187)</f>
        <v/>
      </c>
      <c r="N4187" s="17" t="n"/>
      <c r="O4187" s="18" t="n"/>
      <c r="AC4187" s="14" t="n"/>
      <c r="AD4187" s="14">
        <f>IF(M4187="", "", IF(C4187="Long", IF(M4187&gt;0, M4187/F4187, ((G4187*(I4187-E4187))/F4187)), IF(M4187&gt;0, M4187/F4187, ((G4187*(E4187-I4187))/F4187))))</f>
        <v/>
      </c>
    </row>
    <row customHeight="1" ht="17.25" r="4188" spans="1:105">
      <c r="A4188" s="161" t="n"/>
      <c r="B4188" s="141" t="n"/>
      <c r="C4188" s="15" t="n"/>
      <c r="D4188" s="15" t="n"/>
      <c r="E4188" s="142" t="n"/>
      <c r="F4188" s="16" t="n"/>
      <c r="G4188" s="132" t="n"/>
      <c r="H4188" s="142" t="n"/>
      <c r="I4188" s="142" t="n"/>
      <c r="J4188" s="144" t="n"/>
      <c r="K4188" s="124" t="n"/>
      <c r="L4188" s="12" t="n"/>
      <c r="M4188" s="158">
        <f>IF(J4188="", "", K4188)</f>
        <v/>
      </c>
      <c r="N4188" s="17" t="n"/>
      <c r="O4188" s="18" t="n"/>
      <c r="AC4188" s="14" t="n"/>
      <c r="AD4188" s="14">
        <f>IF(M4188="", "", IF(C4188="Long", IF(M4188&gt;0, M4188/F4188, ((G4188*(I4188-E4188))/F4188)), IF(M4188&gt;0, M4188/F4188, ((G4188*(E4188-I4188))/F4188))))</f>
        <v/>
      </c>
    </row>
    <row customHeight="1" ht="17.25" r="4189" spans="1:105">
      <c r="A4189" s="161" t="n"/>
      <c r="B4189" s="141" t="n"/>
      <c r="C4189" s="15" t="n"/>
      <c r="D4189" s="15" t="n"/>
      <c r="E4189" s="142" t="n"/>
      <c r="F4189" s="16" t="n"/>
      <c r="G4189" s="132" t="n"/>
      <c r="H4189" s="142" t="n"/>
      <c r="I4189" s="142" t="n"/>
      <c r="J4189" s="144" t="n"/>
      <c r="K4189" s="124" t="n"/>
      <c r="L4189" s="12" t="n"/>
      <c r="M4189" s="158">
        <f>IF(J4189="", "", K4189)</f>
        <v/>
      </c>
      <c r="N4189" s="17" t="n"/>
      <c r="O4189" s="18" t="n"/>
      <c r="AC4189" s="14" t="n"/>
      <c r="AD4189" s="14">
        <f>IF(M4189="", "", IF(C4189="Long", IF(M4189&gt;0, M4189/F4189, ((G4189*(I4189-E4189))/F4189)), IF(M4189&gt;0, M4189/F4189, ((G4189*(E4189-I4189))/F4189))))</f>
        <v/>
      </c>
    </row>
    <row customHeight="1" ht="17.25" r="4190" spans="1:105">
      <c r="A4190" s="161" t="n"/>
      <c r="B4190" s="141" t="n"/>
      <c r="C4190" s="15" t="n"/>
      <c r="D4190" s="15" t="n"/>
      <c r="E4190" s="142" t="n"/>
      <c r="F4190" s="16" t="n"/>
      <c r="G4190" s="132" t="n"/>
      <c r="H4190" s="142" t="n"/>
      <c r="I4190" s="142" t="n"/>
      <c r="J4190" s="144" t="n"/>
      <c r="K4190" s="124" t="n"/>
      <c r="L4190" s="12" t="n"/>
      <c r="M4190" s="158">
        <f>IF(J4190="", "", K4190)</f>
        <v/>
      </c>
      <c r="N4190" s="17" t="n"/>
      <c r="O4190" s="18" t="n"/>
      <c r="AC4190" s="14" t="n"/>
      <c r="AD4190" s="14">
        <f>IF(M4190="", "", IF(C4190="Long", IF(M4190&gt;0, M4190/F4190, ((G4190*(I4190-E4190))/F4190)), IF(M4190&gt;0, M4190/F4190, ((G4190*(E4190-I4190))/F4190))))</f>
        <v/>
      </c>
    </row>
    <row customHeight="1" ht="17.25" r="4191" spans="1:105">
      <c r="A4191" s="161" t="n"/>
      <c r="B4191" s="141" t="n"/>
      <c r="C4191" s="15" t="n"/>
      <c r="D4191" s="15" t="n"/>
      <c r="E4191" s="142" t="n"/>
      <c r="F4191" s="16" t="n"/>
      <c r="G4191" s="132" t="n"/>
      <c r="H4191" s="142" t="n"/>
      <c r="I4191" s="142" t="n"/>
      <c r="J4191" s="144" t="n"/>
      <c r="K4191" s="124" t="n"/>
      <c r="L4191" s="12" t="n"/>
      <c r="M4191" s="158">
        <f>IF(J4191="", "", K4191)</f>
        <v/>
      </c>
      <c r="N4191" s="17" t="n"/>
      <c r="O4191" s="18" t="n"/>
      <c r="AC4191" s="14" t="n"/>
      <c r="AD4191" s="14">
        <f>IF(M4191="", "", IF(C4191="Long", IF(M4191&gt;0, M4191/F4191, ((G4191*(I4191-E4191))/F4191)), IF(M4191&gt;0, M4191/F4191, ((G4191*(E4191-I4191))/F4191))))</f>
        <v/>
      </c>
    </row>
    <row customHeight="1" ht="17.25" r="4192" spans="1:105">
      <c r="A4192" s="161" t="n"/>
      <c r="B4192" s="141" t="n"/>
      <c r="C4192" s="15" t="n"/>
      <c r="D4192" s="15" t="n"/>
      <c r="E4192" s="142" t="n"/>
      <c r="F4192" s="16" t="n"/>
      <c r="G4192" s="132" t="n"/>
      <c r="H4192" s="142" t="n"/>
      <c r="I4192" s="142" t="n"/>
      <c r="J4192" s="144" t="n"/>
      <c r="K4192" s="124" t="n"/>
      <c r="L4192" s="12" t="n"/>
      <c r="M4192" s="158">
        <f>IF(J4192="", "", K4192)</f>
        <v/>
      </c>
      <c r="N4192" s="17" t="n"/>
      <c r="O4192" s="18" t="n"/>
      <c r="AC4192" s="14" t="n"/>
      <c r="AD4192" s="14">
        <f>IF(M4192="", "", IF(C4192="Long", IF(M4192&gt;0, M4192/F4192, ((G4192*(I4192-E4192))/F4192)), IF(M4192&gt;0, M4192/F4192, ((G4192*(E4192-I4192))/F4192))))</f>
        <v/>
      </c>
    </row>
    <row customHeight="1" ht="17.25" r="4193" spans="1:105">
      <c r="A4193" s="161" t="n"/>
      <c r="B4193" s="141" t="n"/>
      <c r="C4193" s="15" t="n"/>
      <c r="D4193" s="15" t="n"/>
      <c r="E4193" s="142" t="n"/>
      <c r="F4193" s="16" t="n"/>
      <c r="G4193" s="132" t="n"/>
      <c r="H4193" s="142" t="n"/>
      <c r="I4193" s="142" t="n"/>
      <c r="J4193" s="144" t="n"/>
      <c r="K4193" s="124" t="n"/>
      <c r="L4193" s="12" t="n"/>
      <c r="M4193" s="158">
        <f>IF(J4193="", "", K4193)</f>
        <v/>
      </c>
      <c r="N4193" s="17" t="n"/>
      <c r="O4193" s="18" t="n"/>
      <c r="AC4193" s="14" t="n"/>
      <c r="AD4193" s="14">
        <f>IF(M4193="", "", IF(C4193="Long", IF(M4193&gt;0, M4193/F4193, ((G4193*(I4193-E4193))/F4193)), IF(M4193&gt;0, M4193/F4193, ((G4193*(E4193-I4193))/F4193))))</f>
        <v/>
      </c>
    </row>
    <row customHeight="1" ht="17.25" r="4194" spans="1:105">
      <c r="A4194" s="161" t="n"/>
      <c r="B4194" s="141" t="n"/>
      <c r="C4194" s="15" t="n"/>
      <c r="D4194" s="15" t="n"/>
      <c r="E4194" s="142" t="n"/>
      <c r="F4194" s="16" t="n"/>
      <c r="G4194" s="132" t="n"/>
      <c r="H4194" s="142" t="n"/>
      <c r="I4194" s="142" t="n"/>
      <c r="J4194" s="144" t="n"/>
      <c r="K4194" s="124" t="n"/>
      <c r="L4194" s="12" t="n"/>
      <c r="M4194" s="158">
        <f>IF(J4194="", "", K4194)</f>
        <v/>
      </c>
      <c r="N4194" s="17" t="n"/>
      <c r="O4194" s="18" t="n"/>
      <c r="AC4194" s="14" t="n"/>
      <c r="AD4194" s="14">
        <f>IF(M4194="", "", IF(C4194="Long", IF(M4194&gt;0, M4194/F4194, ((G4194*(I4194-E4194))/F4194)), IF(M4194&gt;0, M4194/F4194, ((G4194*(E4194-I4194))/F4194))))</f>
        <v/>
      </c>
    </row>
    <row customHeight="1" ht="17.25" r="4195" spans="1:105">
      <c r="A4195" s="161" t="n"/>
      <c r="B4195" s="141" t="n"/>
      <c r="C4195" s="15" t="n"/>
      <c r="D4195" s="15" t="n"/>
      <c r="E4195" s="142" t="n"/>
      <c r="F4195" s="16" t="n"/>
      <c r="G4195" s="132" t="n"/>
      <c r="H4195" s="142" t="n"/>
      <c r="I4195" s="142" t="n"/>
      <c r="J4195" s="144" t="n"/>
      <c r="K4195" s="124" t="n"/>
      <c r="L4195" s="12" t="n"/>
      <c r="M4195" s="158">
        <f>IF(J4195="", "", K4195)</f>
        <v/>
      </c>
      <c r="N4195" s="17" t="n"/>
      <c r="O4195" s="18" t="n"/>
      <c r="AC4195" s="14" t="n"/>
      <c r="AD4195" s="14">
        <f>IF(M4195="", "", IF(C4195="Long", IF(M4195&gt;0, M4195/F4195, ((G4195*(I4195-E4195))/F4195)), IF(M4195&gt;0, M4195/F4195, ((G4195*(E4195-I4195))/F4195))))</f>
        <v/>
      </c>
    </row>
    <row customHeight="1" ht="17.25" r="4196" spans="1:105">
      <c r="A4196" s="161" t="n"/>
      <c r="B4196" s="141" t="n"/>
      <c r="C4196" s="15" t="n"/>
      <c r="D4196" s="15" t="n"/>
      <c r="E4196" s="142" t="n"/>
      <c r="F4196" s="16" t="n"/>
      <c r="G4196" s="132" t="n"/>
      <c r="H4196" s="142" t="n"/>
      <c r="I4196" s="142" t="n"/>
      <c r="J4196" s="144" t="n"/>
      <c r="K4196" s="124" t="n"/>
      <c r="L4196" s="12" t="n"/>
      <c r="M4196" s="158">
        <f>IF(J4196="", "", K4196)</f>
        <v/>
      </c>
      <c r="N4196" s="17" t="n"/>
      <c r="O4196" s="18" t="n"/>
      <c r="AC4196" s="14" t="n"/>
      <c r="AD4196" s="14">
        <f>IF(M4196="", "", IF(C4196="Long", IF(M4196&gt;0, M4196/F4196, ((G4196*(I4196-E4196))/F4196)), IF(M4196&gt;0, M4196/F4196, ((G4196*(E4196-I4196))/F4196))))</f>
        <v/>
      </c>
    </row>
    <row customHeight="1" ht="17.25" r="4197" spans="1:105">
      <c r="A4197" s="161" t="n"/>
      <c r="B4197" s="141" t="n"/>
      <c r="C4197" s="15" t="n"/>
      <c r="D4197" s="15" t="n"/>
      <c r="E4197" s="142" t="n"/>
      <c r="F4197" s="16" t="n"/>
      <c r="G4197" s="132" t="n"/>
      <c r="H4197" s="142" t="n"/>
      <c r="I4197" s="142" t="n"/>
      <c r="J4197" s="144" t="n"/>
      <c r="K4197" s="124" t="n"/>
      <c r="L4197" s="12" t="n"/>
      <c r="M4197" s="158">
        <f>IF(J4197="", "", K4197)</f>
        <v/>
      </c>
      <c r="N4197" s="17" t="n"/>
      <c r="O4197" s="18" t="n"/>
      <c r="AC4197" s="14" t="n"/>
      <c r="AD4197" s="14">
        <f>IF(M4197="", "", IF(C4197="Long", IF(M4197&gt;0, M4197/F4197, ((G4197*(I4197-E4197))/F4197)), IF(M4197&gt;0, M4197/F4197, ((G4197*(E4197-I4197))/F4197))))</f>
        <v/>
      </c>
    </row>
    <row customHeight="1" ht="17.25" r="4198" spans="1:105">
      <c r="A4198" s="161" t="n"/>
      <c r="B4198" s="141" t="n"/>
      <c r="C4198" s="15" t="n"/>
      <c r="D4198" s="15" t="n"/>
      <c r="E4198" s="142" t="n"/>
      <c r="F4198" s="16" t="n"/>
      <c r="G4198" s="132" t="n"/>
      <c r="H4198" s="142" t="n"/>
      <c r="I4198" s="142" t="n"/>
      <c r="J4198" s="144" t="n"/>
      <c r="K4198" s="124" t="n"/>
      <c r="L4198" s="12" t="n"/>
      <c r="M4198" s="158">
        <f>IF(J4198="", "", K4198)</f>
        <v/>
      </c>
      <c r="N4198" s="17" t="n"/>
      <c r="O4198" s="18" t="n"/>
      <c r="AC4198" s="14" t="n"/>
      <c r="AD4198" s="14">
        <f>IF(M4198="", "", IF(C4198="Long", IF(M4198&gt;0, M4198/F4198, ((G4198*(I4198-E4198))/F4198)), IF(M4198&gt;0, M4198/F4198, ((G4198*(E4198-I4198))/F4198))))</f>
        <v/>
      </c>
    </row>
    <row customHeight="1" ht="17.25" r="4199" spans="1:105">
      <c r="A4199" s="161" t="n"/>
      <c r="B4199" s="141" t="n"/>
      <c r="C4199" s="15" t="n"/>
      <c r="D4199" s="15" t="n"/>
      <c r="E4199" s="142" t="n"/>
      <c r="F4199" s="16" t="n"/>
      <c r="G4199" s="132" t="n"/>
      <c r="H4199" s="142" t="n"/>
      <c r="I4199" s="142" t="n"/>
      <c r="J4199" s="144" t="n"/>
      <c r="K4199" s="124" t="n"/>
      <c r="L4199" s="12" t="n"/>
      <c r="M4199" s="158">
        <f>IF(J4199="", "", K4199)</f>
        <v/>
      </c>
      <c r="N4199" s="17" t="n"/>
      <c r="O4199" s="18" t="n"/>
      <c r="AC4199" s="14" t="n"/>
      <c r="AD4199" s="14">
        <f>IF(M4199="", "", IF(C4199="Long", IF(M4199&gt;0, M4199/F4199, ((G4199*(I4199-E4199))/F4199)), IF(M4199&gt;0, M4199/F4199, ((G4199*(E4199-I4199))/F4199))))</f>
        <v/>
      </c>
    </row>
    <row customHeight="1" ht="17.25" r="4200" spans="1:105">
      <c r="A4200" s="161" t="n"/>
      <c r="B4200" s="141" t="n"/>
      <c r="C4200" s="15" t="n"/>
      <c r="D4200" s="15" t="n"/>
      <c r="E4200" s="142" t="n"/>
      <c r="F4200" s="16" t="n"/>
      <c r="G4200" s="132" t="n"/>
      <c r="H4200" s="142" t="n"/>
      <c r="I4200" s="142" t="n"/>
      <c r="J4200" s="144" t="n"/>
      <c r="K4200" s="124" t="n"/>
      <c r="L4200" s="12" t="n"/>
      <c r="M4200" s="158">
        <f>IF(J4200="", "", K4200)</f>
        <v/>
      </c>
      <c r="N4200" s="17" t="n"/>
      <c r="O4200" s="18" t="n"/>
      <c r="AC4200" s="14" t="n"/>
      <c r="AD4200" s="14">
        <f>IF(M4200="", "", IF(C4200="Long", IF(M4200&gt;0, M4200/F4200, ((G4200*(I4200-E4200))/F4200)), IF(M4200&gt;0, M4200/F4200, ((G4200*(E4200-I4200))/F4200))))</f>
        <v/>
      </c>
    </row>
    <row customHeight="1" ht="17.25" r="4201" spans="1:105">
      <c r="A4201" s="161" t="n"/>
      <c r="B4201" s="141" t="n"/>
      <c r="C4201" s="15" t="n"/>
      <c r="D4201" s="15" t="n"/>
      <c r="E4201" s="142" t="n"/>
      <c r="F4201" s="16" t="n"/>
      <c r="G4201" s="132" t="n"/>
      <c r="H4201" s="142" t="n"/>
      <c r="I4201" s="142" t="n"/>
      <c r="J4201" s="144" t="n"/>
      <c r="K4201" s="124" t="n"/>
      <c r="L4201" s="12" t="n"/>
      <c r="M4201" s="158">
        <f>IF(J4201="", "", K4201)</f>
        <v/>
      </c>
      <c r="N4201" s="17" t="n"/>
      <c r="O4201" s="18" t="n"/>
      <c r="AC4201" s="14" t="n"/>
      <c r="AD4201" s="14">
        <f>IF(M4201="", "", IF(C4201="Long", IF(M4201&gt;0, M4201/F4201, ((G4201*(I4201-E4201))/F4201)), IF(M4201&gt;0, M4201/F4201, ((G4201*(E4201-I4201))/F4201))))</f>
        <v/>
      </c>
    </row>
    <row customHeight="1" ht="17.25" r="4202" spans="1:105">
      <c r="A4202" s="161" t="n"/>
      <c r="B4202" s="141" t="n"/>
      <c r="C4202" s="15" t="n"/>
      <c r="D4202" s="15" t="n"/>
      <c r="E4202" s="142" t="n"/>
      <c r="F4202" s="16" t="n"/>
      <c r="G4202" s="132" t="n"/>
      <c r="H4202" s="142" t="n"/>
      <c r="I4202" s="142" t="n"/>
      <c r="J4202" s="144" t="n"/>
      <c r="K4202" s="124" t="n"/>
      <c r="L4202" s="12" t="n"/>
      <c r="M4202" s="158">
        <f>IF(J4202="", "", K4202)</f>
        <v/>
      </c>
      <c r="N4202" s="17" t="n"/>
      <c r="O4202" s="18" t="n"/>
      <c r="AC4202" s="14" t="n"/>
      <c r="AD4202" s="14">
        <f>IF(M4202="", "", IF(C4202="Long", IF(M4202&gt;0, M4202/F4202, ((G4202*(I4202-E4202))/F4202)), IF(M4202&gt;0, M4202/F4202, ((G4202*(E4202-I4202))/F4202))))</f>
        <v/>
      </c>
    </row>
    <row customHeight="1" ht="17.25" r="4203" spans="1:105">
      <c r="A4203" s="161" t="n"/>
      <c r="B4203" s="141" t="n"/>
      <c r="C4203" s="15" t="n"/>
      <c r="D4203" s="15" t="n"/>
      <c r="E4203" s="142" t="n"/>
      <c r="F4203" s="16" t="n"/>
      <c r="G4203" s="132" t="n"/>
      <c r="H4203" s="142" t="n"/>
      <c r="I4203" s="142" t="n"/>
      <c r="J4203" s="144" t="n"/>
      <c r="K4203" s="124" t="n"/>
      <c r="L4203" s="12" t="n"/>
      <c r="M4203" s="158">
        <f>IF(J4203="", "", K4203)</f>
        <v/>
      </c>
      <c r="N4203" s="17" t="n"/>
      <c r="O4203" s="18" t="n"/>
      <c r="AC4203" s="14" t="n"/>
      <c r="AD4203" s="14">
        <f>IF(M4203="", "", IF(C4203="Long", IF(M4203&gt;0, M4203/F4203, ((G4203*(I4203-E4203))/F4203)), IF(M4203&gt;0, M4203/F4203, ((G4203*(E4203-I4203))/F4203))))</f>
        <v/>
      </c>
    </row>
    <row customHeight="1" ht="17.25" r="4204" spans="1:105">
      <c r="A4204" s="161" t="n"/>
      <c r="B4204" s="141" t="n"/>
      <c r="C4204" s="15" t="n"/>
      <c r="D4204" s="15" t="n"/>
      <c r="E4204" s="142" t="n"/>
      <c r="F4204" s="16" t="n"/>
      <c r="G4204" s="132" t="n"/>
      <c r="H4204" s="142" t="n"/>
      <c r="I4204" s="142" t="n"/>
      <c r="J4204" s="144" t="n"/>
      <c r="K4204" s="124" t="n"/>
      <c r="L4204" s="12" t="n"/>
      <c r="M4204" s="158">
        <f>IF(J4204="", "", K4204)</f>
        <v/>
      </c>
      <c r="N4204" s="17" t="n"/>
      <c r="O4204" s="18" t="n"/>
      <c r="AC4204" s="14" t="n"/>
      <c r="AD4204" s="14">
        <f>IF(M4204="", "", IF(C4204="Long", IF(M4204&gt;0, M4204/F4204, ((G4204*(I4204-E4204))/F4204)), IF(M4204&gt;0, M4204/F4204, ((G4204*(E4204-I4204))/F4204))))</f>
        <v/>
      </c>
    </row>
    <row customHeight="1" ht="17.25" r="4205" spans="1:105">
      <c r="A4205" s="161" t="n"/>
      <c r="B4205" s="141" t="n"/>
      <c r="C4205" s="15" t="n"/>
      <c r="D4205" s="15" t="n"/>
      <c r="E4205" s="142" t="n"/>
      <c r="F4205" s="16" t="n"/>
      <c r="G4205" s="132" t="n"/>
      <c r="H4205" s="142" t="n"/>
      <c r="I4205" s="142" t="n"/>
      <c r="J4205" s="144" t="n"/>
      <c r="K4205" s="124" t="n"/>
      <c r="L4205" s="12" t="n"/>
      <c r="M4205" s="158">
        <f>IF(J4205="", "", K4205)</f>
        <v/>
      </c>
      <c r="N4205" s="17" t="n"/>
      <c r="O4205" s="18" t="n"/>
      <c r="AC4205" s="14" t="n"/>
      <c r="AD4205" s="14">
        <f>IF(M4205="", "", IF(C4205="Long", IF(M4205&gt;0, M4205/F4205, ((G4205*(I4205-E4205))/F4205)), IF(M4205&gt;0, M4205/F4205, ((G4205*(E4205-I4205))/F4205))))</f>
        <v/>
      </c>
    </row>
    <row customHeight="1" ht="17.25" r="4206" spans="1:105">
      <c r="A4206" s="161" t="n"/>
      <c r="B4206" s="141" t="n"/>
      <c r="C4206" s="15" t="n"/>
      <c r="D4206" s="15" t="n"/>
      <c r="E4206" s="142" t="n"/>
      <c r="F4206" s="16" t="n"/>
      <c r="G4206" s="132" t="n"/>
      <c r="H4206" s="142" t="n"/>
      <c r="I4206" s="142" t="n"/>
      <c r="J4206" s="144" t="n"/>
      <c r="K4206" s="124" t="n"/>
      <c r="L4206" s="12" t="n"/>
      <c r="M4206" s="158">
        <f>IF(J4206="", "", K4206)</f>
        <v/>
      </c>
      <c r="N4206" s="17" t="n"/>
      <c r="O4206" s="18" t="n"/>
      <c r="AC4206" s="14" t="n"/>
      <c r="AD4206" s="14">
        <f>IF(M4206="", "", IF(C4206="Long", IF(M4206&gt;0, M4206/F4206, ((G4206*(I4206-E4206))/F4206)), IF(M4206&gt;0, M4206/F4206, ((G4206*(E4206-I4206))/F4206))))</f>
        <v/>
      </c>
    </row>
    <row customHeight="1" ht="17.25" r="4207" spans="1:105">
      <c r="A4207" s="161" t="n"/>
      <c r="B4207" s="141" t="n"/>
      <c r="C4207" s="15" t="n"/>
      <c r="D4207" s="15" t="n"/>
      <c r="E4207" s="142" t="n"/>
      <c r="F4207" s="16" t="n"/>
      <c r="G4207" s="132" t="n"/>
      <c r="H4207" s="142" t="n"/>
      <c r="I4207" s="142" t="n"/>
      <c r="J4207" s="144" t="n"/>
      <c r="K4207" s="124" t="n"/>
      <c r="L4207" s="12" t="n"/>
      <c r="M4207" s="158">
        <f>IF(J4207="", "", K4207)</f>
        <v/>
      </c>
      <c r="N4207" s="17" t="n"/>
      <c r="O4207" s="18" t="n"/>
      <c r="AC4207" s="14" t="n"/>
      <c r="AD4207" s="14">
        <f>IF(M4207="", "", IF(C4207="Long", IF(M4207&gt;0, M4207/F4207, ((G4207*(I4207-E4207))/F4207)), IF(M4207&gt;0, M4207/F4207, ((G4207*(E4207-I4207))/F4207))))</f>
        <v/>
      </c>
    </row>
    <row customHeight="1" ht="17.25" r="4208" spans="1:105">
      <c r="A4208" s="161" t="n"/>
      <c r="B4208" s="141" t="n"/>
      <c r="C4208" s="15" t="n"/>
      <c r="D4208" s="15" t="n"/>
      <c r="E4208" s="142" t="n"/>
      <c r="F4208" s="16" t="n"/>
      <c r="G4208" s="132" t="n"/>
      <c r="H4208" s="142" t="n"/>
      <c r="I4208" s="142" t="n"/>
      <c r="J4208" s="144" t="n"/>
      <c r="K4208" s="124" t="n"/>
      <c r="L4208" s="12" t="n"/>
      <c r="M4208" s="158">
        <f>IF(J4208="", "", K4208)</f>
        <v/>
      </c>
      <c r="N4208" s="17" t="n"/>
      <c r="O4208" s="18" t="n"/>
      <c r="AC4208" s="14" t="n"/>
      <c r="AD4208" s="14">
        <f>IF(M4208="", "", IF(C4208="Long", IF(M4208&gt;0, M4208/F4208, ((G4208*(I4208-E4208))/F4208)), IF(M4208&gt;0, M4208/F4208, ((G4208*(E4208-I4208))/F4208))))</f>
        <v/>
      </c>
    </row>
    <row customHeight="1" ht="17.25" r="4209" spans="1:105">
      <c r="A4209" s="161" t="n"/>
      <c r="B4209" s="141" t="n"/>
      <c r="C4209" s="15" t="n"/>
      <c r="D4209" s="15" t="n"/>
      <c r="E4209" s="142" t="n"/>
      <c r="F4209" s="16" t="n"/>
      <c r="G4209" s="132" t="n"/>
      <c r="H4209" s="142" t="n"/>
      <c r="I4209" s="142" t="n"/>
      <c r="J4209" s="144" t="n"/>
      <c r="K4209" s="124" t="n"/>
      <c r="L4209" s="12" t="n"/>
      <c r="M4209" s="158">
        <f>IF(J4209="", "", K4209)</f>
        <v/>
      </c>
      <c r="N4209" s="17" t="n"/>
      <c r="O4209" s="18" t="n"/>
      <c r="AC4209" s="14" t="n"/>
      <c r="AD4209" s="14">
        <f>IF(M4209="", "", IF(C4209="Long", IF(M4209&gt;0, M4209/F4209, ((G4209*(I4209-E4209))/F4209)), IF(M4209&gt;0, M4209/F4209, ((G4209*(E4209-I4209))/F4209))))</f>
        <v/>
      </c>
    </row>
    <row customHeight="1" ht="17.25" r="4210" spans="1:105">
      <c r="A4210" s="161" t="n"/>
      <c r="B4210" s="141" t="n"/>
      <c r="C4210" s="15" t="n"/>
      <c r="D4210" s="15" t="n"/>
      <c r="E4210" s="142" t="n"/>
      <c r="F4210" s="16" t="n"/>
      <c r="G4210" s="132" t="n"/>
      <c r="H4210" s="142" t="n"/>
      <c r="I4210" s="142" t="n"/>
      <c r="J4210" s="144" t="n"/>
      <c r="K4210" s="124" t="n"/>
      <c r="L4210" s="12" t="n"/>
      <c r="M4210" s="158">
        <f>IF(J4210="", "", K4210)</f>
        <v/>
      </c>
      <c r="N4210" s="17" t="n"/>
      <c r="O4210" s="18" t="n"/>
      <c r="AC4210" s="14" t="n"/>
      <c r="AD4210" s="14">
        <f>IF(M4210="", "", IF(C4210="Long", IF(M4210&gt;0, M4210/F4210, ((G4210*(I4210-E4210))/F4210)), IF(M4210&gt;0, M4210/F4210, ((G4210*(E4210-I4210))/F4210))))</f>
        <v/>
      </c>
    </row>
    <row customHeight="1" ht="17.25" r="4211" spans="1:105">
      <c r="A4211" s="161" t="n"/>
      <c r="B4211" s="141" t="n"/>
      <c r="C4211" s="15" t="n"/>
      <c r="D4211" s="15" t="n"/>
      <c r="E4211" s="142" t="n"/>
      <c r="F4211" s="16" t="n"/>
      <c r="G4211" s="132" t="n"/>
      <c r="H4211" s="142" t="n"/>
      <c r="I4211" s="142" t="n"/>
      <c r="J4211" s="144" t="n"/>
      <c r="K4211" s="124" t="n"/>
      <c r="L4211" s="12" t="n"/>
      <c r="M4211" s="158">
        <f>IF(J4211="", "", K4211)</f>
        <v/>
      </c>
      <c r="N4211" s="17" t="n"/>
      <c r="O4211" s="18" t="n"/>
      <c r="AC4211" s="14" t="n"/>
      <c r="AD4211" s="14">
        <f>IF(M4211="", "", IF(C4211="Long", IF(M4211&gt;0, M4211/F4211, ((G4211*(I4211-E4211))/F4211)), IF(M4211&gt;0, M4211/F4211, ((G4211*(E4211-I4211))/F4211))))</f>
        <v/>
      </c>
    </row>
    <row customHeight="1" ht="17.25" r="4212" spans="1:105">
      <c r="A4212" s="161" t="n"/>
      <c r="B4212" s="141" t="n"/>
      <c r="C4212" s="15" t="n"/>
      <c r="D4212" s="15" t="n"/>
      <c r="E4212" s="142" t="n"/>
      <c r="F4212" s="16" t="n"/>
      <c r="G4212" s="132" t="n"/>
      <c r="H4212" s="142" t="n"/>
      <c r="I4212" s="142" t="n"/>
      <c r="J4212" s="144" t="n"/>
      <c r="K4212" s="124" t="n"/>
      <c r="L4212" s="12" t="n"/>
      <c r="M4212" s="158">
        <f>IF(J4212="", "", K4212)</f>
        <v/>
      </c>
      <c r="N4212" s="17" t="n"/>
      <c r="O4212" s="18" t="n"/>
      <c r="AC4212" s="14" t="n"/>
      <c r="AD4212" s="14">
        <f>IF(M4212="", "", IF(C4212="Long", IF(M4212&gt;0, M4212/F4212, ((G4212*(I4212-E4212))/F4212)), IF(M4212&gt;0, M4212/F4212, ((G4212*(E4212-I4212))/F4212))))</f>
        <v/>
      </c>
    </row>
    <row customHeight="1" ht="17.25" r="4213" spans="1:105">
      <c r="A4213" s="161" t="n"/>
      <c r="B4213" s="141" t="n"/>
      <c r="C4213" s="15" t="n"/>
      <c r="D4213" s="15" t="n"/>
      <c r="E4213" s="142" t="n"/>
      <c r="F4213" s="16" t="n"/>
      <c r="G4213" s="132" t="n"/>
      <c r="H4213" s="142" t="n"/>
      <c r="I4213" s="142" t="n"/>
      <c r="J4213" s="144" t="n"/>
      <c r="K4213" s="124" t="n"/>
      <c r="L4213" s="12" t="n"/>
      <c r="M4213" s="158">
        <f>IF(J4213="", "", K4213)</f>
        <v/>
      </c>
      <c r="N4213" s="17" t="n"/>
      <c r="O4213" s="18" t="n"/>
      <c r="AC4213" s="14" t="n"/>
      <c r="AD4213" s="14">
        <f>IF(M4213="", "", IF(C4213="Long", IF(M4213&gt;0, M4213/F4213, ((G4213*(I4213-E4213))/F4213)), IF(M4213&gt;0, M4213/F4213, ((G4213*(E4213-I4213))/F4213))))</f>
        <v/>
      </c>
    </row>
    <row customHeight="1" ht="17.25" r="4214" spans="1:105">
      <c r="A4214" s="161" t="n"/>
      <c r="B4214" s="141" t="n"/>
      <c r="C4214" s="15" t="n"/>
      <c r="D4214" s="15" t="n"/>
      <c r="E4214" s="142" t="n"/>
      <c r="F4214" s="16" t="n"/>
      <c r="G4214" s="132" t="n"/>
      <c r="H4214" s="142" t="n"/>
      <c r="I4214" s="142" t="n"/>
      <c r="J4214" s="144" t="n"/>
      <c r="K4214" s="124" t="n"/>
      <c r="L4214" s="12" t="n"/>
      <c r="M4214" s="158">
        <f>IF(J4214="", "", K4214)</f>
        <v/>
      </c>
      <c r="N4214" s="17" t="n"/>
      <c r="O4214" s="18" t="n"/>
      <c r="AC4214" s="14" t="n"/>
      <c r="AD4214" s="14">
        <f>IF(M4214="", "", IF(C4214="Long", IF(M4214&gt;0, M4214/F4214, ((G4214*(I4214-E4214))/F4214)), IF(M4214&gt;0, M4214/F4214, ((G4214*(E4214-I4214))/F4214))))</f>
        <v/>
      </c>
    </row>
    <row customHeight="1" ht="17.25" r="4215" spans="1:105">
      <c r="A4215" s="161" t="n"/>
      <c r="B4215" s="141" t="n"/>
      <c r="C4215" s="15" t="n"/>
      <c r="D4215" s="15" t="n"/>
      <c r="E4215" s="142" t="n"/>
      <c r="F4215" s="16" t="n"/>
      <c r="G4215" s="132" t="n"/>
      <c r="H4215" s="142" t="n"/>
      <c r="I4215" s="142" t="n"/>
      <c r="J4215" s="144" t="n"/>
      <c r="K4215" s="124" t="n"/>
      <c r="L4215" s="12" t="n"/>
      <c r="M4215" s="158">
        <f>IF(J4215="", "", K4215)</f>
        <v/>
      </c>
      <c r="N4215" s="17" t="n"/>
      <c r="O4215" s="18" t="n"/>
      <c r="AC4215" s="14" t="n"/>
      <c r="AD4215" s="14">
        <f>IF(M4215="", "", IF(C4215="Long", IF(M4215&gt;0, M4215/F4215, ((G4215*(I4215-E4215))/F4215)), IF(M4215&gt;0, M4215/F4215, ((G4215*(E4215-I4215))/F4215))))</f>
        <v/>
      </c>
    </row>
    <row customHeight="1" ht="17.25" r="4216" spans="1:105">
      <c r="A4216" s="161" t="n"/>
      <c r="B4216" s="141" t="n"/>
      <c r="C4216" s="15" t="n"/>
      <c r="D4216" s="15" t="n"/>
      <c r="E4216" s="142" t="n"/>
      <c r="F4216" s="16" t="n"/>
      <c r="G4216" s="132" t="n"/>
      <c r="H4216" s="142" t="n"/>
      <c r="I4216" s="142" t="n"/>
      <c r="J4216" s="144" t="n"/>
      <c r="K4216" s="124" t="n"/>
      <c r="L4216" s="12" t="n"/>
      <c r="M4216" s="158">
        <f>IF(J4216="", "", K4216)</f>
        <v/>
      </c>
      <c r="N4216" s="17" t="n"/>
      <c r="O4216" s="18" t="n"/>
      <c r="AC4216" s="14" t="n"/>
      <c r="AD4216" s="14">
        <f>IF(M4216="", "", IF(C4216="Long", IF(M4216&gt;0, M4216/F4216, ((G4216*(I4216-E4216))/F4216)), IF(M4216&gt;0, M4216/F4216, ((G4216*(E4216-I4216))/F4216))))</f>
        <v/>
      </c>
    </row>
    <row customHeight="1" ht="17.25" r="4217" spans="1:105">
      <c r="A4217" s="161" t="n"/>
      <c r="B4217" s="141" t="n"/>
      <c r="C4217" s="15" t="n"/>
      <c r="D4217" s="15" t="n"/>
      <c r="E4217" s="142" t="n"/>
      <c r="F4217" s="16" t="n"/>
      <c r="G4217" s="132" t="n"/>
      <c r="H4217" s="142" t="n"/>
      <c r="I4217" s="142" t="n"/>
      <c r="J4217" s="144" t="n"/>
      <c r="K4217" s="124" t="n"/>
      <c r="L4217" s="12" t="n"/>
      <c r="M4217" s="158">
        <f>IF(J4217="", "", K4217)</f>
        <v/>
      </c>
      <c r="N4217" s="17" t="n"/>
      <c r="O4217" s="18" t="n"/>
      <c r="AC4217" s="14" t="n"/>
      <c r="AD4217" s="14">
        <f>IF(M4217="", "", IF(C4217="Long", IF(M4217&gt;0, M4217/F4217, ((G4217*(I4217-E4217))/F4217)), IF(M4217&gt;0, M4217/F4217, ((G4217*(E4217-I4217))/F4217))))</f>
        <v/>
      </c>
    </row>
    <row customHeight="1" ht="17.25" r="4218" spans="1:105">
      <c r="A4218" s="161" t="n"/>
      <c r="B4218" s="141" t="n"/>
      <c r="C4218" s="15" t="n"/>
      <c r="D4218" s="15" t="n"/>
      <c r="E4218" s="142" t="n"/>
      <c r="F4218" s="16" t="n"/>
      <c r="G4218" s="132" t="n"/>
      <c r="H4218" s="142" t="n"/>
      <c r="I4218" s="142" t="n"/>
      <c r="J4218" s="144" t="n"/>
      <c r="K4218" s="124" t="n"/>
      <c r="L4218" s="12" t="n"/>
      <c r="M4218" s="158">
        <f>IF(J4218="", "", K4218)</f>
        <v/>
      </c>
      <c r="N4218" s="17" t="n"/>
      <c r="O4218" s="18" t="n"/>
      <c r="AC4218" s="14" t="n"/>
      <c r="AD4218" s="14">
        <f>IF(M4218="", "", IF(C4218="Long", IF(M4218&gt;0, M4218/F4218, ((G4218*(I4218-E4218))/F4218)), IF(M4218&gt;0, M4218/F4218, ((G4218*(E4218-I4218))/F4218))))</f>
        <v/>
      </c>
    </row>
    <row customHeight="1" ht="17.25" r="4219" spans="1:105">
      <c r="A4219" s="161" t="n"/>
      <c r="B4219" s="141" t="n"/>
      <c r="C4219" s="15" t="n"/>
      <c r="D4219" s="15" t="n"/>
      <c r="E4219" s="142" t="n"/>
      <c r="F4219" s="16" t="n"/>
      <c r="G4219" s="132" t="n"/>
      <c r="H4219" s="142" t="n"/>
      <c r="I4219" s="142" t="n"/>
      <c r="J4219" s="144" t="n"/>
      <c r="K4219" s="124" t="n"/>
      <c r="L4219" s="12" t="n"/>
      <c r="M4219" s="158">
        <f>IF(J4219="", "", K4219)</f>
        <v/>
      </c>
      <c r="N4219" s="17" t="n"/>
      <c r="O4219" s="18" t="n"/>
      <c r="AC4219" s="14" t="n"/>
      <c r="AD4219" s="14">
        <f>IF(M4219="", "", IF(C4219="Long", IF(M4219&gt;0, M4219/F4219, ((G4219*(I4219-E4219))/F4219)), IF(M4219&gt;0, M4219/F4219, ((G4219*(E4219-I4219))/F4219))))</f>
        <v/>
      </c>
    </row>
    <row customHeight="1" ht="17.25" r="4220" spans="1:105">
      <c r="A4220" s="161" t="n"/>
      <c r="B4220" s="141" t="n"/>
      <c r="C4220" s="15" t="n"/>
      <c r="D4220" s="15" t="n"/>
      <c r="E4220" s="142" t="n"/>
      <c r="F4220" s="16" t="n"/>
      <c r="G4220" s="132" t="n"/>
      <c r="H4220" s="142" t="n"/>
      <c r="I4220" s="142" t="n"/>
      <c r="J4220" s="144" t="n"/>
      <c r="K4220" s="124" t="n"/>
      <c r="L4220" s="12" t="n"/>
      <c r="M4220" s="158">
        <f>IF(J4220="", "", K4220)</f>
        <v/>
      </c>
      <c r="N4220" s="17" t="n"/>
      <c r="O4220" s="18" t="n"/>
      <c r="AC4220" s="14" t="n"/>
      <c r="AD4220" s="14">
        <f>IF(M4220="", "", IF(C4220="Long", IF(M4220&gt;0, M4220/F4220, ((G4220*(I4220-E4220))/F4220)), IF(M4220&gt;0, M4220/F4220, ((G4220*(E4220-I4220))/F4220))))</f>
        <v/>
      </c>
    </row>
    <row customHeight="1" ht="17.25" r="4221" spans="1:105">
      <c r="A4221" s="161" t="n"/>
      <c r="B4221" s="141" t="n"/>
      <c r="C4221" s="15" t="n"/>
      <c r="D4221" s="15" t="n"/>
      <c r="E4221" s="142" t="n"/>
      <c r="F4221" s="16" t="n"/>
      <c r="G4221" s="132" t="n"/>
      <c r="H4221" s="142" t="n"/>
      <c r="I4221" s="142" t="n"/>
      <c r="J4221" s="144" t="n"/>
      <c r="K4221" s="124" t="n"/>
      <c r="L4221" s="12" t="n"/>
      <c r="M4221" s="158">
        <f>IF(J4221="", "", K4221)</f>
        <v/>
      </c>
      <c r="N4221" s="17" t="n"/>
      <c r="O4221" s="18" t="n"/>
      <c r="AC4221" s="14" t="n"/>
      <c r="AD4221" s="14">
        <f>IF(M4221="", "", IF(C4221="Long", IF(M4221&gt;0, M4221/F4221, ((G4221*(I4221-E4221))/F4221)), IF(M4221&gt;0, M4221/F4221, ((G4221*(E4221-I4221))/F4221))))</f>
        <v/>
      </c>
    </row>
    <row customHeight="1" ht="17.25" r="4222" spans="1:105">
      <c r="A4222" s="161" t="n"/>
      <c r="B4222" s="141" t="n"/>
      <c r="C4222" s="15" t="n"/>
      <c r="D4222" s="15" t="n"/>
      <c r="E4222" s="142" t="n"/>
      <c r="F4222" s="16" t="n"/>
      <c r="G4222" s="132" t="n"/>
      <c r="H4222" s="142" t="n"/>
      <c r="I4222" s="142" t="n"/>
      <c r="J4222" s="144" t="n"/>
      <c r="K4222" s="124" t="n"/>
      <c r="L4222" s="12" t="n"/>
      <c r="M4222" s="158">
        <f>IF(J4222="", "", K4222)</f>
        <v/>
      </c>
      <c r="N4222" s="17" t="n"/>
      <c r="O4222" s="18" t="n"/>
      <c r="AC4222" s="14" t="n"/>
      <c r="AD4222" s="14">
        <f>IF(M4222="", "", IF(C4222="Long", IF(M4222&gt;0, M4222/F4222, ((G4222*(I4222-E4222))/F4222)), IF(M4222&gt;0, M4222/F4222, ((G4222*(E4222-I4222))/F4222))))</f>
        <v/>
      </c>
    </row>
    <row customHeight="1" ht="17.25" r="4223" spans="1:105">
      <c r="A4223" s="161" t="n"/>
      <c r="B4223" s="141" t="n"/>
      <c r="C4223" s="15" t="n"/>
      <c r="D4223" s="15" t="n"/>
      <c r="E4223" s="142" t="n"/>
      <c r="F4223" s="16" t="n"/>
      <c r="G4223" s="132" t="n"/>
      <c r="H4223" s="142" t="n"/>
      <c r="I4223" s="142" t="n"/>
      <c r="J4223" s="144" t="n"/>
      <c r="K4223" s="124" t="n"/>
      <c r="L4223" s="12" t="n"/>
      <c r="M4223" s="158">
        <f>IF(J4223="", "", K4223)</f>
        <v/>
      </c>
      <c r="N4223" s="17" t="n"/>
      <c r="O4223" s="18" t="n"/>
      <c r="AC4223" s="14" t="n"/>
      <c r="AD4223" s="14">
        <f>IF(M4223="", "", IF(C4223="Long", IF(M4223&gt;0, M4223/F4223, ((G4223*(I4223-E4223))/F4223)), IF(M4223&gt;0, M4223/F4223, ((G4223*(E4223-I4223))/F4223))))</f>
        <v/>
      </c>
    </row>
    <row customHeight="1" ht="17.25" r="4224" spans="1:105">
      <c r="A4224" s="161" t="n"/>
      <c r="B4224" s="141" t="n"/>
      <c r="C4224" s="15" t="n"/>
      <c r="D4224" s="15" t="n"/>
      <c r="E4224" s="142" t="n"/>
      <c r="F4224" s="16" t="n"/>
      <c r="G4224" s="132" t="n"/>
      <c r="H4224" s="142" t="n"/>
      <c r="I4224" s="142" t="n"/>
      <c r="J4224" s="144" t="n"/>
      <c r="K4224" s="124" t="n"/>
      <c r="L4224" s="12" t="n"/>
      <c r="M4224" s="158">
        <f>IF(J4224="", "", K4224)</f>
        <v/>
      </c>
      <c r="N4224" s="17" t="n"/>
      <c r="O4224" s="18" t="n"/>
      <c r="AC4224" s="14" t="n"/>
      <c r="AD4224" s="14">
        <f>IF(M4224="", "", IF(C4224="Long", IF(M4224&gt;0, M4224/F4224, ((G4224*(I4224-E4224))/F4224)), IF(M4224&gt;0, M4224/F4224, ((G4224*(E4224-I4224))/F4224))))</f>
        <v/>
      </c>
    </row>
    <row customHeight="1" ht="17.25" r="4225" spans="1:105">
      <c r="A4225" s="161" t="n"/>
      <c r="B4225" s="141" t="n"/>
      <c r="C4225" s="15" t="n"/>
      <c r="D4225" s="15" t="n"/>
      <c r="E4225" s="142" t="n"/>
      <c r="F4225" s="16" t="n"/>
      <c r="G4225" s="132" t="n"/>
      <c r="H4225" s="142" t="n"/>
      <c r="I4225" s="142" t="n"/>
      <c r="J4225" s="144" t="n"/>
      <c r="K4225" s="124" t="n"/>
      <c r="L4225" s="12" t="n"/>
      <c r="M4225" s="158">
        <f>IF(J4225="", "", K4225)</f>
        <v/>
      </c>
      <c r="N4225" s="17" t="n"/>
      <c r="O4225" s="18" t="n"/>
      <c r="AC4225" s="14" t="n"/>
      <c r="AD4225" s="14">
        <f>IF(M4225="", "", IF(C4225="Long", IF(M4225&gt;0, M4225/F4225, ((G4225*(I4225-E4225))/F4225)), IF(M4225&gt;0, M4225/F4225, ((G4225*(E4225-I4225))/F4225))))</f>
        <v/>
      </c>
    </row>
    <row customHeight="1" ht="17.25" r="4226" spans="1:105">
      <c r="A4226" s="161" t="n"/>
      <c r="B4226" s="141" t="n"/>
      <c r="C4226" s="15" t="n"/>
      <c r="D4226" s="15" t="n"/>
      <c r="E4226" s="142" t="n"/>
      <c r="F4226" s="16" t="n"/>
      <c r="G4226" s="132" t="n"/>
      <c r="H4226" s="142" t="n"/>
      <c r="I4226" s="142" t="n"/>
      <c r="J4226" s="144" t="n"/>
      <c r="K4226" s="124" t="n"/>
      <c r="L4226" s="12" t="n"/>
      <c r="M4226" s="158">
        <f>IF(J4226="", "", K4226)</f>
        <v/>
      </c>
      <c r="N4226" s="17" t="n"/>
      <c r="O4226" s="18" t="n"/>
      <c r="AC4226" s="14" t="n"/>
      <c r="AD4226" s="14">
        <f>IF(M4226="", "", IF(C4226="Long", IF(M4226&gt;0, M4226/F4226, ((G4226*(I4226-E4226))/F4226)), IF(M4226&gt;0, M4226/F4226, ((G4226*(E4226-I4226))/F4226))))</f>
        <v/>
      </c>
    </row>
    <row customHeight="1" ht="17.25" r="4227" spans="1:105">
      <c r="A4227" s="161" t="n"/>
      <c r="B4227" s="141" t="n"/>
      <c r="C4227" s="15" t="n"/>
      <c r="D4227" s="15" t="n"/>
      <c r="E4227" s="142" t="n"/>
      <c r="F4227" s="16" t="n"/>
      <c r="G4227" s="132" t="n"/>
      <c r="H4227" s="142" t="n"/>
      <c r="I4227" s="142" t="n"/>
      <c r="J4227" s="144" t="n"/>
      <c r="K4227" s="124" t="n"/>
      <c r="L4227" s="12" t="n"/>
      <c r="M4227" s="158">
        <f>IF(J4227="", "", K4227)</f>
        <v/>
      </c>
      <c r="N4227" s="17" t="n"/>
      <c r="O4227" s="18" t="n"/>
      <c r="AC4227" s="14" t="n"/>
      <c r="AD4227" s="14">
        <f>IF(M4227="", "", IF(C4227="Long", IF(M4227&gt;0, M4227/F4227, ((G4227*(I4227-E4227))/F4227)), IF(M4227&gt;0, M4227/F4227, ((G4227*(E4227-I4227))/F4227))))</f>
        <v/>
      </c>
    </row>
    <row customHeight="1" ht="17.25" r="4228" spans="1:105">
      <c r="A4228" s="161" t="n"/>
      <c r="B4228" s="141" t="n"/>
      <c r="C4228" s="15" t="n"/>
      <c r="D4228" s="15" t="n"/>
      <c r="E4228" s="142" t="n"/>
      <c r="F4228" s="16" t="n"/>
      <c r="G4228" s="132" t="n"/>
      <c r="H4228" s="142" t="n"/>
      <c r="I4228" s="142" t="n"/>
      <c r="J4228" s="144" t="n"/>
      <c r="K4228" s="124" t="n"/>
      <c r="L4228" s="12" t="n"/>
      <c r="M4228" s="158">
        <f>IF(J4228="", "", K4228)</f>
        <v/>
      </c>
      <c r="N4228" s="17" t="n"/>
      <c r="O4228" s="18" t="n"/>
      <c r="AC4228" s="14" t="n"/>
      <c r="AD4228" s="14">
        <f>IF(M4228="", "", IF(C4228="Long", IF(M4228&gt;0, M4228/F4228, ((G4228*(I4228-E4228))/F4228)), IF(M4228&gt;0, M4228/F4228, ((G4228*(E4228-I4228))/F4228))))</f>
        <v/>
      </c>
    </row>
    <row customHeight="1" ht="17.25" r="4229" spans="1:105">
      <c r="A4229" s="161" t="n"/>
      <c r="B4229" s="141" t="n"/>
      <c r="C4229" s="15" t="n"/>
      <c r="D4229" s="15" t="n"/>
      <c r="E4229" s="142" t="n"/>
      <c r="F4229" s="16" t="n"/>
      <c r="G4229" s="132" t="n"/>
      <c r="H4229" s="142" t="n"/>
      <c r="I4229" s="142" t="n"/>
      <c r="J4229" s="144" t="n"/>
      <c r="K4229" s="124" t="n"/>
      <c r="L4229" s="12" t="n"/>
      <c r="M4229" s="158">
        <f>IF(J4229="", "", K4229)</f>
        <v/>
      </c>
      <c r="N4229" s="17" t="n"/>
      <c r="O4229" s="18" t="n"/>
      <c r="AC4229" s="14" t="n"/>
      <c r="AD4229" s="14">
        <f>IF(M4229="", "", IF(C4229="Long", IF(M4229&gt;0, M4229/F4229, ((G4229*(I4229-E4229))/F4229)), IF(M4229&gt;0, M4229/F4229, ((G4229*(E4229-I4229))/F4229))))</f>
        <v/>
      </c>
    </row>
    <row customHeight="1" ht="17.25" r="4230" spans="1:105">
      <c r="A4230" s="161" t="n"/>
      <c r="B4230" s="141" t="n"/>
      <c r="C4230" s="15" t="n"/>
      <c r="D4230" s="15" t="n"/>
      <c r="E4230" s="142" t="n"/>
      <c r="F4230" s="16" t="n"/>
      <c r="G4230" s="132" t="n"/>
      <c r="H4230" s="142" t="n"/>
      <c r="I4230" s="142" t="n"/>
      <c r="J4230" s="144" t="n"/>
      <c r="K4230" s="124" t="n"/>
      <c r="L4230" s="12" t="n"/>
      <c r="M4230" s="158">
        <f>IF(J4230="", "", K4230)</f>
        <v/>
      </c>
      <c r="N4230" s="17" t="n"/>
      <c r="O4230" s="18" t="n"/>
      <c r="AC4230" s="14" t="n"/>
      <c r="AD4230" s="14">
        <f>IF(M4230="", "", IF(C4230="Long", IF(M4230&gt;0, M4230/F4230, ((G4230*(I4230-E4230))/F4230)), IF(M4230&gt;0, M4230/F4230, ((G4230*(E4230-I4230))/F4230))))</f>
        <v/>
      </c>
    </row>
    <row customHeight="1" ht="17.25" r="4231" spans="1:105">
      <c r="A4231" s="161" t="n"/>
      <c r="B4231" s="141" t="n"/>
      <c r="C4231" s="15" t="n"/>
      <c r="D4231" s="15" t="n"/>
      <c r="E4231" s="142" t="n"/>
      <c r="F4231" s="16" t="n"/>
      <c r="G4231" s="132" t="n"/>
      <c r="H4231" s="142" t="n"/>
      <c r="I4231" s="142" t="n"/>
      <c r="J4231" s="144" t="n"/>
      <c r="K4231" s="124" t="n"/>
      <c r="L4231" s="12" t="n"/>
      <c r="M4231" s="158">
        <f>IF(J4231="", "", K4231)</f>
        <v/>
      </c>
      <c r="N4231" s="17" t="n"/>
      <c r="O4231" s="18" t="n"/>
      <c r="AC4231" s="14" t="n"/>
      <c r="AD4231" s="14">
        <f>IF(M4231="", "", IF(C4231="Long", IF(M4231&gt;0, M4231/F4231, ((G4231*(I4231-E4231))/F4231)), IF(M4231&gt;0, M4231/F4231, ((G4231*(E4231-I4231))/F4231))))</f>
        <v/>
      </c>
    </row>
    <row customHeight="1" ht="17.25" r="4232" spans="1:105">
      <c r="A4232" s="161" t="n"/>
      <c r="B4232" s="141" t="n"/>
      <c r="C4232" s="15" t="n"/>
      <c r="D4232" s="15" t="n"/>
      <c r="E4232" s="142" t="n"/>
      <c r="F4232" s="16" t="n"/>
      <c r="G4232" s="132" t="n"/>
      <c r="H4232" s="142" t="n"/>
      <c r="I4232" s="142" t="n"/>
      <c r="J4232" s="144" t="n"/>
      <c r="K4232" s="124" t="n"/>
      <c r="L4232" s="12" t="n"/>
      <c r="M4232" s="158">
        <f>IF(J4232="", "", K4232)</f>
        <v/>
      </c>
      <c r="N4232" s="17" t="n"/>
      <c r="O4232" s="18" t="n"/>
      <c r="AC4232" s="14" t="n"/>
      <c r="AD4232" s="14">
        <f>IF(M4232="", "", IF(C4232="Long", IF(M4232&gt;0, M4232/F4232, ((G4232*(I4232-E4232))/F4232)), IF(M4232&gt;0, M4232/F4232, ((G4232*(E4232-I4232))/F4232))))</f>
        <v/>
      </c>
    </row>
    <row customHeight="1" ht="17.25" r="4233" spans="1:105">
      <c r="A4233" s="161" t="n"/>
      <c r="B4233" s="141" t="n"/>
      <c r="C4233" s="15" t="n"/>
      <c r="D4233" s="15" t="n"/>
      <c r="E4233" s="142" t="n"/>
      <c r="F4233" s="16" t="n"/>
      <c r="G4233" s="132" t="n"/>
      <c r="H4233" s="142" t="n"/>
      <c r="I4233" s="142" t="n"/>
      <c r="J4233" s="144" t="n"/>
      <c r="K4233" s="124" t="n"/>
      <c r="L4233" s="12" t="n"/>
      <c r="M4233" s="158">
        <f>IF(J4233="", "", K4233)</f>
        <v/>
      </c>
      <c r="N4233" s="17" t="n"/>
      <c r="O4233" s="18" t="n"/>
      <c r="AC4233" s="14" t="n"/>
      <c r="AD4233" s="14">
        <f>IF(M4233="", "", IF(C4233="Long", IF(M4233&gt;0, M4233/F4233, ((G4233*(I4233-E4233))/F4233)), IF(M4233&gt;0, M4233/F4233, ((G4233*(E4233-I4233))/F4233))))</f>
        <v/>
      </c>
    </row>
    <row customHeight="1" ht="17.25" r="4234" spans="1:105">
      <c r="A4234" s="161" t="n"/>
      <c r="B4234" s="141" t="n"/>
      <c r="C4234" s="15" t="n"/>
      <c r="D4234" s="15" t="n"/>
      <c r="E4234" s="142" t="n"/>
      <c r="F4234" s="16" t="n"/>
      <c r="G4234" s="132" t="n"/>
      <c r="H4234" s="142" t="n"/>
      <c r="I4234" s="142" t="n"/>
      <c r="J4234" s="144" t="n"/>
      <c r="K4234" s="124" t="n"/>
      <c r="L4234" s="12" t="n"/>
      <c r="M4234" s="158">
        <f>IF(J4234="", "", K4234)</f>
        <v/>
      </c>
      <c r="N4234" s="17" t="n"/>
      <c r="O4234" s="18" t="n"/>
      <c r="AC4234" s="14" t="n"/>
      <c r="AD4234" s="14">
        <f>IF(M4234="", "", IF(C4234="Long", IF(M4234&gt;0, M4234/F4234, ((G4234*(I4234-E4234))/F4234)), IF(M4234&gt;0, M4234/F4234, ((G4234*(E4234-I4234))/F4234))))</f>
        <v/>
      </c>
    </row>
    <row customHeight="1" ht="17.25" r="4235" spans="1:105">
      <c r="A4235" s="161" t="n"/>
      <c r="B4235" s="141" t="n"/>
      <c r="C4235" s="15" t="n"/>
      <c r="D4235" s="15" t="n"/>
      <c r="E4235" s="142" t="n"/>
      <c r="F4235" s="16" t="n"/>
      <c r="G4235" s="132" t="n"/>
      <c r="H4235" s="142" t="n"/>
      <c r="I4235" s="142" t="n"/>
      <c r="J4235" s="144" t="n"/>
      <c r="K4235" s="124" t="n"/>
      <c r="L4235" s="12" t="n"/>
      <c r="M4235" s="158">
        <f>IF(J4235="", "", K4235)</f>
        <v/>
      </c>
      <c r="N4235" s="17" t="n"/>
      <c r="O4235" s="18" t="n"/>
      <c r="AC4235" s="14" t="n"/>
      <c r="AD4235" s="14">
        <f>IF(M4235="", "", IF(C4235="Long", IF(M4235&gt;0, M4235/F4235, ((G4235*(I4235-E4235))/F4235)), IF(M4235&gt;0, M4235/F4235, ((G4235*(E4235-I4235))/F4235))))</f>
        <v/>
      </c>
    </row>
    <row customHeight="1" ht="17.25" r="4236" spans="1:105">
      <c r="A4236" s="161" t="n"/>
      <c r="B4236" s="141" t="n"/>
      <c r="C4236" s="15" t="n"/>
      <c r="D4236" s="15" t="n"/>
      <c r="E4236" s="142" t="n"/>
      <c r="F4236" s="16" t="n"/>
      <c r="G4236" s="132" t="n"/>
      <c r="H4236" s="142" t="n"/>
      <c r="I4236" s="142" t="n"/>
      <c r="J4236" s="144" t="n"/>
      <c r="K4236" s="124" t="n"/>
      <c r="L4236" s="12" t="n"/>
      <c r="M4236" s="158">
        <f>IF(J4236="", "", K4236)</f>
        <v/>
      </c>
      <c r="N4236" s="17" t="n"/>
      <c r="O4236" s="18" t="n"/>
      <c r="AC4236" s="14" t="n"/>
      <c r="AD4236" s="14">
        <f>IF(M4236="", "", IF(C4236="Long", IF(M4236&gt;0, M4236/F4236, ((G4236*(I4236-E4236))/F4236)), IF(M4236&gt;0, M4236/F4236, ((G4236*(E4236-I4236))/F4236))))</f>
        <v/>
      </c>
    </row>
    <row customHeight="1" ht="17.25" r="4237" spans="1:105">
      <c r="A4237" s="161" t="n"/>
      <c r="B4237" s="141" t="n"/>
      <c r="C4237" s="15" t="n"/>
      <c r="D4237" s="15" t="n"/>
      <c r="E4237" s="142" t="n"/>
      <c r="F4237" s="16" t="n"/>
      <c r="G4237" s="132" t="n"/>
      <c r="H4237" s="142" t="n"/>
      <c r="I4237" s="142" t="n"/>
      <c r="J4237" s="144" t="n"/>
      <c r="K4237" s="124" t="n"/>
      <c r="L4237" s="12" t="n"/>
      <c r="M4237" s="158">
        <f>IF(J4237="", "", K4237)</f>
        <v/>
      </c>
      <c r="N4237" s="17" t="n"/>
      <c r="O4237" s="18" t="n"/>
      <c r="AC4237" s="14" t="n"/>
      <c r="AD4237" s="14">
        <f>IF(M4237="", "", IF(C4237="Long", IF(M4237&gt;0, M4237/F4237, ((G4237*(I4237-E4237))/F4237)), IF(M4237&gt;0, M4237/F4237, ((G4237*(E4237-I4237))/F4237))))</f>
        <v/>
      </c>
    </row>
    <row customHeight="1" ht="17.25" r="4238" spans="1:105">
      <c r="A4238" s="161" t="n"/>
      <c r="B4238" s="141" t="n"/>
      <c r="C4238" s="15" t="n"/>
      <c r="D4238" s="15" t="n"/>
      <c r="E4238" s="142" t="n"/>
      <c r="F4238" s="16" t="n"/>
      <c r="G4238" s="132" t="n"/>
      <c r="H4238" s="142" t="n"/>
      <c r="I4238" s="142" t="n"/>
      <c r="J4238" s="144" t="n"/>
      <c r="K4238" s="124" t="n"/>
      <c r="L4238" s="12" t="n"/>
      <c r="M4238" s="158">
        <f>IF(J4238="", "", K4238)</f>
        <v/>
      </c>
      <c r="N4238" s="17" t="n"/>
      <c r="O4238" s="18" t="n"/>
      <c r="AC4238" s="14" t="n"/>
      <c r="AD4238" s="14">
        <f>IF(M4238="", "", IF(C4238="Long", IF(M4238&gt;0, M4238/F4238, ((G4238*(I4238-E4238))/F4238)), IF(M4238&gt;0, M4238/F4238, ((G4238*(E4238-I4238))/F4238))))</f>
        <v/>
      </c>
    </row>
    <row customHeight="1" ht="17.25" r="4239" spans="1:105">
      <c r="A4239" s="161" t="n"/>
      <c r="B4239" s="141" t="n"/>
      <c r="C4239" s="15" t="n"/>
      <c r="D4239" s="15" t="n"/>
      <c r="E4239" s="142" t="n"/>
      <c r="F4239" s="16" t="n"/>
      <c r="G4239" s="132" t="n"/>
      <c r="H4239" s="142" t="n"/>
      <c r="I4239" s="142" t="n"/>
      <c r="J4239" s="144" t="n"/>
      <c r="K4239" s="124" t="n"/>
      <c r="L4239" s="12" t="n"/>
      <c r="M4239" s="158">
        <f>IF(J4239="", "", K4239)</f>
        <v/>
      </c>
      <c r="N4239" s="17" t="n"/>
      <c r="O4239" s="18" t="n"/>
      <c r="AC4239" s="14" t="n"/>
      <c r="AD4239" s="14">
        <f>IF(M4239="", "", IF(C4239="Long", IF(M4239&gt;0, M4239/F4239, ((G4239*(I4239-E4239))/F4239)), IF(M4239&gt;0, M4239/F4239, ((G4239*(E4239-I4239))/F4239))))</f>
        <v/>
      </c>
    </row>
    <row customHeight="1" ht="17.25" r="4240" spans="1:105">
      <c r="A4240" s="161" t="n"/>
      <c r="B4240" s="141" t="n"/>
      <c r="C4240" s="15" t="n"/>
      <c r="D4240" s="15" t="n"/>
      <c r="E4240" s="142" t="n"/>
      <c r="F4240" s="16" t="n"/>
      <c r="G4240" s="132" t="n"/>
      <c r="H4240" s="142" t="n"/>
      <c r="I4240" s="142" t="n"/>
      <c r="J4240" s="144" t="n"/>
      <c r="K4240" s="124" t="n"/>
      <c r="L4240" s="12" t="n"/>
      <c r="M4240" s="158">
        <f>IF(J4240="", "", K4240)</f>
        <v/>
      </c>
      <c r="N4240" s="17" t="n"/>
      <c r="O4240" s="18" t="n"/>
      <c r="AC4240" s="14" t="n"/>
      <c r="AD4240" s="14">
        <f>IF(M4240="", "", IF(C4240="Long", IF(M4240&gt;0, M4240/F4240, ((G4240*(I4240-E4240))/F4240)), IF(M4240&gt;0, M4240/F4240, ((G4240*(E4240-I4240))/F4240))))</f>
        <v/>
      </c>
    </row>
    <row customHeight="1" ht="17.25" r="4241" spans="1:105">
      <c r="A4241" s="161" t="n"/>
      <c r="B4241" s="141" t="n"/>
      <c r="C4241" s="15" t="n"/>
      <c r="D4241" s="15" t="n"/>
      <c r="E4241" s="142" t="n"/>
      <c r="F4241" s="16" t="n"/>
      <c r="G4241" s="132" t="n"/>
      <c r="H4241" s="142" t="n"/>
      <c r="I4241" s="142" t="n"/>
      <c r="J4241" s="144" t="n"/>
      <c r="K4241" s="124" t="n"/>
      <c r="L4241" s="12" t="n"/>
      <c r="M4241" s="158">
        <f>IF(J4241="", "", K4241)</f>
        <v/>
      </c>
      <c r="N4241" s="17" t="n"/>
      <c r="O4241" s="18" t="n"/>
      <c r="AC4241" s="14" t="n"/>
      <c r="AD4241" s="14">
        <f>IF(M4241="", "", IF(C4241="Long", IF(M4241&gt;0, M4241/F4241, ((G4241*(I4241-E4241))/F4241)), IF(M4241&gt;0, M4241/F4241, ((G4241*(E4241-I4241))/F4241))))</f>
        <v/>
      </c>
    </row>
    <row customHeight="1" ht="17.25" r="4242" spans="1:105">
      <c r="A4242" s="161" t="n"/>
      <c r="B4242" s="141" t="n"/>
      <c r="C4242" s="15" t="n"/>
      <c r="D4242" s="15" t="n"/>
      <c r="E4242" s="142" t="n"/>
      <c r="F4242" s="16" t="n"/>
      <c r="G4242" s="132" t="n"/>
      <c r="H4242" s="142" t="n"/>
      <c r="I4242" s="142" t="n"/>
      <c r="J4242" s="144" t="n"/>
      <c r="K4242" s="124" t="n"/>
      <c r="L4242" s="12" t="n"/>
      <c r="M4242" s="158">
        <f>IF(J4242="", "", K4242)</f>
        <v/>
      </c>
      <c r="N4242" s="17" t="n"/>
      <c r="O4242" s="18" t="n"/>
      <c r="AC4242" s="14" t="n"/>
      <c r="AD4242" s="14">
        <f>IF(M4242="", "", IF(C4242="Long", IF(M4242&gt;0, M4242/F4242, ((G4242*(I4242-E4242))/F4242)), IF(M4242&gt;0, M4242/F4242, ((G4242*(E4242-I4242))/F4242))))</f>
        <v/>
      </c>
    </row>
    <row customHeight="1" ht="17.25" r="4243" spans="1:105">
      <c r="A4243" s="161" t="n"/>
      <c r="B4243" s="141" t="n"/>
      <c r="C4243" s="15" t="n"/>
      <c r="D4243" s="15" t="n"/>
      <c r="E4243" s="142" t="n"/>
      <c r="F4243" s="16" t="n"/>
      <c r="G4243" s="132" t="n"/>
      <c r="H4243" s="142" t="n"/>
      <c r="I4243" s="142" t="n"/>
      <c r="J4243" s="144" t="n"/>
      <c r="K4243" s="124" t="n"/>
      <c r="L4243" s="12" t="n"/>
      <c r="M4243" s="158">
        <f>IF(J4243="", "", K4243)</f>
        <v/>
      </c>
      <c r="N4243" s="17" t="n"/>
      <c r="O4243" s="18" t="n"/>
      <c r="AC4243" s="14" t="n"/>
      <c r="AD4243" s="14">
        <f>IF(M4243="", "", IF(C4243="Long", IF(M4243&gt;0, M4243/F4243, ((G4243*(I4243-E4243))/F4243)), IF(M4243&gt;0, M4243/F4243, ((G4243*(E4243-I4243))/F4243))))</f>
        <v/>
      </c>
    </row>
    <row customHeight="1" ht="17.25" r="4244" spans="1:105">
      <c r="A4244" s="161" t="n"/>
      <c r="B4244" s="141" t="n"/>
      <c r="C4244" s="15" t="n"/>
      <c r="D4244" s="15" t="n"/>
      <c r="E4244" s="142" t="n"/>
      <c r="F4244" s="16" t="n"/>
      <c r="G4244" s="132" t="n"/>
      <c r="H4244" s="142" t="n"/>
      <c r="I4244" s="142" t="n"/>
      <c r="J4244" s="144" t="n"/>
      <c r="K4244" s="124" t="n"/>
      <c r="L4244" s="12" t="n"/>
      <c r="M4244" s="158">
        <f>IF(J4244="", "", K4244)</f>
        <v/>
      </c>
      <c r="N4244" s="17" t="n"/>
      <c r="O4244" s="18" t="n"/>
      <c r="AC4244" s="14" t="n"/>
      <c r="AD4244" s="14">
        <f>IF(M4244="", "", IF(C4244="Long", IF(M4244&gt;0, M4244/F4244, ((G4244*(I4244-E4244))/F4244)), IF(M4244&gt;0, M4244/F4244, ((G4244*(E4244-I4244))/F4244))))</f>
        <v/>
      </c>
    </row>
    <row customHeight="1" ht="17.25" r="4245" spans="1:105">
      <c r="A4245" s="161" t="n"/>
      <c r="B4245" s="141" t="n"/>
      <c r="C4245" s="15" t="n"/>
      <c r="D4245" s="15" t="n"/>
      <c r="E4245" s="142" t="n"/>
      <c r="F4245" s="16" t="n"/>
      <c r="G4245" s="132" t="n"/>
      <c r="H4245" s="142" t="n"/>
      <c r="I4245" s="142" t="n"/>
      <c r="J4245" s="144" t="n"/>
      <c r="K4245" s="124" t="n"/>
      <c r="L4245" s="12" t="n"/>
      <c r="M4245" s="158">
        <f>IF(J4245="", "", K4245)</f>
        <v/>
      </c>
      <c r="N4245" s="17" t="n"/>
      <c r="O4245" s="18" t="n"/>
      <c r="AC4245" s="14" t="n"/>
      <c r="AD4245" s="14">
        <f>IF(M4245="", "", IF(C4245="Long", IF(M4245&gt;0, M4245/F4245, ((G4245*(I4245-E4245))/F4245)), IF(M4245&gt;0, M4245/F4245, ((G4245*(E4245-I4245))/F4245))))</f>
        <v/>
      </c>
    </row>
    <row customHeight="1" ht="17.25" r="4246" spans="1:105">
      <c r="A4246" s="161" t="n"/>
      <c r="B4246" s="141" t="n"/>
      <c r="C4246" s="15" t="n"/>
      <c r="D4246" s="15" t="n"/>
      <c r="E4246" s="142" t="n"/>
      <c r="F4246" s="16" t="n"/>
      <c r="G4246" s="132" t="n"/>
      <c r="H4246" s="142" t="n"/>
      <c r="I4246" s="142" t="n"/>
      <c r="J4246" s="144" t="n"/>
      <c r="K4246" s="124" t="n"/>
      <c r="L4246" s="12" t="n"/>
      <c r="M4246" s="158">
        <f>IF(J4246="", "", K4246)</f>
        <v/>
      </c>
      <c r="N4246" s="17" t="n"/>
      <c r="O4246" s="18" t="n"/>
      <c r="AC4246" s="14" t="n"/>
      <c r="AD4246" s="14">
        <f>IF(M4246="", "", IF(C4246="Long", IF(M4246&gt;0, M4246/F4246, ((G4246*(I4246-E4246))/F4246)), IF(M4246&gt;0, M4246/F4246, ((G4246*(E4246-I4246))/F4246))))</f>
        <v/>
      </c>
    </row>
    <row customHeight="1" ht="17.25" r="4247" spans="1:105">
      <c r="A4247" s="161" t="n"/>
      <c r="B4247" s="141" t="n"/>
      <c r="C4247" s="15" t="n"/>
      <c r="D4247" s="15" t="n"/>
      <c r="E4247" s="142" t="n"/>
      <c r="F4247" s="16" t="n"/>
      <c r="G4247" s="132" t="n"/>
      <c r="H4247" s="142" t="n"/>
      <c r="I4247" s="142" t="n"/>
      <c r="J4247" s="144" t="n"/>
      <c r="K4247" s="124" t="n"/>
      <c r="L4247" s="12" t="n"/>
      <c r="M4247" s="158">
        <f>IF(J4247="", "", K4247)</f>
        <v/>
      </c>
      <c r="N4247" s="17" t="n"/>
      <c r="O4247" s="18" t="n"/>
      <c r="AC4247" s="14" t="n"/>
      <c r="AD4247" s="14">
        <f>IF(M4247="", "", IF(C4247="Long", IF(M4247&gt;0, M4247/F4247, ((G4247*(I4247-E4247))/F4247)), IF(M4247&gt;0, M4247/F4247, ((G4247*(E4247-I4247))/F4247))))</f>
        <v/>
      </c>
    </row>
    <row customHeight="1" ht="17.25" r="4248" spans="1:105">
      <c r="A4248" s="161" t="n"/>
      <c r="B4248" s="141" t="n"/>
      <c r="C4248" s="15" t="n"/>
      <c r="D4248" s="15" t="n"/>
      <c r="E4248" s="142" t="n"/>
      <c r="F4248" s="16" t="n"/>
      <c r="G4248" s="132" t="n"/>
      <c r="H4248" s="142" t="n"/>
      <c r="I4248" s="142" t="n"/>
      <c r="J4248" s="144" t="n"/>
      <c r="K4248" s="124" t="n"/>
      <c r="L4248" s="12" t="n"/>
      <c r="M4248" s="158">
        <f>IF(J4248="", "", K4248)</f>
        <v/>
      </c>
      <c r="N4248" s="17" t="n"/>
      <c r="O4248" s="18" t="n"/>
      <c r="AC4248" s="14" t="n"/>
      <c r="AD4248" s="14">
        <f>IF(M4248="", "", IF(C4248="Long", IF(M4248&gt;0, M4248/F4248, ((G4248*(I4248-E4248))/F4248)), IF(M4248&gt;0, M4248/F4248, ((G4248*(E4248-I4248))/F4248))))</f>
        <v/>
      </c>
    </row>
    <row customHeight="1" ht="17.25" r="4249" spans="1:105">
      <c r="A4249" s="161" t="n"/>
      <c r="B4249" s="141" t="n"/>
      <c r="C4249" s="15" t="n"/>
      <c r="D4249" s="15" t="n"/>
      <c r="E4249" s="142" t="n"/>
      <c r="F4249" s="16" t="n"/>
      <c r="G4249" s="132" t="n"/>
      <c r="H4249" s="142" t="n"/>
      <c r="I4249" s="142" t="n"/>
      <c r="J4249" s="144" t="n"/>
      <c r="K4249" s="124" t="n"/>
      <c r="L4249" s="12" t="n"/>
      <c r="M4249" s="158">
        <f>IF(J4249="", "", K4249)</f>
        <v/>
      </c>
      <c r="N4249" s="17" t="n"/>
      <c r="O4249" s="18" t="n"/>
      <c r="AC4249" s="14" t="n"/>
      <c r="AD4249" s="14">
        <f>IF(M4249="", "", IF(C4249="Long", IF(M4249&gt;0, M4249/F4249, ((G4249*(I4249-E4249))/F4249)), IF(M4249&gt;0, M4249/F4249, ((G4249*(E4249-I4249))/F4249))))</f>
        <v/>
      </c>
    </row>
    <row customHeight="1" ht="17.25" r="4250" spans="1:105">
      <c r="A4250" s="161" t="n"/>
      <c r="B4250" s="141" t="n"/>
      <c r="C4250" s="15" t="n"/>
      <c r="D4250" s="15" t="n"/>
      <c r="E4250" s="142" t="n"/>
      <c r="F4250" s="16" t="n"/>
      <c r="G4250" s="132" t="n"/>
      <c r="H4250" s="142" t="n"/>
      <c r="I4250" s="142" t="n"/>
      <c r="J4250" s="144" t="n"/>
      <c r="K4250" s="124" t="n"/>
      <c r="L4250" s="12" t="n"/>
      <c r="M4250" s="158">
        <f>IF(J4250="", "", K4250)</f>
        <v/>
      </c>
      <c r="N4250" s="17" t="n"/>
      <c r="O4250" s="18" t="n"/>
      <c r="AC4250" s="14" t="n"/>
      <c r="AD4250" s="14">
        <f>IF(M4250="", "", IF(C4250="Long", IF(M4250&gt;0, M4250/F4250, ((G4250*(I4250-E4250))/F4250)), IF(M4250&gt;0, M4250/F4250, ((G4250*(E4250-I4250))/F4250))))</f>
        <v/>
      </c>
    </row>
    <row customHeight="1" ht="17.25" r="4251" spans="1:105">
      <c r="A4251" s="161" t="n"/>
      <c r="B4251" s="141" t="n"/>
      <c r="C4251" s="15" t="n"/>
      <c r="D4251" s="15" t="n"/>
      <c r="E4251" s="142" t="n"/>
      <c r="F4251" s="16" t="n"/>
      <c r="G4251" s="132" t="n"/>
      <c r="H4251" s="142" t="n"/>
      <c r="I4251" s="142" t="n"/>
      <c r="J4251" s="144" t="n"/>
      <c r="K4251" s="124" t="n"/>
      <c r="L4251" s="12" t="n"/>
      <c r="M4251" s="158">
        <f>IF(J4251="", "", K4251)</f>
        <v/>
      </c>
      <c r="N4251" s="17" t="n"/>
      <c r="O4251" s="18" t="n"/>
      <c r="AC4251" s="14" t="n"/>
      <c r="AD4251" s="14">
        <f>IF(M4251="", "", IF(C4251="Long", IF(M4251&gt;0, M4251/F4251, ((G4251*(I4251-E4251))/F4251)), IF(M4251&gt;0, M4251/F4251, ((G4251*(E4251-I4251))/F4251))))</f>
        <v/>
      </c>
    </row>
    <row customHeight="1" ht="17.25" r="4252" spans="1:105">
      <c r="A4252" s="161" t="n"/>
      <c r="B4252" s="141" t="n"/>
      <c r="C4252" s="15" t="n"/>
      <c r="D4252" s="15" t="n"/>
      <c r="E4252" s="142" t="n"/>
      <c r="F4252" s="16" t="n"/>
      <c r="G4252" s="132" t="n"/>
      <c r="H4252" s="142" t="n"/>
      <c r="I4252" s="142" t="n"/>
      <c r="J4252" s="144" t="n"/>
      <c r="K4252" s="124" t="n"/>
      <c r="L4252" s="12" t="n"/>
      <c r="M4252" s="158">
        <f>IF(J4252="", "", K4252)</f>
        <v/>
      </c>
      <c r="N4252" s="17" t="n"/>
      <c r="O4252" s="18" t="n"/>
      <c r="AC4252" s="14" t="n"/>
      <c r="AD4252" s="14">
        <f>IF(M4252="", "", IF(C4252="Long", IF(M4252&gt;0, M4252/F4252, ((G4252*(I4252-E4252))/F4252)), IF(M4252&gt;0, M4252/F4252, ((G4252*(E4252-I4252))/F4252))))</f>
        <v/>
      </c>
    </row>
    <row customHeight="1" ht="17.25" r="4253" spans="1:105">
      <c r="A4253" s="161" t="n"/>
      <c r="B4253" s="141" t="n"/>
      <c r="C4253" s="15" t="n"/>
      <c r="D4253" s="15" t="n"/>
      <c r="E4253" s="142" t="n"/>
      <c r="F4253" s="16" t="n"/>
      <c r="G4253" s="132" t="n"/>
      <c r="H4253" s="142" t="n"/>
      <c r="I4253" s="142" t="n"/>
      <c r="J4253" s="144" t="n"/>
      <c r="K4253" s="124" t="n"/>
      <c r="L4253" s="12" t="n"/>
      <c r="M4253" s="158">
        <f>IF(J4253="", "", K4253)</f>
        <v/>
      </c>
      <c r="N4253" s="17" t="n"/>
      <c r="O4253" s="18" t="n"/>
      <c r="AC4253" s="14" t="n"/>
      <c r="AD4253" s="14">
        <f>IF(M4253="", "", IF(C4253="Long", IF(M4253&gt;0, M4253/F4253, ((G4253*(I4253-E4253))/F4253)), IF(M4253&gt;0, M4253/F4253, ((G4253*(E4253-I4253))/F4253))))</f>
        <v/>
      </c>
    </row>
    <row customHeight="1" ht="17.25" r="4254" spans="1:105">
      <c r="A4254" s="161" t="n"/>
      <c r="B4254" s="141" t="n"/>
      <c r="C4254" s="15" t="n"/>
      <c r="D4254" s="15" t="n"/>
      <c r="E4254" s="142" t="n"/>
      <c r="F4254" s="16" t="n"/>
      <c r="G4254" s="132" t="n"/>
      <c r="H4254" s="142" t="n"/>
      <c r="I4254" s="142" t="n"/>
      <c r="J4254" s="144" t="n"/>
      <c r="K4254" s="124" t="n"/>
      <c r="L4254" s="12" t="n"/>
      <c r="M4254" s="158">
        <f>IF(J4254="", "", K4254)</f>
        <v/>
      </c>
      <c r="N4254" s="17" t="n"/>
      <c r="O4254" s="18" t="n"/>
      <c r="AC4254" s="14" t="n"/>
      <c r="AD4254" s="14">
        <f>IF(M4254="", "", IF(C4254="Long", IF(M4254&gt;0, M4254/F4254, ((G4254*(I4254-E4254))/F4254)), IF(M4254&gt;0, M4254/F4254, ((G4254*(E4254-I4254))/F4254))))</f>
        <v/>
      </c>
    </row>
    <row customHeight="1" ht="17.25" r="4255" spans="1:105">
      <c r="A4255" s="161" t="n"/>
      <c r="B4255" s="141" t="n"/>
      <c r="C4255" s="15" t="n"/>
      <c r="D4255" s="15" t="n"/>
      <c r="E4255" s="142" t="n"/>
      <c r="F4255" s="16" t="n"/>
      <c r="G4255" s="132" t="n"/>
      <c r="H4255" s="142" t="n"/>
      <c r="I4255" s="142" t="n"/>
      <c r="J4255" s="144" t="n"/>
      <c r="K4255" s="124" t="n"/>
      <c r="L4255" s="12" t="n"/>
      <c r="M4255" s="158">
        <f>IF(J4255="", "", K4255)</f>
        <v/>
      </c>
      <c r="N4255" s="17" t="n"/>
      <c r="O4255" s="18" t="n"/>
      <c r="AC4255" s="14" t="n"/>
      <c r="AD4255" s="14">
        <f>IF(M4255="", "", IF(C4255="Long", IF(M4255&gt;0, M4255/F4255, ((G4255*(I4255-E4255))/F4255)), IF(M4255&gt;0, M4255/F4255, ((G4255*(E4255-I4255))/F4255))))</f>
        <v/>
      </c>
    </row>
    <row customHeight="1" ht="17.25" r="4256" spans="1:105">
      <c r="A4256" s="161" t="n"/>
      <c r="B4256" s="141" t="n"/>
      <c r="C4256" s="15" t="n"/>
      <c r="D4256" s="15" t="n"/>
      <c r="E4256" s="142" t="n"/>
      <c r="F4256" s="16" t="n"/>
      <c r="G4256" s="132" t="n"/>
      <c r="H4256" s="142" t="n"/>
      <c r="I4256" s="142" t="n"/>
      <c r="J4256" s="144" t="n"/>
      <c r="K4256" s="124" t="n"/>
      <c r="L4256" s="12" t="n"/>
      <c r="M4256" s="158">
        <f>IF(J4256="", "", K4256)</f>
        <v/>
      </c>
      <c r="N4256" s="17" t="n"/>
      <c r="O4256" s="18" t="n"/>
      <c r="AC4256" s="14" t="n"/>
      <c r="AD4256" s="14">
        <f>IF(M4256="", "", IF(C4256="Long", IF(M4256&gt;0, M4256/F4256, ((G4256*(I4256-E4256))/F4256)), IF(M4256&gt;0, M4256/F4256, ((G4256*(E4256-I4256))/F4256))))</f>
        <v/>
      </c>
    </row>
    <row customHeight="1" ht="17.25" r="4257" spans="1:105">
      <c r="A4257" s="161" t="n"/>
      <c r="B4257" s="141" t="n"/>
      <c r="C4257" s="15" t="n"/>
      <c r="D4257" s="15" t="n"/>
      <c r="E4257" s="142" t="n"/>
      <c r="F4257" s="16" t="n"/>
      <c r="G4257" s="132" t="n"/>
      <c r="H4257" s="142" t="n"/>
      <c r="I4257" s="142" t="n"/>
      <c r="J4257" s="144" t="n"/>
      <c r="K4257" s="124" t="n"/>
      <c r="L4257" s="12" t="n"/>
      <c r="M4257" s="158">
        <f>IF(J4257="", "", K4257)</f>
        <v/>
      </c>
      <c r="N4257" s="17" t="n"/>
      <c r="O4257" s="18" t="n"/>
      <c r="AC4257" s="14" t="n"/>
      <c r="AD4257" s="14">
        <f>IF(M4257="", "", IF(C4257="Long", IF(M4257&gt;0, M4257/F4257, ((G4257*(I4257-E4257))/F4257)), IF(M4257&gt;0, M4257/F4257, ((G4257*(E4257-I4257))/F4257))))</f>
        <v/>
      </c>
    </row>
    <row customHeight="1" ht="17.25" r="4258" spans="1:105">
      <c r="A4258" s="161" t="n"/>
      <c r="B4258" s="141" t="n"/>
      <c r="C4258" s="15" t="n"/>
      <c r="D4258" s="15" t="n"/>
      <c r="E4258" s="142" t="n"/>
      <c r="F4258" s="16" t="n"/>
      <c r="G4258" s="132" t="n"/>
      <c r="H4258" s="142" t="n"/>
      <c r="I4258" s="142" t="n"/>
      <c r="J4258" s="144" t="n"/>
      <c r="K4258" s="124" t="n"/>
      <c r="L4258" s="12" t="n"/>
      <c r="M4258" s="158">
        <f>IF(J4258="", "", K4258)</f>
        <v/>
      </c>
      <c r="N4258" s="17" t="n"/>
      <c r="O4258" s="18" t="n"/>
      <c r="AC4258" s="14" t="n"/>
      <c r="AD4258" s="14">
        <f>IF(M4258="", "", IF(C4258="Long", IF(M4258&gt;0, M4258/F4258, ((G4258*(I4258-E4258))/F4258)), IF(M4258&gt;0, M4258/F4258, ((G4258*(E4258-I4258))/F4258))))</f>
        <v/>
      </c>
    </row>
    <row customHeight="1" ht="17.25" r="4259" spans="1:105">
      <c r="A4259" s="161" t="n"/>
      <c r="B4259" s="141" t="n"/>
      <c r="C4259" s="15" t="n"/>
      <c r="D4259" s="15" t="n"/>
      <c r="E4259" s="142" t="n"/>
      <c r="F4259" s="16" t="n"/>
      <c r="G4259" s="132" t="n"/>
      <c r="H4259" s="142" t="n"/>
      <c r="I4259" s="142" t="n"/>
      <c r="J4259" s="144" t="n"/>
      <c r="K4259" s="124" t="n"/>
      <c r="L4259" s="12" t="n"/>
      <c r="M4259" s="158">
        <f>IF(J4259="", "", K4259)</f>
        <v/>
      </c>
      <c r="N4259" s="17" t="n"/>
      <c r="O4259" s="18" t="n"/>
      <c r="AC4259" s="14" t="n"/>
      <c r="AD4259" s="14">
        <f>IF(M4259="", "", IF(C4259="Long", IF(M4259&gt;0, M4259/F4259, ((G4259*(I4259-E4259))/F4259)), IF(M4259&gt;0, M4259/F4259, ((G4259*(E4259-I4259))/F4259))))</f>
        <v/>
      </c>
    </row>
    <row customHeight="1" ht="17.25" r="4260" spans="1:105">
      <c r="A4260" s="161" t="n"/>
      <c r="B4260" s="141" t="n"/>
      <c r="C4260" s="15" t="n"/>
      <c r="D4260" s="15" t="n"/>
      <c r="E4260" s="142" t="n"/>
      <c r="F4260" s="16" t="n"/>
      <c r="G4260" s="132" t="n"/>
      <c r="H4260" s="142" t="n"/>
      <c r="I4260" s="142" t="n"/>
      <c r="J4260" s="144" t="n"/>
      <c r="K4260" s="124" t="n"/>
      <c r="L4260" s="12" t="n"/>
      <c r="M4260" s="158">
        <f>IF(J4260="", "", K4260)</f>
        <v/>
      </c>
      <c r="N4260" s="17" t="n"/>
      <c r="O4260" s="18" t="n"/>
      <c r="AC4260" s="14" t="n"/>
      <c r="AD4260" s="14">
        <f>IF(M4260="", "", IF(C4260="Long", IF(M4260&gt;0, M4260/F4260, ((G4260*(I4260-E4260))/F4260)), IF(M4260&gt;0, M4260/F4260, ((G4260*(E4260-I4260))/F4260))))</f>
        <v/>
      </c>
    </row>
    <row customHeight="1" ht="17.25" r="4261" spans="1:105">
      <c r="A4261" s="161" t="n"/>
      <c r="B4261" s="141" t="n"/>
      <c r="C4261" s="15" t="n"/>
      <c r="D4261" s="15" t="n"/>
      <c r="E4261" s="142" t="n"/>
      <c r="F4261" s="16" t="n"/>
      <c r="G4261" s="132" t="n"/>
      <c r="H4261" s="142" t="n"/>
      <c r="I4261" s="142" t="n"/>
      <c r="J4261" s="144" t="n"/>
      <c r="K4261" s="124" t="n"/>
      <c r="L4261" s="12" t="n"/>
      <c r="M4261" s="158">
        <f>IF(J4261="", "", K4261)</f>
        <v/>
      </c>
      <c r="N4261" s="17" t="n"/>
      <c r="O4261" s="18" t="n"/>
      <c r="AC4261" s="14" t="n"/>
      <c r="AD4261" s="14">
        <f>IF(M4261="", "", IF(C4261="Long", IF(M4261&gt;0, M4261/F4261, ((G4261*(I4261-E4261))/F4261)), IF(M4261&gt;0, M4261/F4261, ((G4261*(E4261-I4261))/F4261))))</f>
        <v/>
      </c>
    </row>
    <row customHeight="1" ht="17.25" r="4262" spans="1:105">
      <c r="A4262" s="161" t="n"/>
      <c r="B4262" s="141" t="n"/>
      <c r="C4262" s="15" t="n"/>
      <c r="D4262" s="15" t="n"/>
      <c r="E4262" s="142" t="n"/>
      <c r="F4262" s="16" t="n"/>
      <c r="G4262" s="132" t="n"/>
      <c r="H4262" s="142" t="n"/>
      <c r="I4262" s="142" t="n"/>
      <c r="J4262" s="144" t="n"/>
      <c r="K4262" s="124" t="n"/>
      <c r="L4262" s="12" t="n"/>
      <c r="M4262" s="158">
        <f>IF(J4262="", "", K4262)</f>
        <v/>
      </c>
      <c r="N4262" s="17" t="n"/>
      <c r="O4262" s="18" t="n"/>
      <c r="AC4262" s="14" t="n"/>
      <c r="AD4262" s="14">
        <f>IF(M4262="", "", IF(C4262="Long", IF(M4262&gt;0, M4262/F4262, ((G4262*(I4262-E4262))/F4262)), IF(M4262&gt;0, M4262/F4262, ((G4262*(E4262-I4262))/F4262))))</f>
        <v/>
      </c>
    </row>
    <row customHeight="1" ht="17.25" r="4263" spans="1:105">
      <c r="A4263" s="161" t="n"/>
      <c r="B4263" s="141" t="n"/>
      <c r="C4263" s="15" t="n"/>
      <c r="D4263" s="15" t="n"/>
      <c r="E4263" s="142" t="n"/>
      <c r="F4263" s="16" t="n"/>
      <c r="G4263" s="132" t="n"/>
      <c r="H4263" s="142" t="n"/>
      <c r="I4263" s="142" t="n"/>
      <c r="J4263" s="144" t="n"/>
      <c r="K4263" s="124" t="n"/>
      <c r="L4263" s="12" t="n"/>
      <c r="M4263" s="158">
        <f>IF(J4263="", "", K4263)</f>
        <v/>
      </c>
      <c r="N4263" s="17" t="n"/>
      <c r="O4263" s="18" t="n"/>
      <c r="AC4263" s="14" t="n"/>
      <c r="AD4263" s="14">
        <f>IF(M4263="", "", IF(C4263="Long", IF(M4263&gt;0, M4263/F4263, ((G4263*(I4263-E4263))/F4263)), IF(M4263&gt;0, M4263/F4263, ((G4263*(E4263-I4263))/F4263))))</f>
        <v/>
      </c>
    </row>
    <row customHeight="1" ht="17.25" r="4264" spans="1:105">
      <c r="A4264" s="161" t="n"/>
      <c r="B4264" s="141" t="n"/>
      <c r="C4264" s="15" t="n"/>
      <c r="D4264" s="15" t="n"/>
      <c r="E4264" s="142" t="n"/>
      <c r="F4264" s="16" t="n"/>
      <c r="G4264" s="132" t="n"/>
      <c r="H4264" s="142" t="n"/>
      <c r="I4264" s="142" t="n"/>
      <c r="J4264" s="144" t="n"/>
      <c r="K4264" s="124" t="n"/>
      <c r="L4264" s="12" t="n"/>
      <c r="M4264" s="158">
        <f>IF(J4264="", "", K4264)</f>
        <v/>
      </c>
      <c r="N4264" s="17" t="n"/>
      <c r="O4264" s="18" t="n"/>
      <c r="AC4264" s="14" t="n"/>
      <c r="AD4264" s="14">
        <f>IF(M4264="", "", IF(C4264="Long", IF(M4264&gt;0, M4264/F4264, ((G4264*(I4264-E4264))/F4264)), IF(M4264&gt;0, M4264/F4264, ((G4264*(E4264-I4264))/F4264))))</f>
        <v/>
      </c>
    </row>
    <row customHeight="1" ht="17.25" r="4265" spans="1:105">
      <c r="A4265" s="161" t="n"/>
      <c r="B4265" s="141" t="n"/>
      <c r="C4265" s="15" t="n"/>
      <c r="D4265" s="15" t="n"/>
      <c r="E4265" s="142" t="n"/>
      <c r="F4265" s="16" t="n"/>
      <c r="G4265" s="132" t="n"/>
      <c r="H4265" s="142" t="n"/>
      <c r="I4265" s="142" t="n"/>
      <c r="J4265" s="144" t="n"/>
      <c r="K4265" s="124" t="n"/>
      <c r="L4265" s="12" t="n"/>
      <c r="M4265" s="158">
        <f>IF(J4265="", "", K4265)</f>
        <v/>
      </c>
      <c r="N4265" s="17" t="n"/>
      <c r="O4265" s="18" t="n"/>
      <c r="AC4265" s="14" t="n"/>
      <c r="AD4265" s="14">
        <f>IF(M4265="", "", IF(C4265="Long", IF(M4265&gt;0, M4265/F4265, ((G4265*(I4265-E4265))/F4265)), IF(M4265&gt;0, M4265/F4265, ((G4265*(E4265-I4265))/F4265))))</f>
        <v/>
      </c>
    </row>
    <row customHeight="1" ht="17.25" r="4266" spans="1:105">
      <c r="A4266" s="161" t="n"/>
      <c r="B4266" s="141" t="n"/>
      <c r="C4266" s="15" t="n"/>
      <c r="D4266" s="15" t="n"/>
      <c r="E4266" s="142" t="n"/>
      <c r="F4266" s="16" t="n"/>
      <c r="G4266" s="132" t="n"/>
      <c r="H4266" s="142" t="n"/>
      <c r="I4266" s="142" t="n"/>
      <c r="J4266" s="144" t="n"/>
      <c r="K4266" s="124" t="n"/>
      <c r="L4266" s="12" t="n"/>
      <c r="M4266" s="158">
        <f>IF(J4266="", "", K4266)</f>
        <v/>
      </c>
      <c r="N4266" s="17" t="n"/>
      <c r="O4266" s="18" t="n"/>
      <c r="AC4266" s="14" t="n"/>
      <c r="AD4266" s="14">
        <f>IF(M4266="", "", IF(C4266="Long", IF(M4266&gt;0, M4266/F4266, ((G4266*(I4266-E4266))/F4266)), IF(M4266&gt;0, M4266/F4266, ((G4266*(E4266-I4266))/F4266))))</f>
        <v/>
      </c>
    </row>
    <row customHeight="1" ht="17.25" r="4267" spans="1:105">
      <c r="A4267" s="161" t="n"/>
      <c r="B4267" s="141" t="n"/>
      <c r="C4267" s="15" t="n"/>
      <c r="D4267" s="15" t="n"/>
      <c r="E4267" s="142" t="n"/>
      <c r="F4267" s="16" t="n"/>
      <c r="G4267" s="132" t="n"/>
      <c r="H4267" s="142" t="n"/>
      <c r="I4267" s="142" t="n"/>
      <c r="J4267" s="144" t="n"/>
      <c r="K4267" s="124" t="n"/>
      <c r="L4267" s="12" t="n"/>
      <c r="M4267" s="158">
        <f>IF(J4267="", "", K4267)</f>
        <v/>
      </c>
      <c r="N4267" s="17" t="n"/>
      <c r="O4267" s="18" t="n"/>
      <c r="AC4267" s="14" t="n"/>
      <c r="AD4267" s="14">
        <f>IF(M4267="", "", IF(C4267="Long", IF(M4267&gt;0, M4267/F4267, ((G4267*(I4267-E4267))/F4267)), IF(M4267&gt;0, M4267/F4267, ((G4267*(E4267-I4267))/F4267))))</f>
        <v/>
      </c>
    </row>
    <row customHeight="1" ht="17.25" r="4268" spans="1:105">
      <c r="A4268" s="161" t="n"/>
      <c r="B4268" s="141" t="n"/>
      <c r="C4268" s="15" t="n"/>
      <c r="D4268" s="15" t="n"/>
      <c r="E4268" s="142" t="n"/>
      <c r="F4268" s="16" t="n"/>
      <c r="G4268" s="132" t="n"/>
      <c r="H4268" s="142" t="n"/>
      <c r="I4268" s="142" t="n"/>
      <c r="J4268" s="144" t="n"/>
      <c r="K4268" s="124" t="n"/>
      <c r="L4268" s="12" t="n"/>
      <c r="M4268" s="158">
        <f>IF(J4268="", "", K4268)</f>
        <v/>
      </c>
      <c r="N4268" s="17" t="n"/>
      <c r="O4268" s="18" t="n"/>
      <c r="AC4268" s="14" t="n"/>
      <c r="AD4268" s="14">
        <f>IF(M4268="", "", IF(C4268="Long", IF(M4268&gt;0, M4268/F4268, ((G4268*(I4268-E4268))/F4268)), IF(M4268&gt;0, M4268/F4268, ((G4268*(E4268-I4268))/F4268))))</f>
        <v/>
      </c>
    </row>
    <row customHeight="1" ht="17.25" r="4269" spans="1:105">
      <c r="A4269" s="161" t="n"/>
      <c r="B4269" s="141" t="n"/>
      <c r="C4269" s="15" t="n"/>
      <c r="D4269" s="15" t="n"/>
      <c r="E4269" s="142" t="n"/>
      <c r="F4269" s="16" t="n"/>
      <c r="G4269" s="132" t="n"/>
      <c r="H4269" s="142" t="n"/>
      <c r="I4269" s="142" t="n"/>
      <c r="J4269" s="144" t="n"/>
      <c r="K4269" s="124" t="n"/>
      <c r="L4269" s="12" t="n"/>
      <c r="M4269" s="158">
        <f>IF(J4269="", "", K4269)</f>
        <v/>
      </c>
      <c r="N4269" s="17" t="n"/>
      <c r="O4269" s="18" t="n"/>
      <c r="AC4269" s="14" t="n"/>
      <c r="AD4269" s="14">
        <f>IF(M4269="", "", IF(C4269="Long", IF(M4269&gt;0, M4269/F4269, ((G4269*(I4269-E4269))/F4269)), IF(M4269&gt;0, M4269/F4269, ((G4269*(E4269-I4269))/F4269))))</f>
        <v/>
      </c>
    </row>
    <row customHeight="1" ht="17.25" r="4270" spans="1:105">
      <c r="A4270" s="161" t="n"/>
      <c r="B4270" s="141" t="n"/>
      <c r="C4270" s="15" t="n"/>
      <c r="D4270" s="15" t="n"/>
      <c r="E4270" s="142" t="n"/>
      <c r="F4270" s="16" t="n"/>
      <c r="G4270" s="132" t="n"/>
      <c r="H4270" s="142" t="n"/>
      <c r="I4270" s="142" t="n"/>
      <c r="J4270" s="144" t="n"/>
      <c r="K4270" s="124" t="n"/>
      <c r="L4270" s="12" t="n"/>
      <c r="M4270" s="158">
        <f>IF(J4270="", "", K4270)</f>
        <v/>
      </c>
      <c r="N4270" s="17" t="n"/>
      <c r="O4270" s="18" t="n"/>
      <c r="AC4270" s="14" t="n"/>
      <c r="AD4270" s="14">
        <f>IF(M4270="", "", IF(C4270="Long", IF(M4270&gt;0, M4270/F4270, ((G4270*(I4270-E4270))/F4270)), IF(M4270&gt;0, M4270/F4270, ((G4270*(E4270-I4270))/F4270))))</f>
        <v/>
      </c>
    </row>
    <row customHeight="1" ht="17.25" r="4271" spans="1:105">
      <c r="A4271" s="161" t="n"/>
      <c r="B4271" s="141" t="n"/>
      <c r="C4271" s="15" t="n"/>
      <c r="D4271" s="15" t="n"/>
      <c r="E4271" s="142" t="n"/>
      <c r="F4271" s="16" t="n"/>
      <c r="G4271" s="132" t="n"/>
      <c r="H4271" s="142" t="n"/>
      <c r="I4271" s="142" t="n"/>
      <c r="J4271" s="144" t="n"/>
      <c r="K4271" s="124" t="n"/>
      <c r="L4271" s="12" t="n"/>
      <c r="M4271" s="158">
        <f>IF(J4271="", "", K4271)</f>
        <v/>
      </c>
      <c r="N4271" s="17" t="n"/>
      <c r="O4271" s="18" t="n"/>
      <c r="AC4271" s="14" t="n"/>
      <c r="AD4271" s="14">
        <f>IF(M4271="", "", IF(C4271="Long", IF(M4271&gt;0, M4271/F4271, ((G4271*(I4271-E4271))/F4271)), IF(M4271&gt;0, M4271/F4271, ((G4271*(E4271-I4271))/F4271))))</f>
        <v/>
      </c>
    </row>
    <row customHeight="1" ht="17.25" r="4272" spans="1:105">
      <c r="A4272" s="161" t="n"/>
      <c r="B4272" s="141" t="n"/>
      <c r="C4272" s="15" t="n"/>
      <c r="D4272" s="15" t="n"/>
      <c r="E4272" s="142" t="n"/>
      <c r="F4272" s="16" t="n"/>
      <c r="G4272" s="132" t="n"/>
      <c r="H4272" s="142" t="n"/>
      <c r="I4272" s="142" t="n"/>
      <c r="J4272" s="144" t="n"/>
      <c r="K4272" s="124" t="n"/>
      <c r="L4272" s="12" t="n"/>
      <c r="M4272" s="158">
        <f>IF(J4272="", "", K4272)</f>
        <v/>
      </c>
      <c r="N4272" s="17" t="n"/>
      <c r="O4272" s="18" t="n"/>
      <c r="AC4272" s="14" t="n"/>
      <c r="AD4272" s="14">
        <f>IF(M4272="", "", IF(C4272="Long", IF(M4272&gt;0, M4272/F4272, ((G4272*(I4272-E4272))/F4272)), IF(M4272&gt;0, M4272/F4272, ((G4272*(E4272-I4272))/F4272))))</f>
        <v/>
      </c>
    </row>
    <row customHeight="1" ht="17.25" r="4273" spans="1:105">
      <c r="A4273" s="161" t="n"/>
      <c r="B4273" s="141" t="n"/>
      <c r="C4273" s="15" t="n"/>
      <c r="D4273" s="15" t="n"/>
      <c r="E4273" s="142" t="n"/>
      <c r="F4273" s="16" t="n"/>
      <c r="G4273" s="132" t="n"/>
      <c r="H4273" s="142" t="n"/>
      <c r="I4273" s="142" t="n"/>
      <c r="J4273" s="144" t="n"/>
      <c r="K4273" s="124" t="n"/>
      <c r="L4273" s="12" t="n"/>
      <c r="M4273" s="158">
        <f>IF(J4273="", "", K4273)</f>
        <v/>
      </c>
      <c r="N4273" s="17" t="n"/>
      <c r="O4273" s="18" t="n"/>
      <c r="AC4273" s="14" t="n"/>
      <c r="AD4273" s="14">
        <f>IF(M4273="", "", IF(C4273="Long", IF(M4273&gt;0, M4273/F4273, ((G4273*(I4273-E4273))/F4273)), IF(M4273&gt;0, M4273/F4273, ((G4273*(E4273-I4273))/F4273))))</f>
        <v/>
      </c>
    </row>
    <row customHeight="1" ht="17.25" r="4274" spans="1:105">
      <c r="A4274" s="161" t="n"/>
      <c r="B4274" s="141" t="n"/>
      <c r="C4274" s="15" t="n"/>
      <c r="D4274" s="15" t="n"/>
      <c r="E4274" s="142" t="n"/>
      <c r="F4274" s="16" t="n"/>
      <c r="G4274" s="132" t="n"/>
      <c r="H4274" s="142" t="n"/>
      <c r="I4274" s="142" t="n"/>
      <c r="J4274" s="144" t="n"/>
      <c r="K4274" s="124" t="n"/>
      <c r="L4274" s="12" t="n"/>
      <c r="M4274" s="158">
        <f>IF(J4274="", "", K4274)</f>
        <v/>
      </c>
      <c r="N4274" s="17" t="n"/>
      <c r="O4274" s="18" t="n"/>
      <c r="AC4274" s="14" t="n"/>
      <c r="AD4274" s="14">
        <f>IF(M4274="", "", IF(C4274="Long", IF(M4274&gt;0, M4274/F4274, ((G4274*(I4274-E4274))/F4274)), IF(M4274&gt;0, M4274/F4274, ((G4274*(E4274-I4274))/F4274))))</f>
        <v/>
      </c>
    </row>
    <row customHeight="1" ht="17.25" r="4275" spans="1:105">
      <c r="A4275" s="161" t="n"/>
      <c r="B4275" s="141" t="n"/>
      <c r="C4275" s="15" t="n"/>
      <c r="D4275" s="15" t="n"/>
      <c r="E4275" s="142" t="n"/>
      <c r="F4275" s="16" t="n"/>
      <c r="G4275" s="132" t="n"/>
      <c r="H4275" s="142" t="n"/>
      <c r="I4275" s="142" t="n"/>
      <c r="J4275" s="144" t="n"/>
      <c r="K4275" s="124" t="n"/>
      <c r="L4275" s="12" t="n"/>
      <c r="M4275" s="158">
        <f>IF(J4275="", "", K4275)</f>
        <v/>
      </c>
      <c r="N4275" s="17" t="n"/>
      <c r="O4275" s="18" t="n"/>
      <c r="AC4275" s="14" t="n"/>
      <c r="AD4275" s="14">
        <f>IF(M4275="", "", IF(C4275="Long", IF(M4275&gt;0, M4275/F4275, ((G4275*(I4275-E4275))/F4275)), IF(M4275&gt;0, M4275/F4275, ((G4275*(E4275-I4275))/F4275))))</f>
        <v/>
      </c>
    </row>
    <row customHeight="1" ht="17.25" r="4276" spans="1:105">
      <c r="A4276" s="161" t="n"/>
      <c r="B4276" s="141" t="n"/>
      <c r="C4276" s="15" t="n"/>
      <c r="D4276" s="15" t="n"/>
      <c r="E4276" s="142" t="n"/>
      <c r="F4276" s="16" t="n"/>
      <c r="G4276" s="132" t="n"/>
      <c r="H4276" s="142" t="n"/>
      <c r="I4276" s="142" t="n"/>
      <c r="J4276" s="144" t="n"/>
      <c r="K4276" s="124" t="n"/>
      <c r="L4276" s="12" t="n"/>
      <c r="M4276" s="158">
        <f>IF(J4276="", "", K4276)</f>
        <v/>
      </c>
      <c r="N4276" s="17" t="n"/>
      <c r="O4276" s="18" t="n"/>
      <c r="AC4276" s="14" t="n"/>
      <c r="AD4276" s="14">
        <f>IF(M4276="", "", IF(C4276="Long", IF(M4276&gt;0, M4276/F4276, ((G4276*(I4276-E4276))/F4276)), IF(M4276&gt;0, M4276/F4276, ((G4276*(E4276-I4276))/F4276))))</f>
        <v/>
      </c>
    </row>
    <row customHeight="1" ht="17.25" r="4277" spans="1:105">
      <c r="A4277" s="161" t="n"/>
      <c r="B4277" s="141" t="n"/>
      <c r="C4277" s="15" t="n"/>
      <c r="D4277" s="15" t="n"/>
      <c r="E4277" s="142" t="n"/>
      <c r="F4277" s="16" t="n"/>
      <c r="G4277" s="132" t="n"/>
      <c r="H4277" s="142" t="n"/>
      <c r="I4277" s="142" t="n"/>
      <c r="J4277" s="144" t="n"/>
      <c r="K4277" s="124" t="n"/>
      <c r="L4277" s="12" t="n"/>
      <c r="M4277" s="158">
        <f>IF(J4277="", "", K4277)</f>
        <v/>
      </c>
      <c r="N4277" s="17" t="n"/>
      <c r="O4277" s="18" t="n"/>
      <c r="AC4277" s="14" t="n"/>
      <c r="AD4277" s="14">
        <f>IF(M4277="", "", IF(C4277="Long", IF(M4277&gt;0, M4277/F4277, ((G4277*(I4277-E4277))/F4277)), IF(M4277&gt;0, M4277/F4277, ((G4277*(E4277-I4277))/F4277))))</f>
        <v/>
      </c>
    </row>
    <row customHeight="1" ht="17.25" r="4278" spans="1:105">
      <c r="A4278" s="161" t="n"/>
      <c r="B4278" s="141" t="n"/>
      <c r="C4278" s="15" t="n"/>
      <c r="D4278" s="15" t="n"/>
      <c r="E4278" s="142" t="n"/>
      <c r="F4278" s="16" t="n"/>
      <c r="G4278" s="132" t="n"/>
      <c r="H4278" s="142" t="n"/>
      <c r="I4278" s="142" t="n"/>
      <c r="J4278" s="144" t="n"/>
      <c r="K4278" s="124" t="n"/>
      <c r="L4278" s="12" t="n"/>
      <c r="M4278" s="158">
        <f>IF(J4278="", "", K4278)</f>
        <v/>
      </c>
      <c r="N4278" s="17" t="n"/>
      <c r="O4278" s="18" t="n"/>
      <c r="AC4278" s="14" t="n"/>
      <c r="AD4278" s="14">
        <f>IF(M4278="", "", IF(C4278="Long", IF(M4278&gt;0, M4278/F4278, ((G4278*(I4278-E4278))/F4278)), IF(M4278&gt;0, M4278/F4278, ((G4278*(E4278-I4278))/F4278))))</f>
        <v/>
      </c>
    </row>
    <row customHeight="1" ht="17.25" r="4279" spans="1:105">
      <c r="A4279" s="161" t="n"/>
      <c r="B4279" s="141" t="n"/>
      <c r="C4279" s="15" t="n"/>
      <c r="D4279" s="15" t="n"/>
      <c r="E4279" s="142" t="n"/>
      <c r="F4279" s="16" t="n"/>
      <c r="G4279" s="132" t="n"/>
      <c r="H4279" s="142" t="n"/>
      <c r="I4279" s="142" t="n"/>
      <c r="J4279" s="144" t="n"/>
      <c r="K4279" s="124" t="n"/>
      <c r="L4279" s="12" t="n"/>
      <c r="M4279" s="158">
        <f>IF(J4279="", "", K4279)</f>
        <v/>
      </c>
      <c r="N4279" s="17" t="n"/>
      <c r="O4279" s="18" t="n"/>
      <c r="AC4279" s="14" t="n"/>
      <c r="AD4279" s="14">
        <f>IF(M4279="", "", IF(C4279="Long", IF(M4279&gt;0, M4279/F4279, ((G4279*(I4279-E4279))/F4279)), IF(M4279&gt;0, M4279/F4279, ((G4279*(E4279-I4279))/F4279))))</f>
        <v/>
      </c>
    </row>
    <row customHeight="1" ht="17.25" r="4280" spans="1:105">
      <c r="A4280" s="161" t="n"/>
      <c r="B4280" s="141" t="n"/>
      <c r="C4280" s="15" t="n"/>
      <c r="D4280" s="15" t="n"/>
      <c r="E4280" s="142" t="n"/>
      <c r="F4280" s="16" t="n"/>
      <c r="G4280" s="132" t="n"/>
      <c r="H4280" s="142" t="n"/>
      <c r="I4280" s="142" t="n"/>
      <c r="J4280" s="144" t="n"/>
      <c r="K4280" s="124" t="n"/>
      <c r="L4280" s="12" t="n"/>
      <c r="M4280" s="158">
        <f>IF(J4280="", "", K4280)</f>
        <v/>
      </c>
      <c r="N4280" s="17" t="n"/>
      <c r="O4280" s="18" t="n"/>
      <c r="AC4280" s="14" t="n"/>
      <c r="AD4280" s="14">
        <f>IF(M4280="", "", IF(C4280="Long", IF(M4280&gt;0, M4280/F4280, ((G4280*(I4280-E4280))/F4280)), IF(M4280&gt;0, M4280/F4280, ((G4280*(E4280-I4280))/F4280))))</f>
        <v/>
      </c>
    </row>
    <row customHeight="1" ht="17.25" r="4281" spans="1:105">
      <c r="A4281" s="161" t="n"/>
      <c r="B4281" s="141" t="n"/>
      <c r="C4281" s="15" t="n"/>
      <c r="D4281" s="15" t="n"/>
      <c r="E4281" s="142" t="n"/>
      <c r="F4281" s="16" t="n"/>
      <c r="G4281" s="132" t="n"/>
      <c r="H4281" s="142" t="n"/>
      <c r="I4281" s="142" t="n"/>
      <c r="J4281" s="144" t="n"/>
      <c r="K4281" s="124" t="n"/>
      <c r="L4281" s="12" t="n"/>
      <c r="M4281" s="158">
        <f>IF(J4281="", "", K4281)</f>
        <v/>
      </c>
      <c r="N4281" s="17" t="n"/>
      <c r="O4281" s="18" t="n"/>
      <c r="AC4281" s="14" t="n"/>
      <c r="AD4281" s="14">
        <f>IF(M4281="", "", IF(C4281="Long", IF(M4281&gt;0, M4281/F4281, ((G4281*(I4281-E4281))/F4281)), IF(M4281&gt;0, M4281/F4281, ((G4281*(E4281-I4281))/F4281))))</f>
        <v/>
      </c>
    </row>
    <row customHeight="1" ht="17.25" r="4282" spans="1:105">
      <c r="A4282" s="161" t="n"/>
      <c r="B4282" s="141" t="n"/>
      <c r="C4282" s="15" t="n"/>
      <c r="D4282" s="15" t="n"/>
      <c r="E4282" s="142" t="n"/>
      <c r="F4282" s="16" t="n"/>
      <c r="G4282" s="132" t="n"/>
      <c r="H4282" s="142" t="n"/>
      <c r="I4282" s="142" t="n"/>
      <c r="J4282" s="144" t="n"/>
      <c r="K4282" s="124" t="n"/>
      <c r="L4282" s="12" t="n"/>
      <c r="M4282" s="158">
        <f>IF(J4282="", "", K4282)</f>
        <v/>
      </c>
      <c r="N4282" s="17" t="n"/>
      <c r="O4282" s="18" t="n"/>
      <c r="AC4282" s="14" t="n"/>
      <c r="AD4282" s="14">
        <f>IF(M4282="", "", IF(C4282="Long", IF(M4282&gt;0, M4282/F4282, ((G4282*(I4282-E4282))/F4282)), IF(M4282&gt;0, M4282/F4282, ((G4282*(E4282-I4282))/F4282))))</f>
        <v/>
      </c>
    </row>
    <row customHeight="1" ht="17.25" r="4283" spans="1:105">
      <c r="A4283" s="161" t="n"/>
      <c r="B4283" s="141" t="n"/>
      <c r="C4283" s="15" t="n"/>
      <c r="D4283" s="15" t="n"/>
      <c r="E4283" s="142" t="n"/>
      <c r="F4283" s="16" t="n"/>
      <c r="G4283" s="132" t="n"/>
      <c r="H4283" s="142" t="n"/>
      <c r="I4283" s="142" t="n"/>
      <c r="J4283" s="144" t="n"/>
      <c r="K4283" s="124" t="n"/>
      <c r="L4283" s="12" t="n"/>
      <c r="M4283" s="158">
        <f>IF(J4283="", "", K4283)</f>
        <v/>
      </c>
      <c r="N4283" s="17" t="n"/>
      <c r="O4283" s="18" t="n"/>
      <c r="AC4283" s="14" t="n"/>
      <c r="AD4283" s="14">
        <f>IF(M4283="", "", IF(C4283="Long", IF(M4283&gt;0, M4283/F4283, ((G4283*(I4283-E4283))/F4283)), IF(M4283&gt;0, M4283/F4283, ((G4283*(E4283-I4283))/F4283))))</f>
        <v/>
      </c>
    </row>
    <row customHeight="1" ht="17.25" r="4284" spans="1:105">
      <c r="A4284" s="161" t="n"/>
      <c r="B4284" s="141" t="n"/>
      <c r="C4284" s="15" t="n"/>
      <c r="D4284" s="15" t="n"/>
      <c r="E4284" s="142" t="n"/>
      <c r="F4284" s="16" t="n"/>
      <c r="G4284" s="132" t="n"/>
      <c r="H4284" s="142" t="n"/>
      <c r="I4284" s="142" t="n"/>
      <c r="J4284" s="144" t="n"/>
      <c r="K4284" s="124" t="n"/>
      <c r="L4284" s="12" t="n"/>
      <c r="M4284" s="158">
        <f>IF(J4284="", "", K4284)</f>
        <v/>
      </c>
      <c r="N4284" s="17" t="n"/>
      <c r="O4284" s="18" t="n"/>
      <c r="AC4284" s="14" t="n"/>
      <c r="AD4284" s="14">
        <f>IF(M4284="", "", IF(C4284="Long", IF(M4284&gt;0, M4284/F4284, ((G4284*(I4284-E4284))/F4284)), IF(M4284&gt;0, M4284/F4284, ((G4284*(E4284-I4284))/F4284))))</f>
        <v/>
      </c>
    </row>
    <row customHeight="1" ht="17.25" r="4285" spans="1:105">
      <c r="A4285" s="161" t="n"/>
      <c r="B4285" s="141" t="n"/>
      <c r="C4285" s="15" t="n"/>
      <c r="D4285" s="15" t="n"/>
      <c r="E4285" s="142" t="n"/>
      <c r="F4285" s="16" t="n"/>
      <c r="G4285" s="132" t="n"/>
      <c r="H4285" s="142" t="n"/>
      <c r="I4285" s="142" t="n"/>
      <c r="J4285" s="144" t="n"/>
      <c r="K4285" s="124" t="n"/>
      <c r="L4285" s="12" t="n"/>
      <c r="M4285" s="158">
        <f>IF(J4285="", "", K4285)</f>
        <v/>
      </c>
      <c r="N4285" s="17" t="n"/>
      <c r="O4285" s="18" t="n"/>
      <c r="AC4285" s="14" t="n"/>
      <c r="AD4285" s="14">
        <f>IF(M4285="", "", IF(C4285="Long", IF(M4285&gt;0, M4285/F4285, ((G4285*(I4285-E4285))/F4285)), IF(M4285&gt;0, M4285/F4285, ((G4285*(E4285-I4285))/F4285))))</f>
        <v/>
      </c>
    </row>
    <row customHeight="1" ht="17.25" r="4286" spans="1:105">
      <c r="A4286" s="161" t="n"/>
      <c r="B4286" s="141" t="n"/>
      <c r="C4286" s="15" t="n"/>
      <c r="D4286" s="15" t="n"/>
      <c r="E4286" s="142" t="n"/>
      <c r="F4286" s="16" t="n"/>
      <c r="G4286" s="132" t="n"/>
      <c r="H4286" s="142" t="n"/>
      <c r="I4286" s="142" t="n"/>
      <c r="J4286" s="144" t="n"/>
      <c r="K4286" s="124" t="n"/>
      <c r="L4286" s="12" t="n"/>
      <c r="M4286" s="158">
        <f>IF(J4286="", "", K4286)</f>
        <v/>
      </c>
      <c r="N4286" s="17" t="n"/>
      <c r="O4286" s="18" t="n"/>
      <c r="AC4286" s="14" t="n"/>
      <c r="AD4286" s="14">
        <f>IF(M4286="", "", IF(C4286="Long", IF(M4286&gt;0, M4286/F4286, ((G4286*(I4286-E4286))/F4286)), IF(M4286&gt;0, M4286/F4286, ((G4286*(E4286-I4286))/F4286))))</f>
        <v/>
      </c>
    </row>
    <row customHeight="1" ht="17.25" r="4287" spans="1:105">
      <c r="A4287" s="161" t="n"/>
      <c r="B4287" s="141" t="n"/>
      <c r="C4287" s="15" t="n"/>
      <c r="D4287" s="15" t="n"/>
      <c r="E4287" s="142" t="n"/>
      <c r="F4287" s="16" t="n"/>
      <c r="G4287" s="132" t="n"/>
      <c r="H4287" s="142" t="n"/>
      <c r="I4287" s="142" t="n"/>
      <c r="J4287" s="144" t="n"/>
      <c r="K4287" s="124" t="n"/>
      <c r="L4287" s="12" t="n"/>
      <c r="M4287" s="158">
        <f>IF(J4287="", "", K4287)</f>
        <v/>
      </c>
      <c r="N4287" s="17" t="n"/>
      <c r="O4287" s="18" t="n"/>
      <c r="AC4287" s="14" t="n"/>
      <c r="AD4287" s="14">
        <f>IF(M4287="", "", IF(C4287="Long", IF(M4287&gt;0, M4287/F4287, ((G4287*(I4287-E4287))/F4287)), IF(M4287&gt;0, M4287/F4287, ((G4287*(E4287-I4287))/F4287))))</f>
        <v/>
      </c>
    </row>
    <row customHeight="1" ht="17.25" r="4288" spans="1:105">
      <c r="A4288" s="161" t="n"/>
      <c r="B4288" s="141" t="n"/>
      <c r="C4288" s="15" t="n"/>
      <c r="D4288" s="15" t="n"/>
      <c r="E4288" s="142" t="n"/>
      <c r="F4288" s="16" t="n"/>
      <c r="G4288" s="132" t="n"/>
      <c r="H4288" s="142" t="n"/>
      <c r="I4288" s="142" t="n"/>
      <c r="J4288" s="144" t="n"/>
      <c r="K4288" s="124" t="n"/>
      <c r="L4288" s="12" t="n"/>
      <c r="M4288" s="158">
        <f>IF(J4288="", "", K4288)</f>
        <v/>
      </c>
      <c r="N4288" s="17" t="n"/>
      <c r="O4288" s="18" t="n"/>
      <c r="AC4288" s="14" t="n"/>
      <c r="AD4288" s="14">
        <f>IF(M4288="", "", IF(C4288="Long", IF(M4288&gt;0, M4288/F4288, ((G4288*(I4288-E4288))/F4288)), IF(M4288&gt;0, M4288/F4288, ((G4288*(E4288-I4288))/F4288))))</f>
        <v/>
      </c>
    </row>
    <row customHeight="1" ht="17.25" r="4289" spans="1:105">
      <c r="A4289" s="161" t="n"/>
      <c r="B4289" s="141" t="n"/>
      <c r="C4289" s="15" t="n"/>
      <c r="D4289" s="15" t="n"/>
      <c r="E4289" s="142" t="n"/>
      <c r="F4289" s="16" t="n"/>
      <c r="G4289" s="132" t="n"/>
      <c r="H4289" s="142" t="n"/>
      <c r="I4289" s="142" t="n"/>
      <c r="J4289" s="144" t="n"/>
      <c r="K4289" s="124" t="n"/>
      <c r="L4289" s="12" t="n"/>
      <c r="M4289" s="158">
        <f>IF(J4289="", "", K4289)</f>
        <v/>
      </c>
      <c r="N4289" s="17" t="n"/>
      <c r="O4289" s="18" t="n"/>
      <c r="AC4289" s="14" t="n"/>
      <c r="AD4289" s="14">
        <f>IF(M4289="", "", IF(C4289="Long", IF(M4289&gt;0, M4289/F4289, ((G4289*(I4289-E4289))/F4289)), IF(M4289&gt;0, M4289/F4289, ((G4289*(E4289-I4289))/F4289))))</f>
        <v/>
      </c>
    </row>
    <row customHeight="1" ht="17.25" r="4290" spans="1:105">
      <c r="A4290" s="161" t="n"/>
      <c r="B4290" s="141" t="n"/>
      <c r="C4290" s="15" t="n"/>
      <c r="D4290" s="15" t="n"/>
      <c r="E4290" s="142" t="n"/>
      <c r="F4290" s="16" t="n"/>
      <c r="G4290" s="132" t="n"/>
      <c r="H4290" s="142" t="n"/>
      <c r="I4290" s="142" t="n"/>
      <c r="J4290" s="144" t="n"/>
      <c r="K4290" s="124" t="n"/>
      <c r="L4290" s="12" t="n"/>
      <c r="M4290" s="158">
        <f>IF(J4290="", "", K4290)</f>
        <v/>
      </c>
      <c r="N4290" s="17" t="n"/>
      <c r="O4290" s="18" t="n"/>
      <c r="AC4290" s="14" t="n"/>
      <c r="AD4290" s="14">
        <f>IF(M4290="", "", IF(C4290="Long", IF(M4290&gt;0, M4290/F4290, ((G4290*(I4290-E4290))/F4290)), IF(M4290&gt;0, M4290/F4290, ((G4290*(E4290-I4290))/F4290))))</f>
        <v/>
      </c>
    </row>
    <row customHeight="1" ht="17.25" r="4291" spans="1:105">
      <c r="A4291" s="161" t="n"/>
      <c r="B4291" s="141" t="n"/>
      <c r="C4291" s="15" t="n"/>
      <c r="D4291" s="15" t="n"/>
      <c r="E4291" s="142" t="n"/>
      <c r="F4291" s="16" t="n"/>
      <c r="G4291" s="132" t="n"/>
      <c r="H4291" s="142" t="n"/>
      <c r="I4291" s="142" t="n"/>
      <c r="J4291" s="144" t="n"/>
      <c r="K4291" s="124" t="n"/>
      <c r="L4291" s="12" t="n"/>
      <c r="M4291" s="158">
        <f>IF(J4291="", "", K4291)</f>
        <v/>
      </c>
      <c r="N4291" s="17" t="n"/>
      <c r="O4291" s="18" t="n"/>
      <c r="AC4291" s="14" t="n"/>
      <c r="AD4291" s="14">
        <f>IF(M4291="", "", IF(C4291="Long", IF(M4291&gt;0, M4291/F4291, ((G4291*(I4291-E4291))/F4291)), IF(M4291&gt;0, M4291/F4291, ((G4291*(E4291-I4291))/F4291))))</f>
        <v/>
      </c>
    </row>
    <row customHeight="1" ht="17.25" r="4292" spans="1:105">
      <c r="A4292" s="161" t="n"/>
      <c r="B4292" s="141" t="n"/>
      <c r="C4292" s="15" t="n"/>
      <c r="D4292" s="15" t="n"/>
      <c r="E4292" s="142" t="n"/>
      <c r="F4292" s="16" t="n"/>
      <c r="G4292" s="132" t="n"/>
      <c r="H4292" s="142" t="n"/>
      <c r="I4292" s="142" t="n"/>
      <c r="J4292" s="144" t="n"/>
      <c r="K4292" s="124" t="n"/>
      <c r="L4292" s="12" t="n"/>
      <c r="M4292" s="158">
        <f>IF(J4292="", "", K4292)</f>
        <v/>
      </c>
      <c r="N4292" s="17" t="n"/>
      <c r="O4292" s="18" t="n"/>
      <c r="AC4292" s="14" t="n"/>
      <c r="AD4292" s="14">
        <f>IF(M4292="", "", IF(C4292="Long", IF(M4292&gt;0, M4292/F4292, ((G4292*(I4292-E4292))/F4292)), IF(M4292&gt;0, M4292/F4292, ((G4292*(E4292-I4292))/F4292))))</f>
        <v/>
      </c>
    </row>
    <row customHeight="1" ht="17.25" r="4293" spans="1:105">
      <c r="A4293" s="161" t="n"/>
      <c r="B4293" s="141" t="n"/>
      <c r="C4293" s="15" t="n"/>
      <c r="D4293" s="15" t="n"/>
      <c r="E4293" s="142" t="n"/>
      <c r="F4293" s="16" t="n"/>
      <c r="G4293" s="132" t="n"/>
      <c r="H4293" s="142" t="n"/>
      <c r="I4293" s="142" t="n"/>
      <c r="J4293" s="144" t="n"/>
      <c r="K4293" s="124" t="n"/>
      <c r="L4293" s="12" t="n"/>
      <c r="M4293" s="158">
        <f>IF(J4293="", "", K4293)</f>
        <v/>
      </c>
      <c r="N4293" s="17" t="n"/>
      <c r="O4293" s="18" t="n"/>
      <c r="AC4293" s="14" t="n"/>
      <c r="AD4293" s="14">
        <f>IF(M4293="", "", IF(C4293="Long", IF(M4293&gt;0, M4293/F4293, ((G4293*(I4293-E4293))/F4293)), IF(M4293&gt;0, M4293/F4293, ((G4293*(E4293-I4293))/F4293))))</f>
        <v/>
      </c>
    </row>
    <row customHeight="1" ht="17.25" r="4294" spans="1:105">
      <c r="A4294" s="161" t="n"/>
      <c r="B4294" s="141" t="n"/>
      <c r="C4294" s="15" t="n"/>
      <c r="D4294" s="15" t="n"/>
      <c r="E4294" s="142" t="n"/>
      <c r="F4294" s="16" t="n"/>
      <c r="G4294" s="132" t="n"/>
      <c r="H4294" s="142" t="n"/>
      <c r="I4294" s="142" t="n"/>
      <c r="J4294" s="144" t="n"/>
      <c r="K4294" s="124" t="n"/>
      <c r="L4294" s="12" t="n"/>
      <c r="M4294" s="158">
        <f>IF(J4294="", "", K4294)</f>
        <v/>
      </c>
      <c r="N4294" s="17" t="n"/>
      <c r="O4294" s="18" t="n"/>
      <c r="AC4294" s="14" t="n"/>
      <c r="AD4294" s="14">
        <f>IF(M4294="", "", IF(C4294="Long", IF(M4294&gt;0, M4294/F4294, ((G4294*(I4294-E4294))/F4294)), IF(M4294&gt;0, M4294/F4294, ((G4294*(E4294-I4294))/F4294))))</f>
        <v/>
      </c>
    </row>
    <row customHeight="1" ht="17.25" r="4295" spans="1:105">
      <c r="A4295" s="161" t="n"/>
      <c r="B4295" s="141" t="n"/>
      <c r="C4295" s="15" t="n"/>
      <c r="D4295" s="15" t="n"/>
      <c r="E4295" s="142" t="n"/>
      <c r="F4295" s="16" t="n"/>
      <c r="G4295" s="132" t="n"/>
      <c r="H4295" s="142" t="n"/>
      <c r="I4295" s="142" t="n"/>
      <c r="J4295" s="144" t="n"/>
      <c r="K4295" s="124" t="n"/>
      <c r="L4295" s="12" t="n"/>
      <c r="M4295" s="158">
        <f>IF(J4295="", "", K4295)</f>
        <v/>
      </c>
      <c r="N4295" s="17" t="n"/>
      <c r="O4295" s="18" t="n"/>
      <c r="AC4295" s="14" t="n"/>
      <c r="AD4295" s="14">
        <f>IF(M4295="", "", IF(C4295="Long", IF(M4295&gt;0, M4295/F4295, ((G4295*(I4295-E4295))/F4295)), IF(M4295&gt;0, M4295/F4295, ((G4295*(E4295-I4295))/F4295))))</f>
        <v/>
      </c>
    </row>
    <row customHeight="1" ht="17.25" r="4296" spans="1:105">
      <c r="A4296" s="161" t="n"/>
      <c r="B4296" s="141" t="n"/>
      <c r="C4296" s="15" t="n"/>
      <c r="D4296" s="15" t="n"/>
      <c r="E4296" s="142" t="n"/>
      <c r="F4296" s="16" t="n"/>
      <c r="G4296" s="132" t="n"/>
      <c r="H4296" s="142" t="n"/>
      <c r="I4296" s="142" t="n"/>
      <c r="J4296" s="144" t="n"/>
      <c r="K4296" s="124" t="n"/>
      <c r="L4296" s="12" t="n"/>
      <c r="M4296" s="158">
        <f>IF(J4296="", "", K4296)</f>
        <v/>
      </c>
      <c r="N4296" s="17" t="n"/>
      <c r="O4296" s="18" t="n"/>
      <c r="AC4296" s="14" t="n"/>
      <c r="AD4296" s="14">
        <f>IF(M4296="", "", IF(C4296="Long", IF(M4296&gt;0, M4296/F4296, ((G4296*(I4296-E4296))/F4296)), IF(M4296&gt;0, M4296/F4296, ((G4296*(E4296-I4296))/F4296))))</f>
        <v/>
      </c>
    </row>
    <row customHeight="1" ht="17.25" r="4297" spans="1:105">
      <c r="A4297" s="161" t="n"/>
      <c r="B4297" s="141" t="n"/>
      <c r="C4297" s="15" t="n"/>
      <c r="D4297" s="15" t="n"/>
      <c r="E4297" s="142" t="n"/>
      <c r="F4297" s="16" t="n"/>
      <c r="G4297" s="132" t="n"/>
      <c r="H4297" s="142" t="n"/>
      <c r="I4297" s="142" t="n"/>
      <c r="J4297" s="144" t="n"/>
      <c r="K4297" s="124" t="n"/>
      <c r="L4297" s="12" t="n"/>
      <c r="M4297" s="158">
        <f>IF(J4297="", "", K4297)</f>
        <v/>
      </c>
      <c r="N4297" s="17" t="n"/>
      <c r="O4297" s="18" t="n"/>
      <c r="AC4297" s="14" t="n"/>
      <c r="AD4297" s="14">
        <f>IF(M4297="", "", IF(C4297="Long", IF(M4297&gt;0, M4297/F4297, ((G4297*(I4297-E4297))/F4297)), IF(M4297&gt;0, M4297/F4297, ((G4297*(E4297-I4297))/F4297))))</f>
        <v/>
      </c>
    </row>
    <row customHeight="1" ht="17.25" r="4298" spans="1:105">
      <c r="A4298" s="161" t="n"/>
      <c r="B4298" s="141" t="n"/>
      <c r="C4298" s="15" t="n"/>
      <c r="D4298" s="15" t="n"/>
      <c r="E4298" s="142" t="n"/>
      <c r="F4298" s="16" t="n"/>
      <c r="G4298" s="132" t="n"/>
      <c r="H4298" s="142" t="n"/>
      <c r="I4298" s="142" t="n"/>
      <c r="J4298" s="144" t="n"/>
      <c r="K4298" s="124" t="n"/>
      <c r="L4298" s="12" t="n"/>
      <c r="M4298" s="158">
        <f>IF(J4298="", "", K4298)</f>
        <v/>
      </c>
      <c r="N4298" s="17" t="n"/>
      <c r="O4298" s="18" t="n"/>
      <c r="AC4298" s="14" t="n"/>
      <c r="AD4298" s="14">
        <f>IF(M4298="", "", IF(C4298="Long", IF(M4298&gt;0, M4298/F4298, ((G4298*(I4298-E4298))/F4298)), IF(M4298&gt;0, M4298/F4298, ((G4298*(E4298-I4298))/F4298))))</f>
        <v/>
      </c>
    </row>
    <row customHeight="1" ht="17.25" r="4299" spans="1:105">
      <c r="A4299" s="161" t="n"/>
      <c r="B4299" s="141" t="n"/>
      <c r="C4299" s="15" t="n"/>
      <c r="D4299" s="15" t="n"/>
      <c r="E4299" s="142" t="n"/>
      <c r="F4299" s="16" t="n"/>
      <c r="G4299" s="132" t="n"/>
      <c r="H4299" s="142" t="n"/>
      <c r="I4299" s="142" t="n"/>
      <c r="J4299" s="144" t="n"/>
      <c r="K4299" s="124" t="n"/>
      <c r="L4299" s="12" t="n"/>
      <c r="M4299" s="158">
        <f>IF(J4299="", "", K4299)</f>
        <v/>
      </c>
      <c r="N4299" s="17" t="n"/>
      <c r="O4299" s="18" t="n"/>
      <c r="AC4299" s="14" t="n"/>
      <c r="AD4299" s="14">
        <f>IF(M4299="", "", IF(C4299="Long", IF(M4299&gt;0, M4299/F4299, ((G4299*(I4299-E4299))/F4299)), IF(M4299&gt;0, M4299/F4299, ((G4299*(E4299-I4299))/F4299))))</f>
        <v/>
      </c>
    </row>
    <row customHeight="1" ht="17.25" r="4300" spans="1:105">
      <c r="A4300" s="161" t="n"/>
      <c r="B4300" s="141" t="n"/>
      <c r="C4300" s="15" t="n"/>
      <c r="D4300" s="15" t="n"/>
      <c r="E4300" s="142" t="n"/>
      <c r="F4300" s="16" t="n"/>
      <c r="G4300" s="132" t="n"/>
      <c r="H4300" s="142" t="n"/>
      <c r="I4300" s="142" t="n"/>
      <c r="J4300" s="144" t="n"/>
      <c r="K4300" s="124" t="n"/>
      <c r="L4300" s="12" t="n"/>
      <c r="M4300" s="158">
        <f>IF(J4300="", "", K4300)</f>
        <v/>
      </c>
      <c r="N4300" s="17" t="n"/>
      <c r="O4300" s="18" t="n"/>
      <c r="AC4300" s="14" t="n"/>
      <c r="AD4300" s="14">
        <f>IF(M4300="", "", IF(C4300="Long", IF(M4300&gt;0, M4300/F4300, ((G4300*(I4300-E4300))/F4300)), IF(M4300&gt;0, M4300/F4300, ((G4300*(E4300-I4300))/F4300))))</f>
        <v/>
      </c>
    </row>
    <row customHeight="1" ht="17.25" r="4301" spans="1:105">
      <c r="A4301" s="161" t="n"/>
      <c r="B4301" s="141" t="n"/>
      <c r="C4301" s="15" t="n"/>
      <c r="D4301" s="15" t="n"/>
      <c r="E4301" s="142" t="n"/>
      <c r="F4301" s="16" t="n"/>
      <c r="G4301" s="132" t="n"/>
      <c r="H4301" s="142" t="n"/>
      <c r="I4301" s="142" t="n"/>
      <c r="J4301" s="144" t="n"/>
      <c r="K4301" s="124" t="n"/>
      <c r="L4301" s="12" t="n"/>
      <c r="M4301" s="158">
        <f>IF(J4301="", "", K4301)</f>
        <v/>
      </c>
      <c r="N4301" s="17" t="n"/>
      <c r="O4301" s="18" t="n"/>
      <c r="AC4301" s="14" t="n"/>
      <c r="AD4301" s="14">
        <f>IF(M4301="", "", IF(C4301="Long", IF(M4301&gt;0, M4301/F4301, ((G4301*(I4301-E4301))/F4301)), IF(M4301&gt;0, M4301/F4301, ((G4301*(E4301-I4301))/F4301))))</f>
        <v/>
      </c>
    </row>
    <row customHeight="1" ht="17.25" r="4302" spans="1:105">
      <c r="A4302" s="161" t="n"/>
      <c r="B4302" s="141" t="n"/>
      <c r="C4302" s="15" t="n"/>
      <c r="D4302" s="15" t="n"/>
      <c r="E4302" s="142" t="n"/>
      <c r="F4302" s="16" t="n"/>
      <c r="G4302" s="132" t="n"/>
      <c r="H4302" s="142" t="n"/>
      <c r="I4302" s="142" t="n"/>
      <c r="J4302" s="144" t="n"/>
      <c r="K4302" s="124" t="n"/>
      <c r="L4302" s="12" t="n"/>
      <c r="M4302" s="158">
        <f>IF(J4302="", "", K4302)</f>
        <v/>
      </c>
      <c r="N4302" s="17" t="n"/>
      <c r="O4302" s="18" t="n"/>
      <c r="AC4302" s="14" t="n"/>
      <c r="AD4302" s="14">
        <f>IF(M4302="", "", IF(C4302="Long", IF(M4302&gt;0, M4302/F4302, ((G4302*(I4302-E4302))/F4302)), IF(M4302&gt;0, M4302/F4302, ((G4302*(E4302-I4302))/F4302))))</f>
        <v/>
      </c>
    </row>
    <row customHeight="1" ht="17.25" r="4303" spans="1:105">
      <c r="A4303" s="161" t="n"/>
      <c r="B4303" s="141" t="n"/>
      <c r="C4303" s="15" t="n"/>
      <c r="D4303" s="15" t="n"/>
      <c r="E4303" s="142" t="n"/>
      <c r="F4303" s="16" t="n"/>
      <c r="G4303" s="132" t="n"/>
      <c r="H4303" s="142" t="n"/>
      <c r="I4303" s="142" t="n"/>
      <c r="J4303" s="144" t="n"/>
      <c r="K4303" s="124" t="n"/>
      <c r="L4303" s="12" t="n"/>
      <c r="M4303" s="158">
        <f>IF(J4303="", "", K4303)</f>
        <v/>
      </c>
      <c r="N4303" s="17" t="n"/>
      <c r="O4303" s="18" t="n"/>
      <c r="AC4303" s="14" t="n"/>
      <c r="AD4303" s="14">
        <f>IF(M4303="", "", IF(C4303="Long", IF(M4303&gt;0, M4303/F4303, ((G4303*(I4303-E4303))/F4303)), IF(M4303&gt;0, M4303/F4303, ((G4303*(E4303-I4303))/F4303))))</f>
        <v/>
      </c>
    </row>
    <row customHeight="1" ht="17.25" r="4304" spans="1:105">
      <c r="A4304" s="161" t="n"/>
      <c r="B4304" s="141" t="n"/>
      <c r="C4304" s="15" t="n"/>
      <c r="D4304" s="15" t="n"/>
      <c r="E4304" s="142" t="n"/>
      <c r="F4304" s="16" t="n"/>
      <c r="G4304" s="132" t="n"/>
      <c r="H4304" s="142" t="n"/>
      <c r="I4304" s="142" t="n"/>
      <c r="J4304" s="144" t="n"/>
      <c r="K4304" s="124" t="n"/>
      <c r="L4304" s="12" t="n"/>
      <c r="M4304" s="158">
        <f>IF(J4304="", "", K4304)</f>
        <v/>
      </c>
      <c r="N4304" s="17" t="n"/>
      <c r="O4304" s="18" t="n"/>
      <c r="AC4304" s="14" t="n"/>
      <c r="AD4304" s="14">
        <f>IF(M4304="", "", IF(C4304="Long", IF(M4304&gt;0, M4304/F4304, ((G4304*(I4304-E4304))/F4304)), IF(M4304&gt;0, M4304/F4304, ((G4304*(E4304-I4304))/F4304))))</f>
        <v/>
      </c>
    </row>
    <row customHeight="1" ht="17.25" r="4305" spans="1:105">
      <c r="A4305" s="161" t="n"/>
      <c r="B4305" s="141" t="n"/>
      <c r="C4305" s="15" t="n"/>
      <c r="D4305" s="15" t="n"/>
      <c r="E4305" s="142" t="n"/>
      <c r="F4305" s="16" t="n"/>
      <c r="G4305" s="132" t="n"/>
      <c r="H4305" s="142" t="n"/>
      <c r="I4305" s="142" t="n"/>
      <c r="J4305" s="144" t="n"/>
      <c r="K4305" s="124" t="n"/>
      <c r="L4305" s="12" t="n"/>
      <c r="M4305" s="158">
        <f>IF(J4305="", "", K4305)</f>
        <v/>
      </c>
      <c r="N4305" s="17" t="n"/>
      <c r="O4305" s="18" t="n"/>
      <c r="AC4305" s="14" t="n"/>
      <c r="AD4305" s="14">
        <f>IF(M4305="", "", IF(C4305="Long", IF(M4305&gt;0, M4305/F4305, ((G4305*(I4305-E4305))/F4305)), IF(M4305&gt;0, M4305/F4305, ((G4305*(E4305-I4305))/F4305))))</f>
        <v/>
      </c>
    </row>
    <row customHeight="1" ht="17.25" r="4306" spans="1:105">
      <c r="A4306" s="161" t="n"/>
      <c r="B4306" s="141" t="n"/>
      <c r="C4306" s="15" t="n"/>
      <c r="D4306" s="15" t="n"/>
      <c r="E4306" s="142" t="n"/>
      <c r="F4306" s="16" t="n"/>
      <c r="G4306" s="132" t="n"/>
      <c r="H4306" s="142" t="n"/>
      <c r="I4306" s="142" t="n"/>
      <c r="J4306" s="144" t="n"/>
      <c r="K4306" s="124" t="n"/>
      <c r="L4306" s="12" t="n"/>
      <c r="M4306" s="158">
        <f>IF(J4306="", "", K4306)</f>
        <v/>
      </c>
      <c r="N4306" s="17" t="n"/>
      <c r="O4306" s="18" t="n"/>
      <c r="AC4306" s="14" t="n"/>
      <c r="AD4306" s="14">
        <f>IF(M4306="", "", IF(C4306="Long", IF(M4306&gt;0, M4306/F4306, ((G4306*(I4306-E4306))/F4306)), IF(M4306&gt;0, M4306/F4306, ((G4306*(E4306-I4306))/F4306))))</f>
        <v/>
      </c>
    </row>
    <row customHeight="1" ht="17.25" r="4307" spans="1:105">
      <c r="A4307" s="161" t="n"/>
      <c r="B4307" s="141" t="n"/>
      <c r="C4307" s="15" t="n"/>
      <c r="D4307" s="15" t="n"/>
      <c r="E4307" s="142" t="n"/>
      <c r="F4307" s="16" t="n"/>
      <c r="G4307" s="132" t="n"/>
      <c r="H4307" s="142" t="n"/>
      <c r="I4307" s="142" t="n"/>
      <c r="J4307" s="144" t="n"/>
      <c r="K4307" s="124" t="n"/>
      <c r="L4307" s="12" t="n"/>
      <c r="M4307" s="158">
        <f>IF(J4307="", "", K4307)</f>
        <v/>
      </c>
      <c r="N4307" s="17" t="n"/>
      <c r="O4307" s="18" t="n"/>
      <c r="AC4307" s="14" t="n"/>
      <c r="AD4307" s="14">
        <f>IF(M4307="", "", IF(C4307="Long", IF(M4307&gt;0, M4307/F4307, ((G4307*(I4307-E4307))/F4307)), IF(M4307&gt;0, M4307/F4307, ((G4307*(E4307-I4307))/F4307))))</f>
        <v/>
      </c>
    </row>
    <row customHeight="1" ht="17.25" r="4308" spans="1:105">
      <c r="A4308" s="161" t="n"/>
      <c r="B4308" s="141" t="n"/>
      <c r="C4308" s="15" t="n"/>
      <c r="D4308" s="15" t="n"/>
      <c r="E4308" s="142" t="n"/>
      <c r="F4308" s="16" t="n"/>
      <c r="G4308" s="132" t="n"/>
      <c r="H4308" s="142" t="n"/>
      <c r="I4308" s="142" t="n"/>
      <c r="J4308" s="144" t="n"/>
      <c r="K4308" s="124" t="n"/>
      <c r="L4308" s="12" t="n"/>
      <c r="M4308" s="158">
        <f>IF(J4308="", "", K4308)</f>
        <v/>
      </c>
      <c r="N4308" s="17" t="n"/>
      <c r="O4308" s="18" t="n"/>
      <c r="AC4308" s="14" t="n"/>
      <c r="AD4308" s="14">
        <f>IF(M4308="", "", IF(C4308="Long", IF(M4308&gt;0, M4308/F4308, ((G4308*(I4308-E4308))/F4308)), IF(M4308&gt;0, M4308/F4308, ((G4308*(E4308-I4308))/F4308))))</f>
        <v/>
      </c>
    </row>
    <row customHeight="1" ht="17.25" r="4309" spans="1:105">
      <c r="A4309" s="161" t="n"/>
      <c r="B4309" s="141" t="n"/>
      <c r="C4309" s="15" t="n"/>
      <c r="D4309" s="15" t="n"/>
      <c r="E4309" s="142" t="n"/>
      <c r="F4309" s="16" t="n"/>
      <c r="G4309" s="132" t="n"/>
      <c r="H4309" s="142" t="n"/>
      <c r="I4309" s="142" t="n"/>
      <c r="J4309" s="144" t="n"/>
      <c r="K4309" s="124" t="n"/>
      <c r="L4309" s="12" t="n"/>
      <c r="M4309" s="158">
        <f>IF(J4309="", "", K4309)</f>
        <v/>
      </c>
      <c r="N4309" s="17" t="n"/>
      <c r="O4309" s="18" t="n"/>
      <c r="AC4309" s="14" t="n"/>
      <c r="AD4309" s="14">
        <f>IF(M4309="", "", IF(C4309="Long", IF(M4309&gt;0, M4309/F4309, ((G4309*(I4309-E4309))/F4309)), IF(M4309&gt;0, M4309/F4309, ((G4309*(E4309-I4309))/F4309))))</f>
        <v/>
      </c>
    </row>
    <row customHeight="1" ht="17.25" r="4310" spans="1:105">
      <c r="A4310" s="161" t="n"/>
      <c r="B4310" s="141" t="n"/>
      <c r="C4310" s="15" t="n"/>
      <c r="D4310" s="15" t="n"/>
      <c r="E4310" s="142" t="n"/>
      <c r="F4310" s="16" t="n"/>
      <c r="G4310" s="132" t="n"/>
      <c r="H4310" s="142" t="n"/>
      <c r="I4310" s="142" t="n"/>
      <c r="J4310" s="144" t="n"/>
      <c r="K4310" s="124" t="n"/>
      <c r="L4310" s="12" t="n"/>
      <c r="M4310" s="158">
        <f>IF(J4310="", "", K4310)</f>
        <v/>
      </c>
      <c r="N4310" s="17" t="n"/>
      <c r="O4310" s="18" t="n"/>
      <c r="AC4310" s="14" t="n"/>
      <c r="AD4310" s="14">
        <f>IF(M4310="", "", IF(C4310="Long", IF(M4310&gt;0, M4310/F4310, ((G4310*(I4310-E4310))/F4310)), IF(M4310&gt;0, M4310/F4310, ((G4310*(E4310-I4310))/F4310))))</f>
        <v/>
      </c>
    </row>
    <row customHeight="1" ht="17.25" r="4311" spans="1:105">
      <c r="A4311" s="161" t="n"/>
      <c r="B4311" s="141" t="n"/>
      <c r="C4311" s="15" t="n"/>
      <c r="D4311" s="15" t="n"/>
      <c r="E4311" s="142" t="n"/>
      <c r="F4311" s="16" t="n"/>
      <c r="G4311" s="132" t="n"/>
      <c r="H4311" s="142" t="n"/>
      <c r="I4311" s="142" t="n"/>
      <c r="J4311" s="144" t="n"/>
      <c r="K4311" s="124" t="n"/>
      <c r="L4311" s="12" t="n"/>
      <c r="M4311" s="158">
        <f>IF(J4311="", "", K4311)</f>
        <v/>
      </c>
      <c r="N4311" s="17" t="n"/>
      <c r="O4311" s="18" t="n"/>
      <c r="AC4311" s="14" t="n"/>
      <c r="AD4311" s="14">
        <f>IF(M4311="", "", IF(C4311="Long", IF(M4311&gt;0, M4311/F4311, ((G4311*(I4311-E4311))/F4311)), IF(M4311&gt;0, M4311/F4311, ((G4311*(E4311-I4311))/F4311))))</f>
        <v/>
      </c>
    </row>
    <row customHeight="1" ht="17.25" r="4312" spans="1:105">
      <c r="A4312" s="161" t="n"/>
      <c r="B4312" s="141" t="n"/>
      <c r="C4312" s="15" t="n"/>
      <c r="D4312" s="15" t="n"/>
      <c r="E4312" s="142" t="n"/>
      <c r="F4312" s="16" t="n"/>
      <c r="G4312" s="132" t="n"/>
      <c r="H4312" s="142" t="n"/>
      <c r="I4312" s="142" t="n"/>
      <c r="J4312" s="144" t="n"/>
      <c r="K4312" s="124" t="n"/>
      <c r="L4312" s="12" t="n"/>
      <c r="M4312" s="158">
        <f>IF(J4312="", "", K4312)</f>
        <v/>
      </c>
      <c r="N4312" s="17" t="n"/>
      <c r="O4312" s="18" t="n"/>
      <c r="AC4312" s="14" t="n"/>
      <c r="AD4312" s="14">
        <f>IF(M4312="", "", IF(C4312="Long", IF(M4312&gt;0, M4312/F4312, ((G4312*(I4312-E4312))/F4312)), IF(M4312&gt;0, M4312/F4312, ((G4312*(E4312-I4312))/F4312))))</f>
        <v/>
      </c>
    </row>
    <row customHeight="1" ht="17.25" r="4313" spans="1:105">
      <c r="A4313" s="161" t="n"/>
      <c r="B4313" s="141" t="n"/>
      <c r="C4313" s="15" t="n"/>
      <c r="D4313" s="15" t="n"/>
      <c r="E4313" s="142" t="n"/>
      <c r="F4313" s="16" t="n"/>
      <c r="G4313" s="132" t="n"/>
      <c r="H4313" s="142" t="n"/>
      <c r="I4313" s="142" t="n"/>
      <c r="J4313" s="144" t="n"/>
      <c r="K4313" s="124" t="n"/>
      <c r="L4313" s="12" t="n"/>
      <c r="M4313" s="158">
        <f>IF(J4313="", "", K4313)</f>
        <v/>
      </c>
      <c r="N4313" s="17" t="n"/>
      <c r="O4313" s="18" t="n"/>
      <c r="AC4313" s="14" t="n"/>
      <c r="AD4313" s="14">
        <f>IF(M4313="", "", IF(C4313="Long", IF(M4313&gt;0, M4313/F4313, ((G4313*(I4313-E4313))/F4313)), IF(M4313&gt;0, M4313/F4313, ((G4313*(E4313-I4313))/F4313))))</f>
        <v/>
      </c>
    </row>
    <row customHeight="1" ht="17.25" r="4314" spans="1:105">
      <c r="A4314" s="161" t="n"/>
      <c r="B4314" s="141" t="n"/>
      <c r="C4314" s="15" t="n"/>
      <c r="D4314" s="15" t="n"/>
      <c r="E4314" s="142" t="n"/>
      <c r="F4314" s="16" t="n"/>
      <c r="G4314" s="132" t="n"/>
      <c r="H4314" s="142" t="n"/>
      <c r="I4314" s="142" t="n"/>
      <c r="J4314" s="144" t="n"/>
      <c r="K4314" s="124" t="n"/>
      <c r="L4314" s="12" t="n"/>
      <c r="M4314" s="158">
        <f>IF(J4314="", "", K4314)</f>
        <v/>
      </c>
      <c r="N4314" s="17" t="n"/>
      <c r="O4314" s="18" t="n"/>
      <c r="AC4314" s="14" t="n"/>
      <c r="AD4314" s="14">
        <f>IF(M4314="", "", IF(C4314="Long", IF(M4314&gt;0, M4314/F4314, ((G4314*(I4314-E4314))/F4314)), IF(M4314&gt;0, M4314/F4314, ((G4314*(E4314-I4314))/F4314))))</f>
        <v/>
      </c>
    </row>
    <row customHeight="1" ht="17.25" r="4315" spans="1:105">
      <c r="A4315" s="161" t="n"/>
      <c r="B4315" s="141" t="n"/>
      <c r="C4315" s="15" t="n"/>
      <c r="D4315" s="15" t="n"/>
      <c r="E4315" s="142" t="n"/>
      <c r="F4315" s="16" t="n"/>
      <c r="G4315" s="132" t="n"/>
      <c r="H4315" s="142" t="n"/>
      <c r="I4315" s="142" t="n"/>
      <c r="J4315" s="144" t="n"/>
      <c r="K4315" s="124" t="n"/>
      <c r="L4315" s="12" t="n"/>
      <c r="M4315" s="158">
        <f>IF(J4315="", "", K4315)</f>
        <v/>
      </c>
      <c r="N4315" s="17" t="n"/>
      <c r="O4315" s="18" t="n"/>
      <c r="AC4315" s="14" t="n"/>
      <c r="AD4315" s="14">
        <f>IF(M4315="", "", IF(C4315="Long", IF(M4315&gt;0, M4315/F4315, ((G4315*(I4315-E4315))/F4315)), IF(M4315&gt;0, M4315/F4315, ((G4315*(E4315-I4315))/F4315))))</f>
        <v/>
      </c>
    </row>
    <row customHeight="1" ht="17.25" r="4316" spans="1:105">
      <c r="A4316" s="161" t="n"/>
      <c r="B4316" s="141" t="n"/>
      <c r="C4316" s="15" t="n"/>
      <c r="D4316" s="15" t="n"/>
      <c r="E4316" s="142" t="n"/>
      <c r="F4316" s="16" t="n"/>
      <c r="G4316" s="132" t="n"/>
      <c r="H4316" s="142" t="n"/>
      <c r="I4316" s="142" t="n"/>
      <c r="J4316" s="144" t="n"/>
      <c r="K4316" s="124" t="n"/>
      <c r="L4316" s="12" t="n"/>
      <c r="M4316" s="158">
        <f>IF(J4316="", "", K4316)</f>
        <v/>
      </c>
      <c r="N4316" s="17" t="n"/>
      <c r="O4316" s="18" t="n"/>
      <c r="AC4316" s="14" t="n"/>
      <c r="AD4316" s="14">
        <f>IF(M4316="", "", IF(C4316="Long", IF(M4316&gt;0, M4316/F4316, ((G4316*(I4316-E4316))/F4316)), IF(M4316&gt;0, M4316/F4316, ((G4316*(E4316-I4316))/F4316))))</f>
        <v/>
      </c>
    </row>
    <row customHeight="1" ht="17.25" r="4317" spans="1:105">
      <c r="A4317" s="161" t="n"/>
      <c r="B4317" s="141" t="n"/>
      <c r="C4317" s="15" t="n"/>
      <c r="D4317" s="15" t="n"/>
      <c r="E4317" s="142" t="n"/>
      <c r="F4317" s="16" t="n"/>
      <c r="G4317" s="132" t="n"/>
      <c r="H4317" s="142" t="n"/>
      <c r="I4317" s="142" t="n"/>
      <c r="J4317" s="144" t="n"/>
      <c r="K4317" s="124" t="n"/>
      <c r="L4317" s="12" t="n"/>
      <c r="M4317" s="158">
        <f>IF(J4317="", "", K4317)</f>
        <v/>
      </c>
      <c r="N4317" s="17" t="n"/>
      <c r="O4317" s="18" t="n"/>
      <c r="AC4317" s="14" t="n"/>
      <c r="AD4317" s="14">
        <f>IF(M4317="", "", IF(C4317="Long", IF(M4317&gt;0, M4317/F4317, ((G4317*(I4317-E4317))/F4317)), IF(M4317&gt;0, M4317/F4317, ((G4317*(E4317-I4317))/F4317))))</f>
        <v/>
      </c>
    </row>
    <row customHeight="1" ht="17.25" r="4318" spans="1:105">
      <c r="A4318" s="161" t="n"/>
      <c r="B4318" s="141" t="n"/>
      <c r="C4318" s="15" t="n"/>
      <c r="D4318" s="15" t="n"/>
      <c r="E4318" s="142" t="n"/>
      <c r="F4318" s="16" t="n"/>
      <c r="G4318" s="132" t="n"/>
      <c r="H4318" s="142" t="n"/>
      <c r="I4318" s="142" t="n"/>
      <c r="J4318" s="144" t="n"/>
      <c r="K4318" s="124" t="n"/>
      <c r="L4318" s="12" t="n"/>
      <c r="M4318" s="158">
        <f>IF(J4318="", "", K4318)</f>
        <v/>
      </c>
      <c r="N4318" s="17" t="n"/>
      <c r="O4318" s="18" t="n"/>
      <c r="AC4318" s="14" t="n"/>
      <c r="AD4318" s="14">
        <f>IF(M4318="", "", IF(C4318="Long", IF(M4318&gt;0, M4318/F4318, ((G4318*(I4318-E4318))/F4318)), IF(M4318&gt;0, M4318/F4318, ((G4318*(E4318-I4318))/F4318))))</f>
        <v/>
      </c>
    </row>
    <row customHeight="1" ht="17.25" r="4319" spans="1:105">
      <c r="A4319" s="161" t="n"/>
      <c r="B4319" s="141" t="n"/>
      <c r="C4319" s="15" t="n"/>
      <c r="D4319" s="15" t="n"/>
      <c r="E4319" s="142" t="n"/>
      <c r="F4319" s="16" t="n"/>
      <c r="G4319" s="132" t="n"/>
      <c r="H4319" s="142" t="n"/>
      <c r="I4319" s="142" t="n"/>
      <c r="J4319" s="144" t="n"/>
      <c r="K4319" s="124" t="n"/>
      <c r="L4319" s="12" t="n"/>
      <c r="M4319" s="158">
        <f>IF(J4319="", "", K4319)</f>
        <v/>
      </c>
      <c r="N4319" s="17" t="n"/>
      <c r="O4319" s="18" t="n"/>
      <c r="AC4319" s="14" t="n"/>
      <c r="AD4319" s="14">
        <f>IF(M4319="", "", IF(C4319="Long", IF(M4319&gt;0, M4319/F4319, ((G4319*(I4319-E4319))/F4319)), IF(M4319&gt;0, M4319/F4319, ((G4319*(E4319-I4319))/F4319))))</f>
        <v/>
      </c>
    </row>
    <row customHeight="1" ht="17.25" r="4320" spans="1:105">
      <c r="A4320" s="161" t="n"/>
      <c r="B4320" s="141" t="n"/>
      <c r="C4320" s="15" t="n"/>
      <c r="D4320" s="15" t="n"/>
      <c r="E4320" s="142" t="n"/>
      <c r="F4320" s="16" t="n"/>
      <c r="G4320" s="132" t="n"/>
      <c r="H4320" s="142" t="n"/>
      <c r="I4320" s="142" t="n"/>
      <c r="J4320" s="144" t="n"/>
      <c r="K4320" s="124" t="n"/>
      <c r="L4320" s="12" t="n"/>
      <c r="M4320" s="158">
        <f>IF(J4320="", "", K4320)</f>
        <v/>
      </c>
      <c r="N4320" s="17" t="n"/>
      <c r="O4320" s="18" t="n"/>
      <c r="AC4320" s="14" t="n"/>
      <c r="AD4320" s="14">
        <f>IF(M4320="", "", IF(C4320="Long", IF(M4320&gt;0, M4320/F4320, ((G4320*(I4320-E4320))/F4320)), IF(M4320&gt;0, M4320/F4320, ((G4320*(E4320-I4320))/F4320))))</f>
        <v/>
      </c>
    </row>
    <row customHeight="1" ht="17.25" r="4321" spans="1:105">
      <c r="A4321" s="161" t="n"/>
      <c r="B4321" s="141" t="n"/>
      <c r="C4321" s="15" t="n"/>
      <c r="D4321" s="15" t="n"/>
      <c r="E4321" s="142" t="n"/>
      <c r="F4321" s="16" t="n"/>
      <c r="G4321" s="132" t="n"/>
      <c r="H4321" s="142" t="n"/>
      <c r="I4321" s="142" t="n"/>
      <c r="J4321" s="144" t="n"/>
      <c r="K4321" s="124" t="n"/>
      <c r="L4321" s="12" t="n"/>
      <c r="M4321" s="158">
        <f>IF(J4321="", "", K4321)</f>
        <v/>
      </c>
      <c r="N4321" s="17" t="n"/>
      <c r="O4321" s="18" t="n"/>
      <c r="AC4321" s="14" t="n"/>
      <c r="AD4321" s="14">
        <f>IF(M4321="", "", IF(C4321="Long", IF(M4321&gt;0, M4321/F4321, ((G4321*(I4321-E4321))/F4321)), IF(M4321&gt;0, M4321/F4321, ((G4321*(E4321-I4321))/F4321))))</f>
        <v/>
      </c>
    </row>
    <row customHeight="1" ht="17.25" r="4322" spans="1:105">
      <c r="A4322" s="161" t="n"/>
      <c r="B4322" s="141" t="n"/>
      <c r="C4322" s="15" t="n"/>
      <c r="D4322" s="15" t="n"/>
      <c r="E4322" s="142" t="n"/>
      <c r="F4322" s="16" t="n"/>
      <c r="G4322" s="132" t="n"/>
      <c r="H4322" s="142" t="n"/>
      <c r="I4322" s="142" t="n"/>
      <c r="J4322" s="144" t="n"/>
      <c r="K4322" s="124" t="n"/>
      <c r="L4322" s="12" t="n"/>
      <c r="M4322" s="158">
        <f>IF(J4322="", "", K4322)</f>
        <v/>
      </c>
      <c r="N4322" s="17" t="n"/>
      <c r="O4322" s="18" t="n"/>
      <c r="AC4322" s="14" t="n"/>
      <c r="AD4322" s="14">
        <f>IF(M4322="", "", IF(C4322="Long", IF(M4322&gt;0, M4322/F4322, ((G4322*(I4322-E4322))/F4322)), IF(M4322&gt;0, M4322/F4322, ((G4322*(E4322-I4322))/F4322))))</f>
        <v/>
      </c>
    </row>
    <row customHeight="1" ht="17.25" r="4323" spans="1:105">
      <c r="A4323" s="161" t="n"/>
      <c r="B4323" s="141" t="n"/>
      <c r="C4323" s="15" t="n"/>
      <c r="D4323" s="15" t="n"/>
      <c r="E4323" s="142" t="n"/>
      <c r="F4323" s="16" t="n"/>
      <c r="G4323" s="132" t="n"/>
      <c r="H4323" s="142" t="n"/>
      <c r="I4323" s="142" t="n"/>
      <c r="J4323" s="144" t="n"/>
      <c r="K4323" s="124" t="n"/>
      <c r="L4323" s="12" t="n"/>
      <c r="M4323" s="158">
        <f>IF(J4323="", "", K4323)</f>
        <v/>
      </c>
      <c r="N4323" s="17" t="n"/>
      <c r="O4323" s="18" t="n"/>
      <c r="AC4323" s="14" t="n"/>
      <c r="AD4323" s="14">
        <f>IF(M4323="", "", IF(C4323="Long", IF(M4323&gt;0, M4323/F4323, ((G4323*(I4323-E4323))/F4323)), IF(M4323&gt;0, M4323/F4323, ((G4323*(E4323-I4323))/F4323))))</f>
        <v/>
      </c>
    </row>
    <row customHeight="1" ht="17.25" r="4324" spans="1:105">
      <c r="A4324" s="161" t="n"/>
      <c r="B4324" s="141" t="n"/>
      <c r="C4324" s="15" t="n"/>
      <c r="D4324" s="15" t="n"/>
      <c r="E4324" s="142" t="n"/>
      <c r="F4324" s="16" t="n"/>
      <c r="G4324" s="132" t="n"/>
      <c r="H4324" s="142" t="n"/>
      <c r="I4324" s="142" t="n"/>
      <c r="J4324" s="144" t="n"/>
      <c r="K4324" s="124" t="n"/>
      <c r="L4324" s="12" t="n"/>
      <c r="M4324" s="158">
        <f>IF(J4324="", "", K4324)</f>
        <v/>
      </c>
      <c r="N4324" s="17" t="n"/>
      <c r="O4324" s="18" t="n"/>
      <c r="AC4324" s="14" t="n"/>
      <c r="AD4324" s="14">
        <f>IF(M4324="", "", IF(C4324="Long", IF(M4324&gt;0, M4324/F4324, ((G4324*(I4324-E4324))/F4324)), IF(M4324&gt;0, M4324/F4324, ((G4324*(E4324-I4324))/F4324))))</f>
        <v/>
      </c>
    </row>
    <row customHeight="1" ht="17.25" r="4325" spans="1:105">
      <c r="A4325" s="161" t="n"/>
      <c r="B4325" s="141" t="n"/>
      <c r="C4325" s="15" t="n"/>
      <c r="D4325" s="15" t="n"/>
      <c r="E4325" s="142" t="n"/>
      <c r="F4325" s="16" t="n"/>
      <c r="G4325" s="132" t="n"/>
      <c r="H4325" s="142" t="n"/>
      <c r="I4325" s="142" t="n"/>
      <c r="J4325" s="144" t="n"/>
      <c r="K4325" s="124" t="n"/>
      <c r="L4325" s="12" t="n"/>
      <c r="M4325" s="158">
        <f>IF(J4325="", "", K4325)</f>
        <v/>
      </c>
      <c r="N4325" s="17" t="n"/>
      <c r="O4325" s="18" t="n"/>
      <c r="AC4325" s="14" t="n"/>
      <c r="AD4325" s="14">
        <f>IF(M4325="", "", IF(C4325="Long", IF(M4325&gt;0, M4325/F4325, ((G4325*(I4325-E4325))/F4325)), IF(M4325&gt;0, M4325/F4325, ((G4325*(E4325-I4325))/F4325))))</f>
        <v/>
      </c>
    </row>
    <row customHeight="1" ht="17.25" r="4326" spans="1:105">
      <c r="A4326" s="161" t="n"/>
      <c r="B4326" s="141" t="n"/>
      <c r="C4326" s="15" t="n"/>
      <c r="D4326" s="15" t="n"/>
      <c r="E4326" s="142" t="n"/>
      <c r="F4326" s="16" t="n"/>
      <c r="G4326" s="132" t="n"/>
      <c r="H4326" s="142" t="n"/>
      <c r="I4326" s="142" t="n"/>
      <c r="J4326" s="144" t="n"/>
      <c r="K4326" s="124" t="n"/>
      <c r="L4326" s="12" t="n"/>
      <c r="M4326" s="158">
        <f>IF(J4326="", "", K4326)</f>
        <v/>
      </c>
      <c r="N4326" s="17" t="n"/>
      <c r="O4326" s="18" t="n"/>
      <c r="AC4326" s="14" t="n"/>
      <c r="AD4326" s="14">
        <f>IF(M4326="", "", IF(C4326="Long", IF(M4326&gt;0, M4326/F4326, ((G4326*(I4326-E4326))/F4326)), IF(M4326&gt;0, M4326/F4326, ((G4326*(E4326-I4326))/F4326))))</f>
        <v/>
      </c>
    </row>
    <row customHeight="1" ht="17.25" r="4327" spans="1:105">
      <c r="A4327" s="161" t="n"/>
      <c r="B4327" s="141" t="n"/>
      <c r="C4327" s="15" t="n"/>
      <c r="D4327" s="15" t="n"/>
      <c r="E4327" s="142" t="n"/>
      <c r="F4327" s="16" t="n"/>
      <c r="G4327" s="132" t="n"/>
      <c r="H4327" s="142" t="n"/>
      <c r="I4327" s="142" t="n"/>
      <c r="J4327" s="144" t="n"/>
      <c r="K4327" s="124" t="n"/>
      <c r="L4327" s="12" t="n"/>
      <c r="M4327" s="158">
        <f>IF(J4327="", "", K4327)</f>
        <v/>
      </c>
      <c r="N4327" s="17" t="n"/>
      <c r="O4327" s="18" t="n"/>
      <c r="AC4327" s="14" t="n"/>
      <c r="AD4327" s="14">
        <f>IF(M4327="", "", IF(C4327="Long", IF(M4327&gt;0, M4327/F4327, ((G4327*(I4327-E4327))/F4327)), IF(M4327&gt;0, M4327/F4327, ((G4327*(E4327-I4327))/F4327))))</f>
        <v/>
      </c>
    </row>
    <row customHeight="1" ht="17.25" r="4328" spans="1:105">
      <c r="A4328" s="161" t="n"/>
      <c r="B4328" s="141" t="n"/>
      <c r="C4328" s="15" t="n"/>
      <c r="D4328" s="15" t="n"/>
      <c r="E4328" s="142" t="n"/>
      <c r="F4328" s="16" t="n"/>
      <c r="G4328" s="132" t="n"/>
      <c r="H4328" s="142" t="n"/>
      <c r="I4328" s="142" t="n"/>
      <c r="J4328" s="144" t="n"/>
      <c r="K4328" s="124" t="n"/>
      <c r="L4328" s="12" t="n"/>
      <c r="M4328" s="158">
        <f>IF(J4328="", "", K4328)</f>
        <v/>
      </c>
      <c r="N4328" s="17" t="n"/>
      <c r="O4328" s="18" t="n"/>
      <c r="AC4328" s="14" t="n"/>
      <c r="AD4328" s="14">
        <f>IF(M4328="", "", IF(C4328="Long", IF(M4328&gt;0, M4328/F4328, ((G4328*(I4328-E4328))/F4328)), IF(M4328&gt;0, M4328/F4328, ((G4328*(E4328-I4328))/F4328))))</f>
        <v/>
      </c>
    </row>
    <row customHeight="1" ht="17.25" r="4329" spans="1:105">
      <c r="A4329" s="161" t="n"/>
      <c r="B4329" s="141" t="n"/>
      <c r="C4329" s="15" t="n"/>
      <c r="D4329" s="15" t="n"/>
      <c r="E4329" s="142" t="n"/>
      <c r="F4329" s="16" t="n"/>
      <c r="G4329" s="132" t="n"/>
      <c r="H4329" s="142" t="n"/>
      <c r="I4329" s="142" t="n"/>
      <c r="J4329" s="144" t="n"/>
      <c r="K4329" s="124" t="n"/>
      <c r="L4329" s="12" t="n"/>
      <c r="M4329" s="158">
        <f>IF(J4329="", "", K4329)</f>
        <v/>
      </c>
      <c r="N4329" s="17" t="n"/>
      <c r="O4329" s="18" t="n"/>
      <c r="AC4329" s="14" t="n"/>
      <c r="AD4329" s="14">
        <f>IF(M4329="", "", IF(C4329="Long", IF(M4329&gt;0, M4329/F4329, ((G4329*(I4329-E4329))/F4329)), IF(M4329&gt;0, M4329/F4329, ((G4329*(E4329-I4329))/F4329))))</f>
        <v/>
      </c>
    </row>
    <row customHeight="1" ht="17.25" r="4330" spans="1:105">
      <c r="A4330" s="161" t="n"/>
      <c r="B4330" s="141" t="n"/>
      <c r="C4330" s="15" t="n"/>
      <c r="D4330" s="15" t="n"/>
      <c r="E4330" s="142" t="n"/>
      <c r="F4330" s="16" t="n"/>
      <c r="G4330" s="132" t="n"/>
      <c r="H4330" s="142" t="n"/>
      <c r="I4330" s="142" t="n"/>
      <c r="J4330" s="144" t="n"/>
      <c r="K4330" s="124" t="n"/>
      <c r="L4330" s="12" t="n"/>
      <c r="M4330" s="158">
        <f>IF(J4330="", "", K4330)</f>
        <v/>
      </c>
      <c r="N4330" s="17" t="n"/>
      <c r="O4330" s="18" t="n"/>
      <c r="AC4330" s="14" t="n"/>
      <c r="AD4330" s="14">
        <f>IF(M4330="", "", IF(C4330="Long", IF(M4330&gt;0, M4330/F4330, ((G4330*(I4330-E4330))/F4330)), IF(M4330&gt;0, M4330/F4330, ((G4330*(E4330-I4330))/F4330))))</f>
        <v/>
      </c>
    </row>
    <row customHeight="1" ht="17.25" r="4331" spans="1:105">
      <c r="A4331" s="161" t="n"/>
      <c r="B4331" s="141" t="n"/>
      <c r="C4331" s="15" t="n"/>
      <c r="D4331" s="15" t="n"/>
      <c r="E4331" s="142" t="n"/>
      <c r="F4331" s="16" t="n"/>
      <c r="G4331" s="132" t="n"/>
      <c r="H4331" s="142" t="n"/>
      <c r="I4331" s="142" t="n"/>
      <c r="J4331" s="144" t="n"/>
      <c r="K4331" s="124" t="n"/>
      <c r="L4331" s="12" t="n"/>
      <c r="M4331" s="158">
        <f>IF(J4331="", "", K4331)</f>
        <v/>
      </c>
      <c r="N4331" s="17" t="n"/>
      <c r="O4331" s="18" t="n"/>
      <c r="AC4331" s="14" t="n"/>
      <c r="AD4331" s="14">
        <f>IF(M4331="", "", IF(C4331="Long", IF(M4331&gt;0, M4331/F4331, ((G4331*(I4331-E4331))/F4331)), IF(M4331&gt;0, M4331/F4331, ((G4331*(E4331-I4331))/F4331))))</f>
        <v/>
      </c>
    </row>
    <row customHeight="1" ht="17.25" r="4332" spans="1:105">
      <c r="A4332" s="161" t="n"/>
      <c r="B4332" s="141" t="n"/>
      <c r="C4332" s="15" t="n"/>
      <c r="D4332" s="15" t="n"/>
      <c r="E4332" s="142" t="n"/>
      <c r="F4332" s="16" t="n"/>
      <c r="G4332" s="132" t="n"/>
      <c r="H4332" s="142" t="n"/>
      <c r="I4332" s="142" t="n"/>
      <c r="J4332" s="144" t="n"/>
      <c r="K4332" s="124" t="n"/>
      <c r="L4332" s="12" t="n"/>
      <c r="M4332" s="158">
        <f>IF(J4332="", "", K4332)</f>
        <v/>
      </c>
      <c r="N4332" s="17" t="n"/>
      <c r="O4332" s="18" t="n"/>
      <c r="AC4332" s="14" t="n"/>
      <c r="AD4332" s="14">
        <f>IF(M4332="", "", IF(C4332="Long", IF(M4332&gt;0, M4332/F4332, ((G4332*(I4332-E4332))/F4332)), IF(M4332&gt;0, M4332/F4332, ((G4332*(E4332-I4332))/F4332))))</f>
        <v/>
      </c>
    </row>
    <row customHeight="1" ht="17.25" r="4333" spans="1:105">
      <c r="A4333" s="161" t="n"/>
      <c r="B4333" s="141" t="n"/>
      <c r="C4333" s="15" t="n"/>
      <c r="D4333" s="15" t="n"/>
      <c r="E4333" s="142" t="n"/>
      <c r="F4333" s="16" t="n"/>
      <c r="G4333" s="132" t="n"/>
      <c r="H4333" s="142" t="n"/>
      <c r="I4333" s="142" t="n"/>
      <c r="J4333" s="144" t="n"/>
      <c r="K4333" s="124" t="n"/>
      <c r="L4333" s="12" t="n"/>
      <c r="M4333" s="158">
        <f>IF(J4333="", "", K4333)</f>
        <v/>
      </c>
      <c r="N4333" s="17" t="n"/>
      <c r="O4333" s="18" t="n"/>
      <c r="AC4333" s="14" t="n"/>
      <c r="AD4333" s="14">
        <f>IF(M4333="", "", IF(C4333="Long", IF(M4333&gt;0, M4333/F4333, ((G4333*(I4333-E4333))/F4333)), IF(M4333&gt;0, M4333/F4333, ((G4333*(E4333-I4333))/F4333))))</f>
        <v/>
      </c>
    </row>
    <row customHeight="1" ht="17.25" r="4334" spans="1:105">
      <c r="A4334" s="161" t="n"/>
      <c r="B4334" s="141" t="n"/>
      <c r="C4334" s="15" t="n"/>
      <c r="D4334" s="15" t="n"/>
      <c r="E4334" s="142" t="n"/>
      <c r="F4334" s="16" t="n"/>
      <c r="G4334" s="132" t="n"/>
      <c r="H4334" s="142" t="n"/>
      <c r="I4334" s="142" t="n"/>
      <c r="J4334" s="144" t="n"/>
      <c r="K4334" s="124" t="n"/>
      <c r="L4334" s="12" t="n"/>
      <c r="M4334" s="158">
        <f>IF(J4334="", "", K4334)</f>
        <v/>
      </c>
      <c r="N4334" s="17" t="n"/>
      <c r="O4334" s="18" t="n"/>
      <c r="AC4334" s="14" t="n"/>
      <c r="AD4334" s="14">
        <f>IF(M4334="", "", IF(C4334="Long", IF(M4334&gt;0, M4334/F4334, ((G4334*(I4334-E4334))/F4334)), IF(M4334&gt;0, M4334/F4334, ((G4334*(E4334-I4334))/F4334))))</f>
        <v/>
      </c>
    </row>
    <row customHeight="1" ht="17.25" r="4335" spans="1:105">
      <c r="A4335" s="161" t="n"/>
      <c r="B4335" s="141" t="n"/>
      <c r="C4335" s="15" t="n"/>
      <c r="D4335" s="15" t="n"/>
      <c r="E4335" s="142" t="n"/>
      <c r="F4335" s="16" t="n"/>
      <c r="G4335" s="132" t="n"/>
      <c r="H4335" s="142" t="n"/>
      <c r="I4335" s="142" t="n"/>
      <c r="J4335" s="144" t="n"/>
      <c r="K4335" s="124" t="n"/>
      <c r="L4335" s="12" t="n"/>
      <c r="M4335" s="158">
        <f>IF(J4335="", "", K4335)</f>
        <v/>
      </c>
      <c r="N4335" s="17" t="n"/>
      <c r="O4335" s="18" t="n"/>
      <c r="AC4335" s="14" t="n"/>
      <c r="AD4335" s="14">
        <f>IF(M4335="", "", IF(C4335="Long", IF(M4335&gt;0, M4335/F4335, ((G4335*(I4335-E4335))/F4335)), IF(M4335&gt;0, M4335/F4335, ((G4335*(E4335-I4335))/F4335))))</f>
        <v/>
      </c>
    </row>
    <row customHeight="1" ht="17.25" r="4336" spans="1:105">
      <c r="A4336" s="161" t="n"/>
      <c r="B4336" s="141" t="n"/>
      <c r="C4336" s="15" t="n"/>
      <c r="D4336" s="15" t="n"/>
      <c r="E4336" s="142" t="n"/>
      <c r="F4336" s="16" t="n"/>
      <c r="G4336" s="132" t="n"/>
      <c r="H4336" s="142" t="n"/>
      <c r="I4336" s="142" t="n"/>
      <c r="J4336" s="144" t="n"/>
      <c r="K4336" s="124" t="n"/>
      <c r="L4336" s="12" t="n"/>
      <c r="M4336" s="158">
        <f>IF(J4336="", "", K4336)</f>
        <v/>
      </c>
      <c r="N4336" s="17" t="n"/>
      <c r="O4336" s="18" t="n"/>
      <c r="AC4336" s="14" t="n"/>
      <c r="AD4336" s="14">
        <f>IF(M4336="", "", IF(C4336="Long", IF(M4336&gt;0, M4336/F4336, ((G4336*(I4336-E4336))/F4336)), IF(M4336&gt;0, M4336/F4336, ((G4336*(E4336-I4336))/F4336))))</f>
        <v/>
      </c>
    </row>
    <row customHeight="1" ht="17.25" r="4337" spans="1:105">
      <c r="A4337" s="161" t="n"/>
      <c r="B4337" s="141" t="n"/>
      <c r="C4337" s="15" t="n"/>
      <c r="D4337" s="15" t="n"/>
      <c r="E4337" s="142" t="n"/>
      <c r="F4337" s="16" t="n"/>
      <c r="G4337" s="132" t="n"/>
      <c r="H4337" s="142" t="n"/>
      <c r="I4337" s="142" t="n"/>
      <c r="J4337" s="144" t="n"/>
      <c r="K4337" s="124" t="n"/>
      <c r="L4337" s="12" t="n"/>
      <c r="M4337" s="158">
        <f>IF(J4337="", "", K4337)</f>
        <v/>
      </c>
      <c r="N4337" s="17" t="n"/>
      <c r="O4337" s="18" t="n"/>
      <c r="AC4337" s="14" t="n"/>
      <c r="AD4337" s="14">
        <f>IF(M4337="", "", IF(C4337="Long", IF(M4337&gt;0, M4337/F4337, ((G4337*(I4337-E4337))/F4337)), IF(M4337&gt;0, M4337/F4337, ((G4337*(E4337-I4337))/F4337))))</f>
        <v/>
      </c>
    </row>
    <row customHeight="1" ht="17.25" r="4338" spans="1:105">
      <c r="A4338" s="161" t="n"/>
      <c r="B4338" s="141" t="n"/>
      <c r="C4338" s="15" t="n"/>
      <c r="D4338" s="15" t="n"/>
      <c r="E4338" s="142" t="n"/>
      <c r="F4338" s="16" t="n"/>
      <c r="G4338" s="132" t="n"/>
      <c r="H4338" s="142" t="n"/>
      <c r="I4338" s="142" t="n"/>
      <c r="J4338" s="144" t="n"/>
      <c r="K4338" s="124" t="n"/>
      <c r="L4338" s="12" t="n"/>
      <c r="M4338" s="158">
        <f>IF(J4338="", "", K4338)</f>
        <v/>
      </c>
      <c r="N4338" s="17" t="n"/>
      <c r="O4338" s="18" t="n"/>
      <c r="AC4338" s="14" t="n"/>
      <c r="AD4338" s="14">
        <f>IF(M4338="", "", IF(C4338="Long", IF(M4338&gt;0, M4338/F4338, ((G4338*(I4338-E4338))/F4338)), IF(M4338&gt;0, M4338/F4338, ((G4338*(E4338-I4338))/F4338))))</f>
        <v/>
      </c>
    </row>
    <row customHeight="1" ht="17.25" r="4339" spans="1:105">
      <c r="A4339" s="161" t="n"/>
      <c r="B4339" s="141" t="n"/>
      <c r="C4339" s="15" t="n"/>
      <c r="D4339" s="15" t="n"/>
      <c r="E4339" s="142" t="n"/>
      <c r="F4339" s="16" t="n"/>
      <c r="G4339" s="132" t="n"/>
      <c r="H4339" s="142" t="n"/>
      <c r="I4339" s="142" t="n"/>
      <c r="J4339" s="144" t="n"/>
      <c r="K4339" s="124" t="n"/>
      <c r="L4339" s="12" t="n"/>
      <c r="M4339" s="158">
        <f>IF(J4339="", "", K4339)</f>
        <v/>
      </c>
      <c r="N4339" s="17" t="n"/>
      <c r="O4339" s="18" t="n"/>
      <c r="AC4339" s="14" t="n"/>
      <c r="AD4339" s="14">
        <f>IF(M4339="", "", IF(C4339="Long", IF(M4339&gt;0, M4339/F4339, ((G4339*(I4339-E4339))/F4339)), IF(M4339&gt;0, M4339/F4339, ((G4339*(E4339-I4339))/F4339))))</f>
        <v/>
      </c>
    </row>
    <row customHeight="1" ht="17.25" r="4340" spans="1:105">
      <c r="A4340" s="161" t="n"/>
      <c r="B4340" s="141" t="n"/>
      <c r="C4340" s="15" t="n"/>
      <c r="D4340" s="15" t="n"/>
      <c r="E4340" s="142" t="n"/>
      <c r="F4340" s="16" t="n"/>
      <c r="G4340" s="132" t="n"/>
      <c r="H4340" s="142" t="n"/>
      <c r="I4340" s="142" t="n"/>
      <c r="J4340" s="144" t="n"/>
      <c r="K4340" s="124" t="n"/>
      <c r="L4340" s="12" t="n"/>
      <c r="M4340" s="158">
        <f>IF(J4340="", "", K4340)</f>
        <v/>
      </c>
      <c r="N4340" s="17" t="n"/>
      <c r="O4340" s="18" t="n"/>
      <c r="AC4340" s="14" t="n"/>
      <c r="AD4340" s="14">
        <f>IF(M4340="", "", IF(C4340="Long", IF(M4340&gt;0, M4340/F4340, ((G4340*(I4340-E4340))/F4340)), IF(M4340&gt;0, M4340/F4340, ((G4340*(E4340-I4340))/F4340))))</f>
        <v/>
      </c>
    </row>
    <row customHeight="1" ht="17.25" r="4341" spans="1:105">
      <c r="A4341" s="161" t="n"/>
      <c r="B4341" s="141" t="n"/>
      <c r="C4341" s="15" t="n"/>
      <c r="D4341" s="15" t="n"/>
      <c r="E4341" s="142" t="n"/>
      <c r="F4341" s="16" t="n"/>
      <c r="G4341" s="132" t="n"/>
      <c r="H4341" s="142" t="n"/>
      <c r="I4341" s="142" t="n"/>
      <c r="J4341" s="144" t="n"/>
      <c r="K4341" s="124" t="n"/>
      <c r="L4341" s="12" t="n"/>
      <c r="M4341" s="158">
        <f>IF(J4341="", "", K4341)</f>
        <v/>
      </c>
      <c r="N4341" s="17" t="n"/>
      <c r="O4341" s="18" t="n"/>
      <c r="AC4341" s="14" t="n"/>
      <c r="AD4341" s="14">
        <f>IF(M4341="", "", IF(C4341="Long", IF(M4341&gt;0, M4341/F4341, ((G4341*(I4341-E4341))/F4341)), IF(M4341&gt;0, M4341/F4341, ((G4341*(E4341-I4341))/F4341))))</f>
        <v/>
      </c>
    </row>
    <row customHeight="1" ht="17.25" r="4342" spans="1:105">
      <c r="A4342" s="161" t="n"/>
      <c r="B4342" s="141" t="n"/>
      <c r="C4342" s="15" t="n"/>
      <c r="D4342" s="15" t="n"/>
      <c r="E4342" s="142" t="n"/>
      <c r="F4342" s="16" t="n"/>
      <c r="G4342" s="132" t="n"/>
      <c r="H4342" s="142" t="n"/>
      <c r="I4342" s="142" t="n"/>
      <c r="J4342" s="144" t="n"/>
      <c r="K4342" s="124" t="n"/>
      <c r="L4342" s="12" t="n"/>
      <c r="M4342" s="158">
        <f>IF(J4342="", "", K4342)</f>
        <v/>
      </c>
      <c r="N4342" s="17" t="n"/>
      <c r="O4342" s="18" t="n"/>
      <c r="AC4342" s="14" t="n"/>
      <c r="AD4342" s="14">
        <f>IF(M4342="", "", IF(C4342="Long", IF(M4342&gt;0, M4342/F4342, ((G4342*(I4342-E4342))/F4342)), IF(M4342&gt;0, M4342/F4342, ((G4342*(E4342-I4342))/F4342))))</f>
        <v/>
      </c>
    </row>
    <row customHeight="1" ht="17.25" r="4343" spans="1:105">
      <c r="A4343" s="161" t="n"/>
      <c r="B4343" s="141" t="n"/>
      <c r="C4343" s="15" t="n"/>
      <c r="D4343" s="15" t="n"/>
      <c r="E4343" s="142" t="n"/>
      <c r="F4343" s="16" t="n"/>
      <c r="G4343" s="132" t="n"/>
      <c r="H4343" s="142" t="n"/>
      <c r="I4343" s="142" t="n"/>
      <c r="J4343" s="144" t="n"/>
      <c r="K4343" s="124" t="n"/>
      <c r="L4343" s="12" t="n"/>
      <c r="M4343" s="158">
        <f>IF(J4343="", "", K4343)</f>
        <v/>
      </c>
      <c r="N4343" s="17" t="n"/>
      <c r="O4343" s="18" t="n"/>
      <c r="AC4343" s="14" t="n"/>
      <c r="AD4343" s="14">
        <f>IF(M4343="", "", IF(C4343="Long", IF(M4343&gt;0, M4343/F4343, ((G4343*(I4343-E4343))/F4343)), IF(M4343&gt;0, M4343/F4343, ((G4343*(E4343-I4343))/F4343))))</f>
        <v/>
      </c>
    </row>
    <row customHeight="1" ht="17.25" r="4344" spans="1:105">
      <c r="A4344" s="161" t="n"/>
      <c r="B4344" s="141" t="n"/>
      <c r="C4344" s="15" t="n"/>
      <c r="D4344" s="15" t="n"/>
      <c r="E4344" s="142" t="n"/>
      <c r="F4344" s="16" t="n"/>
      <c r="G4344" s="132" t="n"/>
      <c r="H4344" s="142" t="n"/>
      <c r="I4344" s="142" t="n"/>
      <c r="J4344" s="144" t="n"/>
      <c r="K4344" s="124" t="n"/>
      <c r="L4344" s="12" t="n"/>
      <c r="M4344" s="158">
        <f>IF(J4344="", "", K4344)</f>
        <v/>
      </c>
      <c r="N4344" s="17" t="n"/>
      <c r="O4344" s="18" t="n"/>
      <c r="AC4344" s="14" t="n"/>
      <c r="AD4344" s="14">
        <f>IF(M4344="", "", IF(C4344="Long", IF(M4344&gt;0, M4344/F4344, ((G4344*(I4344-E4344))/F4344)), IF(M4344&gt;0, M4344/F4344, ((G4344*(E4344-I4344))/F4344))))</f>
        <v/>
      </c>
    </row>
    <row customHeight="1" ht="17.25" r="4345" spans="1:105">
      <c r="A4345" s="161" t="n"/>
      <c r="B4345" s="141" t="n"/>
      <c r="C4345" s="15" t="n"/>
      <c r="D4345" s="15" t="n"/>
      <c r="E4345" s="142" t="n"/>
      <c r="F4345" s="16" t="n"/>
      <c r="G4345" s="132" t="n"/>
      <c r="H4345" s="142" t="n"/>
      <c r="I4345" s="142" t="n"/>
      <c r="J4345" s="144" t="n"/>
      <c r="K4345" s="124" t="n"/>
      <c r="L4345" s="12" t="n"/>
      <c r="M4345" s="158">
        <f>IF(J4345="", "", K4345)</f>
        <v/>
      </c>
      <c r="N4345" s="17" t="n"/>
      <c r="O4345" s="18" t="n"/>
      <c r="AC4345" s="14" t="n"/>
      <c r="AD4345" s="14">
        <f>IF(M4345="", "", IF(C4345="Long", IF(M4345&gt;0, M4345/F4345, ((G4345*(I4345-E4345))/F4345)), IF(M4345&gt;0, M4345/F4345, ((G4345*(E4345-I4345))/F4345))))</f>
        <v/>
      </c>
    </row>
    <row customHeight="1" ht="17.25" r="4346" spans="1:105">
      <c r="A4346" s="161" t="n"/>
      <c r="B4346" s="141" t="n"/>
      <c r="C4346" s="15" t="n"/>
      <c r="D4346" s="15" t="n"/>
      <c r="E4346" s="142" t="n"/>
      <c r="F4346" s="16" t="n"/>
      <c r="G4346" s="132" t="n"/>
      <c r="H4346" s="142" t="n"/>
      <c r="I4346" s="142" t="n"/>
      <c r="J4346" s="144" t="n"/>
      <c r="K4346" s="124" t="n"/>
      <c r="L4346" s="12" t="n"/>
      <c r="M4346" s="158">
        <f>IF(J4346="", "", K4346)</f>
        <v/>
      </c>
      <c r="N4346" s="17" t="n"/>
      <c r="O4346" s="18" t="n"/>
      <c r="AC4346" s="14" t="n"/>
      <c r="AD4346" s="14">
        <f>IF(M4346="", "", IF(C4346="Long", IF(M4346&gt;0, M4346/F4346, ((G4346*(I4346-E4346))/F4346)), IF(M4346&gt;0, M4346/F4346, ((G4346*(E4346-I4346))/F4346))))</f>
        <v/>
      </c>
    </row>
    <row customHeight="1" ht="17.25" r="4347" spans="1:105">
      <c r="A4347" s="161" t="n"/>
      <c r="B4347" s="141" t="n"/>
      <c r="C4347" s="15" t="n"/>
      <c r="D4347" s="15" t="n"/>
      <c r="E4347" s="142" t="n"/>
      <c r="F4347" s="16" t="n"/>
      <c r="G4347" s="132" t="n"/>
      <c r="H4347" s="142" t="n"/>
      <c r="I4347" s="142" t="n"/>
      <c r="J4347" s="144" t="n"/>
      <c r="K4347" s="124" t="n"/>
      <c r="L4347" s="12" t="n"/>
      <c r="M4347" s="158">
        <f>IF(J4347="", "", K4347)</f>
        <v/>
      </c>
      <c r="N4347" s="17" t="n"/>
      <c r="O4347" s="18" t="n"/>
      <c r="AC4347" s="14" t="n"/>
      <c r="AD4347" s="14">
        <f>IF(M4347="", "", IF(C4347="Long", IF(M4347&gt;0, M4347/F4347, ((G4347*(I4347-E4347))/F4347)), IF(M4347&gt;0, M4347/F4347, ((G4347*(E4347-I4347))/F4347))))</f>
        <v/>
      </c>
    </row>
    <row customHeight="1" ht="17.25" r="4348" spans="1:105">
      <c r="A4348" s="161" t="n"/>
      <c r="B4348" s="141" t="n"/>
      <c r="C4348" s="15" t="n"/>
      <c r="D4348" s="15" t="n"/>
      <c r="E4348" s="142" t="n"/>
      <c r="F4348" s="16" t="n"/>
      <c r="G4348" s="132" t="n"/>
      <c r="H4348" s="142" t="n"/>
      <c r="I4348" s="142" t="n"/>
      <c r="J4348" s="144" t="n"/>
      <c r="K4348" s="124" t="n"/>
      <c r="L4348" s="12" t="n"/>
      <c r="M4348" s="158">
        <f>IF(J4348="", "", K4348)</f>
        <v/>
      </c>
      <c r="N4348" s="17" t="n"/>
      <c r="O4348" s="18" t="n"/>
      <c r="AC4348" s="14" t="n"/>
      <c r="AD4348" s="14">
        <f>IF(M4348="", "", IF(C4348="Long", IF(M4348&gt;0, M4348/F4348, ((G4348*(I4348-E4348))/F4348)), IF(M4348&gt;0, M4348/F4348, ((G4348*(E4348-I4348))/F4348))))</f>
        <v/>
      </c>
    </row>
    <row customHeight="1" ht="17.25" r="4349" spans="1:105">
      <c r="A4349" s="161" t="n"/>
      <c r="B4349" s="141" t="n"/>
      <c r="C4349" s="15" t="n"/>
      <c r="D4349" s="15" t="n"/>
      <c r="E4349" s="142" t="n"/>
      <c r="F4349" s="16" t="n"/>
      <c r="G4349" s="132" t="n"/>
      <c r="H4349" s="142" t="n"/>
      <c r="I4349" s="142" t="n"/>
      <c r="J4349" s="144" t="n"/>
      <c r="K4349" s="124" t="n"/>
      <c r="L4349" s="12" t="n"/>
      <c r="M4349" s="158">
        <f>IF(J4349="", "", K4349)</f>
        <v/>
      </c>
      <c r="N4349" s="17" t="n"/>
      <c r="O4349" s="18" t="n"/>
      <c r="AC4349" s="14" t="n"/>
      <c r="AD4349" s="14">
        <f>IF(M4349="", "", IF(C4349="Long", IF(M4349&gt;0, M4349/F4349, ((G4349*(I4349-E4349))/F4349)), IF(M4349&gt;0, M4349/F4349, ((G4349*(E4349-I4349))/F4349))))</f>
        <v/>
      </c>
    </row>
    <row customHeight="1" ht="17.25" r="4350" spans="1:105">
      <c r="A4350" s="161" t="n"/>
      <c r="B4350" s="141" t="n"/>
      <c r="C4350" s="15" t="n"/>
      <c r="D4350" s="15" t="n"/>
      <c r="E4350" s="142" t="n"/>
      <c r="F4350" s="16" t="n"/>
      <c r="G4350" s="132" t="n"/>
      <c r="H4350" s="142" t="n"/>
      <c r="I4350" s="142" t="n"/>
      <c r="J4350" s="144" t="n"/>
      <c r="K4350" s="124" t="n"/>
      <c r="L4350" s="12" t="n"/>
      <c r="M4350" s="158">
        <f>IF(J4350="", "", K4350)</f>
        <v/>
      </c>
      <c r="N4350" s="17" t="n"/>
      <c r="O4350" s="18" t="n"/>
      <c r="AC4350" s="14" t="n"/>
      <c r="AD4350" s="14">
        <f>IF(M4350="", "", IF(C4350="Long", IF(M4350&gt;0, M4350/F4350, ((G4350*(I4350-E4350))/F4350)), IF(M4350&gt;0, M4350/F4350, ((G4350*(E4350-I4350))/F4350))))</f>
        <v/>
      </c>
    </row>
    <row customHeight="1" ht="17.25" r="4351" spans="1:105">
      <c r="A4351" s="161" t="n"/>
      <c r="B4351" s="141" t="n"/>
      <c r="C4351" s="15" t="n"/>
      <c r="D4351" s="15" t="n"/>
      <c r="E4351" s="142" t="n"/>
      <c r="F4351" s="16" t="n"/>
      <c r="G4351" s="132" t="n"/>
      <c r="H4351" s="142" t="n"/>
      <c r="I4351" s="142" t="n"/>
      <c r="J4351" s="144" t="n"/>
      <c r="K4351" s="124" t="n"/>
      <c r="L4351" s="12" t="n"/>
      <c r="M4351" s="158">
        <f>IF(J4351="", "", K4351)</f>
        <v/>
      </c>
      <c r="N4351" s="17" t="n"/>
      <c r="O4351" s="18" t="n"/>
      <c r="AC4351" s="14" t="n"/>
      <c r="AD4351" s="14">
        <f>IF(M4351="", "", IF(C4351="Long", IF(M4351&gt;0, M4351/F4351, ((G4351*(I4351-E4351))/F4351)), IF(M4351&gt;0, M4351/F4351, ((G4351*(E4351-I4351))/F4351))))</f>
        <v/>
      </c>
    </row>
    <row customHeight="1" ht="17.25" r="4352" spans="1:105">
      <c r="A4352" s="161" t="n"/>
      <c r="B4352" s="141" t="n"/>
      <c r="C4352" s="15" t="n"/>
      <c r="D4352" s="15" t="n"/>
      <c r="E4352" s="142" t="n"/>
      <c r="F4352" s="16" t="n"/>
      <c r="G4352" s="132" t="n"/>
      <c r="H4352" s="142" t="n"/>
      <c r="I4352" s="142" t="n"/>
      <c r="J4352" s="144" t="n"/>
      <c r="K4352" s="124" t="n"/>
      <c r="L4352" s="12" t="n"/>
      <c r="M4352" s="158">
        <f>IF(J4352="", "", K4352)</f>
        <v/>
      </c>
      <c r="N4352" s="17" t="n"/>
      <c r="O4352" s="18" t="n"/>
      <c r="AC4352" s="14" t="n"/>
      <c r="AD4352" s="14">
        <f>IF(M4352="", "", IF(C4352="Long", IF(M4352&gt;0, M4352/F4352, ((G4352*(I4352-E4352))/F4352)), IF(M4352&gt;0, M4352/F4352, ((G4352*(E4352-I4352))/F4352))))</f>
        <v/>
      </c>
    </row>
    <row customHeight="1" ht="17.25" r="4353" spans="1:105">
      <c r="A4353" s="161" t="n"/>
      <c r="B4353" s="141" t="n"/>
      <c r="C4353" s="15" t="n"/>
      <c r="D4353" s="15" t="n"/>
      <c r="E4353" s="142" t="n"/>
      <c r="F4353" s="16" t="n"/>
      <c r="G4353" s="132" t="n"/>
      <c r="H4353" s="142" t="n"/>
      <c r="I4353" s="142" t="n"/>
      <c r="J4353" s="144" t="n"/>
      <c r="K4353" s="124" t="n"/>
      <c r="L4353" s="12" t="n"/>
      <c r="M4353" s="158">
        <f>IF(J4353="", "", K4353)</f>
        <v/>
      </c>
      <c r="N4353" s="17" t="n"/>
      <c r="O4353" s="18" t="n"/>
      <c r="AC4353" s="14" t="n"/>
      <c r="AD4353" s="14">
        <f>IF(M4353="", "", IF(C4353="Long", IF(M4353&gt;0, M4353/F4353, ((G4353*(I4353-E4353))/F4353)), IF(M4353&gt;0, M4353/F4353, ((G4353*(E4353-I4353))/F4353))))</f>
        <v/>
      </c>
    </row>
    <row customHeight="1" ht="17.25" r="4354" spans="1:105">
      <c r="A4354" s="161" t="n"/>
      <c r="B4354" s="141" t="n"/>
      <c r="C4354" s="15" t="n"/>
      <c r="D4354" s="15" t="n"/>
      <c r="E4354" s="142" t="n"/>
      <c r="F4354" s="16" t="n"/>
      <c r="G4354" s="132" t="n"/>
      <c r="H4354" s="142" t="n"/>
      <c r="I4354" s="142" t="n"/>
      <c r="J4354" s="144" t="n"/>
      <c r="K4354" s="124" t="n"/>
      <c r="L4354" s="12" t="n"/>
      <c r="M4354" s="158">
        <f>IF(J4354="", "", K4354)</f>
        <v/>
      </c>
      <c r="N4354" s="17" t="n"/>
      <c r="O4354" s="18" t="n"/>
      <c r="AC4354" s="14" t="n"/>
      <c r="AD4354" s="14">
        <f>IF(M4354="", "", IF(C4354="Long", IF(M4354&gt;0, M4354/F4354, ((G4354*(I4354-E4354))/F4354)), IF(M4354&gt;0, M4354/F4354, ((G4354*(E4354-I4354))/F4354))))</f>
        <v/>
      </c>
    </row>
    <row customHeight="1" ht="17.25" r="4355" spans="1:105">
      <c r="A4355" s="161" t="n"/>
      <c r="B4355" s="141" t="n"/>
      <c r="C4355" s="15" t="n"/>
      <c r="D4355" s="15" t="n"/>
      <c r="E4355" s="142" t="n"/>
      <c r="F4355" s="16" t="n"/>
      <c r="G4355" s="132" t="n"/>
      <c r="H4355" s="142" t="n"/>
      <c r="I4355" s="142" t="n"/>
      <c r="J4355" s="144" t="n"/>
      <c r="K4355" s="124" t="n"/>
      <c r="L4355" s="12" t="n"/>
      <c r="M4355" s="158">
        <f>IF(J4355="", "", K4355)</f>
        <v/>
      </c>
      <c r="N4355" s="17" t="n"/>
      <c r="O4355" s="18" t="n"/>
      <c r="AC4355" s="14" t="n"/>
      <c r="AD4355" s="14">
        <f>IF(M4355="", "", IF(C4355="Long", IF(M4355&gt;0, M4355/F4355, ((G4355*(I4355-E4355))/F4355)), IF(M4355&gt;0, M4355/F4355, ((G4355*(E4355-I4355))/F4355))))</f>
        <v/>
      </c>
    </row>
    <row customHeight="1" ht="17.25" r="4356" spans="1:105">
      <c r="A4356" s="161" t="n"/>
      <c r="B4356" s="141" t="n"/>
      <c r="C4356" s="15" t="n"/>
      <c r="D4356" s="15" t="n"/>
      <c r="E4356" s="142" t="n"/>
      <c r="F4356" s="16" t="n"/>
      <c r="G4356" s="132" t="n"/>
      <c r="H4356" s="142" t="n"/>
      <c r="I4356" s="142" t="n"/>
      <c r="J4356" s="144" t="n"/>
      <c r="K4356" s="124" t="n"/>
      <c r="L4356" s="12" t="n"/>
      <c r="M4356" s="158">
        <f>IF(J4356="", "", K4356)</f>
        <v/>
      </c>
      <c r="N4356" s="17" t="n"/>
      <c r="O4356" s="18" t="n"/>
      <c r="AC4356" s="14" t="n"/>
      <c r="AD4356" s="14">
        <f>IF(M4356="", "", IF(C4356="Long", IF(M4356&gt;0, M4356/F4356, ((G4356*(I4356-E4356))/F4356)), IF(M4356&gt;0, M4356/F4356, ((G4356*(E4356-I4356))/F4356))))</f>
        <v/>
      </c>
    </row>
    <row customHeight="1" ht="17.25" r="4357" spans="1:105">
      <c r="A4357" s="161" t="n"/>
      <c r="B4357" s="141" t="n"/>
      <c r="C4357" s="15" t="n"/>
      <c r="D4357" s="15" t="n"/>
      <c r="E4357" s="142" t="n"/>
      <c r="F4357" s="16" t="n"/>
      <c r="G4357" s="132" t="n"/>
      <c r="H4357" s="142" t="n"/>
      <c r="I4357" s="142" t="n"/>
      <c r="J4357" s="144" t="n"/>
      <c r="K4357" s="124" t="n"/>
      <c r="L4357" s="12" t="n"/>
      <c r="M4357" s="158">
        <f>IF(J4357="", "", K4357)</f>
        <v/>
      </c>
      <c r="N4357" s="17" t="n"/>
      <c r="O4357" s="18" t="n"/>
      <c r="AC4357" s="14" t="n"/>
      <c r="AD4357" s="14">
        <f>IF(M4357="", "", IF(C4357="Long", IF(M4357&gt;0, M4357/F4357, ((G4357*(I4357-E4357))/F4357)), IF(M4357&gt;0, M4357/F4357, ((G4357*(E4357-I4357))/F4357))))</f>
        <v/>
      </c>
    </row>
    <row customHeight="1" ht="17.25" r="4358" spans="1:105">
      <c r="A4358" s="161" t="n"/>
      <c r="B4358" s="141" t="n"/>
      <c r="C4358" s="15" t="n"/>
      <c r="D4358" s="15" t="n"/>
      <c r="E4358" s="142" t="n"/>
      <c r="F4358" s="16" t="n"/>
      <c r="G4358" s="132" t="n"/>
      <c r="H4358" s="142" t="n"/>
      <c r="I4358" s="142" t="n"/>
      <c r="J4358" s="144" t="n"/>
      <c r="K4358" s="124" t="n"/>
      <c r="L4358" s="12" t="n"/>
      <c r="M4358" s="158">
        <f>IF(J4358="", "", K4358)</f>
        <v/>
      </c>
      <c r="N4358" s="17" t="n"/>
      <c r="O4358" s="18" t="n"/>
      <c r="AC4358" s="14" t="n"/>
      <c r="AD4358" s="14">
        <f>IF(M4358="", "", IF(C4358="Long", IF(M4358&gt;0, M4358/F4358, ((G4358*(I4358-E4358))/F4358)), IF(M4358&gt;0, M4358/F4358, ((G4358*(E4358-I4358))/F4358))))</f>
        <v/>
      </c>
    </row>
    <row customHeight="1" ht="17.25" r="4359" spans="1:105">
      <c r="A4359" s="161" t="n"/>
      <c r="B4359" s="141" t="n"/>
      <c r="C4359" s="15" t="n"/>
      <c r="D4359" s="15" t="n"/>
      <c r="E4359" s="142" t="n"/>
      <c r="F4359" s="16" t="n"/>
      <c r="G4359" s="132" t="n"/>
      <c r="H4359" s="142" t="n"/>
      <c r="I4359" s="142" t="n"/>
      <c r="J4359" s="144" t="n"/>
      <c r="K4359" s="124" t="n"/>
      <c r="L4359" s="12" t="n"/>
      <c r="M4359" s="158">
        <f>IF(J4359="", "", K4359)</f>
        <v/>
      </c>
      <c r="N4359" s="17" t="n"/>
      <c r="O4359" s="18" t="n"/>
      <c r="AC4359" s="14" t="n"/>
      <c r="AD4359" s="14">
        <f>IF(M4359="", "", IF(C4359="Long", IF(M4359&gt;0, M4359/F4359, ((G4359*(I4359-E4359))/F4359)), IF(M4359&gt;0, M4359/F4359, ((G4359*(E4359-I4359))/F4359))))</f>
        <v/>
      </c>
    </row>
    <row customHeight="1" ht="17.25" r="4360" spans="1:105">
      <c r="A4360" s="161" t="n"/>
      <c r="B4360" s="141" t="n"/>
      <c r="C4360" s="15" t="n"/>
      <c r="D4360" s="15" t="n"/>
      <c r="E4360" s="142" t="n"/>
      <c r="F4360" s="16" t="n"/>
      <c r="G4360" s="132" t="n"/>
      <c r="H4360" s="142" t="n"/>
      <c r="I4360" s="142" t="n"/>
      <c r="J4360" s="144" t="n"/>
      <c r="K4360" s="124" t="n"/>
      <c r="L4360" s="12" t="n"/>
      <c r="M4360" s="158">
        <f>IF(J4360="", "", K4360)</f>
        <v/>
      </c>
      <c r="N4360" s="17" t="n"/>
      <c r="O4360" s="18" t="n"/>
      <c r="AC4360" s="14" t="n"/>
      <c r="AD4360" s="14">
        <f>IF(M4360="", "", IF(C4360="Long", IF(M4360&gt;0, M4360/F4360, ((G4360*(I4360-E4360))/F4360)), IF(M4360&gt;0, M4360/F4360, ((G4360*(E4360-I4360))/F4360))))</f>
        <v/>
      </c>
    </row>
    <row customHeight="1" ht="17.25" r="4361" spans="1:105">
      <c r="A4361" s="161" t="n"/>
      <c r="B4361" s="141" t="n"/>
      <c r="C4361" s="15" t="n"/>
      <c r="D4361" s="15" t="n"/>
      <c r="E4361" s="142" t="n"/>
      <c r="F4361" s="16" t="n"/>
      <c r="G4361" s="132" t="n"/>
      <c r="H4361" s="142" t="n"/>
      <c r="I4361" s="142" t="n"/>
      <c r="J4361" s="144" t="n"/>
      <c r="K4361" s="124" t="n"/>
      <c r="L4361" s="12" t="n"/>
      <c r="M4361" s="158">
        <f>IF(J4361="", "", K4361)</f>
        <v/>
      </c>
      <c r="N4361" s="17" t="n"/>
      <c r="O4361" s="18" t="n"/>
      <c r="AC4361" s="14" t="n"/>
      <c r="AD4361" s="14">
        <f>IF(M4361="", "", IF(C4361="Long", IF(M4361&gt;0, M4361/F4361, ((G4361*(I4361-E4361))/F4361)), IF(M4361&gt;0, M4361/F4361, ((G4361*(E4361-I4361))/F4361))))</f>
        <v/>
      </c>
    </row>
    <row customHeight="1" ht="17.25" r="4362" spans="1:105">
      <c r="A4362" s="161" t="n"/>
      <c r="B4362" s="141" t="n"/>
      <c r="C4362" s="15" t="n"/>
      <c r="D4362" s="15" t="n"/>
      <c r="E4362" s="142" t="n"/>
      <c r="F4362" s="16" t="n"/>
      <c r="G4362" s="132" t="n"/>
      <c r="H4362" s="142" t="n"/>
      <c r="I4362" s="142" t="n"/>
      <c r="J4362" s="144" t="n"/>
      <c r="K4362" s="124" t="n"/>
      <c r="L4362" s="12" t="n"/>
      <c r="M4362" s="158">
        <f>IF(J4362="", "", K4362)</f>
        <v/>
      </c>
      <c r="N4362" s="17" t="n"/>
      <c r="O4362" s="18" t="n"/>
      <c r="AC4362" s="14" t="n"/>
      <c r="AD4362" s="14">
        <f>IF(M4362="", "", IF(C4362="Long", IF(M4362&gt;0, M4362/F4362, ((G4362*(I4362-E4362))/F4362)), IF(M4362&gt;0, M4362/F4362, ((G4362*(E4362-I4362))/F4362))))</f>
        <v/>
      </c>
    </row>
    <row customHeight="1" ht="17.25" r="4363" spans="1:105">
      <c r="A4363" s="161" t="n"/>
      <c r="B4363" s="141" t="n"/>
      <c r="C4363" s="15" t="n"/>
      <c r="D4363" s="15" t="n"/>
      <c r="E4363" s="142" t="n"/>
      <c r="F4363" s="16" t="n"/>
      <c r="G4363" s="132" t="n"/>
      <c r="H4363" s="142" t="n"/>
      <c r="I4363" s="142" t="n"/>
      <c r="J4363" s="144" t="n"/>
      <c r="K4363" s="124" t="n"/>
      <c r="L4363" s="12" t="n"/>
      <c r="M4363" s="158">
        <f>IF(J4363="", "", K4363)</f>
        <v/>
      </c>
      <c r="N4363" s="17" t="n"/>
      <c r="O4363" s="18" t="n"/>
      <c r="AC4363" s="14" t="n"/>
      <c r="AD4363" s="14">
        <f>IF(M4363="", "", IF(C4363="Long", IF(M4363&gt;0, M4363/F4363, ((G4363*(I4363-E4363))/F4363)), IF(M4363&gt;0, M4363/F4363, ((G4363*(E4363-I4363))/F4363))))</f>
        <v/>
      </c>
    </row>
    <row customHeight="1" ht="17.25" r="4364" spans="1:105">
      <c r="A4364" s="161" t="n"/>
      <c r="B4364" s="141" t="n"/>
      <c r="C4364" s="15" t="n"/>
      <c r="D4364" s="15" t="n"/>
      <c r="E4364" s="142" t="n"/>
      <c r="F4364" s="16" t="n"/>
      <c r="G4364" s="132" t="n"/>
      <c r="H4364" s="142" t="n"/>
      <c r="I4364" s="142" t="n"/>
      <c r="J4364" s="144" t="n"/>
      <c r="K4364" s="124" t="n"/>
      <c r="L4364" s="12" t="n"/>
      <c r="M4364" s="158">
        <f>IF(J4364="", "", K4364)</f>
        <v/>
      </c>
      <c r="N4364" s="17" t="n"/>
      <c r="O4364" s="18" t="n"/>
      <c r="AC4364" s="14" t="n"/>
      <c r="AD4364" s="14">
        <f>IF(M4364="", "", IF(C4364="Long", IF(M4364&gt;0, M4364/F4364, ((G4364*(I4364-E4364))/F4364)), IF(M4364&gt;0, M4364/F4364, ((G4364*(E4364-I4364))/F4364))))</f>
        <v/>
      </c>
    </row>
    <row customHeight="1" ht="17.25" r="4365" spans="1:105">
      <c r="A4365" s="161" t="n"/>
      <c r="B4365" s="141" t="n"/>
      <c r="C4365" s="15" t="n"/>
      <c r="D4365" s="15" t="n"/>
      <c r="E4365" s="142" t="n"/>
      <c r="F4365" s="16" t="n"/>
      <c r="G4365" s="132" t="n"/>
      <c r="H4365" s="142" t="n"/>
      <c r="I4365" s="142" t="n"/>
      <c r="J4365" s="144" t="n"/>
      <c r="K4365" s="124" t="n"/>
      <c r="L4365" s="12" t="n"/>
      <c r="M4365" s="158">
        <f>IF(J4365="", "", K4365)</f>
        <v/>
      </c>
      <c r="N4365" s="17" t="n"/>
      <c r="O4365" s="18" t="n"/>
      <c r="AC4365" s="14" t="n"/>
      <c r="AD4365" s="14">
        <f>IF(M4365="", "", IF(C4365="Long", IF(M4365&gt;0, M4365/F4365, ((G4365*(I4365-E4365))/F4365)), IF(M4365&gt;0, M4365/F4365, ((G4365*(E4365-I4365))/F4365))))</f>
        <v/>
      </c>
    </row>
    <row customHeight="1" ht="17.25" r="4366" spans="1:105">
      <c r="A4366" s="161" t="n"/>
      <c r="B4366" s="141" t="n"/>
      <c r="C4366" s="15" t="n"/>
      <c r="D4366" s="15" t="n"/>
      <c r="E4366" s="142" t="n"/>
      <c r="F4366" s="16" t="n"/>
      <c r="G4366" s="132" t="n"/>
      <c r="H4366" s="142" t="n"/>
      <c r="I4366" s="142" t="n"/>
      <c r="J4366" s="144" t="n"/>
      <c r="K4366" s="124" t="n"/>
      <c r="L4366" s="12" t="n"/>
      <c r="M4366" s="158">
        <f>IF(J4366="", "", K4366)</f>
        <v/>
      </c>
      <c r="N4366" s="17" t="n"/>
      <c r="O4366" s="18" t="n"/>
      <c r="AC4366" s="14" t="n"/>
      <c r="AD4366" s="14">
        <f>IF(M4366="", "", IF(C4366="Long", IF(M4366&gt;0, M4366/F4366, ((G4366*(I4366-E4366))/F4366)), IF(M4366&gt;0, M4366/F4366, ((G4366*(E4366-I4366))/F4366))))</f>
        <v/>
      </c>
    </row>
    <row customHeight="1" ht="17.25" r="4367" spans="1:105">
      <c r="A4367" s="161" t="n"/>
      <c r="B4367" s="141" t="n"/>
      <c r="C4367" s="15" t="n"/>
      <c r="D4367" s="15" t="n"/>
      <c r="E4367" s="142" t="n"/>
      <c r="F4367" s="16" t="n"/>
      <c r="G4367" s="132" t="n"/>
      <c r="H4367" s="142" t="n"/>
      <c r="I4367" s="142" t="n"/>
      <c r="J4367" s="144" t="n"/>
      <c r="K4367" s="124" t="n"/>
      <c r="L4367" s="12" t="n"/>
      <c r="M4367" s="158">
        <f>IF(J4367="", "", K4367)</f>
        <v/>
      </c>
      <c r="N4367" s="17" t="n"/>
      <c r="O4367" s="18" t="n"/>
      <c r="AC4367" s="14" t="n"/>
      <c r="AD4367" s="14">
        <f>IF(M4367="", "", IF(C4367="Long", IF(M4367&gt;0, M4367/F4367, ((G4367*(I4367-E4367))/F4367)), IF(M4367&gt;0, M4367/F4367, ((G4367*(E4367-I4367))/F4367))))</f>
        <v/>
      </c>
    </row>
    <row customHeight="1" ht="17.25" r="4368" spans="1:105">
      <c r="A4368" s="161" t="n"/>
      <c r="B4368" s="141" t="n"/>
      <c r="C4368" s="15" t="n"/>
      <c r="D4368" s="15" t="n"/>
      <c r="E4368" s="142" t="n"/>
      <c r="F4368" s="16" t="n"/>
      <c r="G4368" s="132" t="n"/>
      <c r="H4368" s="142" t="n"/>
      <c r="I4368" s="142" t="n"/>
      <c r="J4368" s="144" t="n"/>
      <c r="K4368" s="124" t="n"/>
      <c r="L4368" s="12" t="n"/>
      <c r="M4368" s="158">
        <f>IF(J4368="", "", K4368)</f>
        <v/>
      </c>
      <c r="N4368" s="17" t="n"/>
      <c r="O4368" s="18" t="n"/>
      <c r="AC4368" s="14" t="n"/>
      <c r="AD4368" s="14">
        <f>IF(M4368="", "", IF(C4368="Long", IF(M4368&gt;0, M4368/F4368, ((G4368*(I4368-E4368))/F4368)), IF(M4368&gt;0, M4368/F4368, ((G4368*(E4368-I4368))/F4368))))</f>
        <v/>
      </c>
    </row>
    <row customHeight="1" ht="17.25" r="4369" spans="1:105">
      <c r="A4369" s="161" t="n"/>
      <c r="B4369" s="141" t="n"/>
      <c r="C4369" s="15" t="n"/>
      <c r="D4369" s="15" t="n"/>
      <c r="E4369" s="142" t="n"/>
      <c r="F4369" s="16" t="n"/>
      <c r="G4369" s="132" t="n"/>
      <c r="H4369" s="142" t="n"/>
      <c r="I4369" s="142" t="n"/>
      <c r="J4369" s="144" t="n"/>
      <c r="K4369" s="124" t="n"/>
      <c r="L4369" s="12" t="n"/>
      <c r="M4369" s="158">
        <f>IF(J4369="", "", K4369)</f>
        <v/>
      </c>
      <c r="N4369" s="17" t="n"/>
      <c r="O4369" s="18" t="n"/>
      <c r="AC4369" s="14" t="n"/>
      <c r="AD4369" s="14">
        <f>IF(M4369="", "", IF(C4369="Long", IF(M4369&gt;0, M4369/F4369, ((G4369*(I4369-E4369))/F4369)), IF(M4369&gt;0, M4369/F4369, ((G4369*(E4369-I4369))/F4369))))</f>
        <v/>
      </c>
    </row>
    <row customHeight="1" ht="17.25" r="4370" spans="1:105">
      <c r="A4370" s="161" t="n"/>
      <c r="B4370" s="141" t="n"/>
      <c r="C4370" s="15" t="n"/>
      <c r="D4370" s="15" t="n"/>
      <c r="E4370" s="142" t="n"/>
      <c r="F4370" s="16" t="n"/>
      <c r="G4370" s="132" t="n"/>
      <c r="H4370" s="142" t="n"/>
      <c r="I4370" s="142" t="n"/>
      <c r="J4370" s="144" t="n"/>
      <c r="K4370" s="124" t="n"/>
      <c r="L4370" s="12" t="n"/>
      <c r="M4370" s="158">
        <f>IF(J4370="", "", K4370)</f>
        <v/>
      </c>
      <c r="N4370" s="17" t="n"/>
      <c r="O4370" s="18" t="n"/>
      <c r="AC4370" s="14" t="n"/>
      <c r="AD4370" s="14">
        <f>IF(M4370="", "", IF(C4370="Long", IF(M4370&gt;0, M4370/F4370, ((G4370*(I4370-E4370))/F4370)), IF(M4370&gt;0, M4370/F4370, ((G4370*(E4370-I4370))/F4370))))</f>
        <v/>
      </c>
    </row>
    <row customHeight="1" ht="17.25" r="4371" spans="1:105">
      <c r="A4371" s="161" t="n"/>
      <c r="B4371" s="141" t="n"/>
      <c r="C4371" s="15" t="n"/>
      <c r="D4371" s="15" t="n"/>
      <c r="E4371" s="142" t="n"/>
      <c r="F4371" s="16" t="n"/>
      <c r="G4371" s="132" t="n"/>
      <c r="H4371" s="142" t="n"/>
      <c r="I4371" s="142" t="n"/>
      <c r="J4371" s="144" t="n"/>
      <c r="K4371" s="124" t="n"/>
      <c r="L4371" s="12" t="n"/>
      <c r="M4371" s="158">
        <f>IF(J4371="", "", K4371)</f>
        <v/>
      </c>
      <c r="N4371" s="17" t="n"/>
      <c r="O4371" s="18" t="n"/>
      <c r="AC4371" s="14" t="n"/>
      <c r="AD4371" s="14">
        <f>IF(M4371="", "", IF(C4371="Long", IF(M4371&gt;0, M4371/F4371, ((G4371*(I4371-E4371))/F4371)), IF(M4371&gt;0, M4371/F4371, ((G4371*(E4371-I4371))/F4371))))</f>
        <v/>
      </c>
    </row>
    <row customHeight="1" ht="17.25" r="4372" spans="1:105">
      <c r="A4372" s="161" t="n"/>
      <c r="B4372" s="141" t="n"/>
      <c r="C4372" s="15" t="n"/>
      <c r="D4372" s="15" t="n"/>
      <c r="E4372" s="142" t="n"/>
      <c r="F4372" s="16" t="n"/>
      <c r="G4372" s="132" t="n"/>
      <c r="H4372" s="142" t="n"/>
      <c r="I4372" s="142" t="n"/>
      <c r="J4372" s="144" t="n"/>
      <c r="K4372" s="124" t="n"/>
      <c r="L4372" s="12" t="n"/>
      <c r="M4372" s="158">
        <f>IF(J4372="", "", K4372)</f>
        <v/>
      </c>
      <c r="N4372" s="17" t="n"/>
      <c r="O4372" s="18" t="n"/>
      <c r="AC4372" s="14" t="n"/>
      <c r="AD4372" s="14">
        <f>IF(M4372="", "", IF(C4372="Long", IF(M4372&gt;0, M4372/F4372, ((G4372*(I4372-E4372))/F4372)), IF(M4372&gt;0, M4372/F4372, ((G4372*(E4372-I4372))/F4372))))</f>
        <v/>
      </c>
    </row>
    <row customHeight="1" ht="17.25" r="4373" spans="1:105">
      <c r="A4373" s="161" t="n"/>
      <c r="B4373" s="141" t="n"/>
      <c r="C4373" s="15" t="n"/>
      <c r="D4373" s="15" t="n"/>
      <c r="E4373" s="142" t="n"/>
      <c r="F4373" s="16" t="n"/>
      <c r="G4373" s="132" t="n"/>
      <c r="H4373" s="142" t="n"/>
      <c r="I4373" s="142" t="n"/>
      <c r="J4373" s="144" t="n"/>
      <c r="K4373" s="124" t="n"/>
      <c r="L4373" s="12" t="n"/>
      <c r="M4373" s="158">
        <f>IF(J4373="", "", K4373)</f>
        <v/>
      </c>
      <c r="N4373" s="17" t="n"/>
      <c r="O4373" s="18" t="n"/>
      <c r="AC4373" s="14" t="n"/>
      <c r="AD4373" s="14">
        <f>IF(M4373="", "", IF(C4373="Long", IF(M4373&gt;0, M4373/F4373, ((G4373*(I4373-E4373))/F4373)), IF(M4373&gt;0, M4373/F4373, ((G4373*(E4373-I4373))/F4373))))</f>
        <v/>
      </c>
    </row>
    <row customHeight="1" ht="17.25" r="4374" spans="1:105">
      <c r="A4374" s="161" t="n"/>
      <c r="B4374" s="141" t="n"/>
      <c r="C4374" s="15" t="n"/>
      <c r="D4374" s="15" t="n"/>
      <c r="E4374" s="142" t="n"/>
      <c r="F4374" s="16" t="n"/>
      <c r="G4374" s="132" t="n"/>
      <c r="H4374" s="142" t="n"/>
      <c r="I4374" s="142" t="n"/>
      <c r="J4374" s="144" t="n"/>
      <c r="K4374" s="124" t="n"/>
      <c r="L4374" s="12" t="n"/>
      <c r="M4374" s="158">
        <f>IF(J4374="", "", K4374)</f>
        <v/>
      </c>
      <c r="N4374" s="17" t="n"/>
      <c r="O4374" s="18" t="n"/>
      <c r="AC4374" s="14" t="n"/>
      <c r="AD4374" s="14">
        <f>IF(M4374="", "", IF(C4374="Long", IF(M4374&gt;0, M4374/F4374, ((G4374*(I4374-E4374))/F4374)), IF(M4374&gt;0, M4374/F4374, ((G4374*(E4374-I4374))/F4374))))</f>
        <v/>
      </c>
    </row>
    <row customHeight="1" ht="17.25" r="4375" spans="1:105">
      <c r="A4375" s="161" t="n"/>
      <c r="B4375" s="141" t="n"/>
      <c r="C4375" s="15" t="n"/>
      <c r="D4375" s="15" t="n"/>
      <c r="E4375" s="142" t="n"/>
      <c r="F4375" s="16" t="n"/>
      <c r="G4375" s="132" t="n"/>
      <c r="H4375" s="142" t="n"/>
      <c r="I4375" s="142" t="n"/>
      <c r="J4375" s="144" t="n"/>
      <c r="K4375" s="124" t="n"/>
      <c r="L4375" s="12" t="n"/>
      <c r="M4375" s="158">
        <f>IF(J4375="", "", K4375)</f>
        <v/>
      </c>
      <c r="N4375" s="17" t="n"/>
      <c r="O4375" s="18" t="n"/>
      <c r="AC4375" s="14" t="n"/>
      <c r="AD4375" s="14">
        <f>IF(M4375="", "", IF(C4375="Long", IF(M4375&gt;0, M4375/F4375, ((G4375*(I4375-E4375))/F4375)), IF(M4375&gt;0, M4375/F4375, ((G4375*(E4375-I4375))/F4375))))</f>
        <v/>
      </c>
    </row>
    <row customHeight="1" ht="17.25" r="4376" spans="1:105">
      <c r="A4376" s="161" t="n"/>
      <c r="B4376" s="141" t="n"/>
      <c r="C4376" s="15" t="n"/>
      <c r="D4376" s="15" t="n"/>
      <c r="E4376" s="142" t="n"/>
      <c r="F4376" s="16" t="n"/>
      <c r="G4376" s="132" t="n"/>
      <c r="H4376" s="142" t="n"/>
      <c r="I4376" s="142" t="n"/>
      <c r="J4376" s="144" t="n"/>
      <c r="K4376" s="124" t="n"/>
      <c r="L4376" s="12" t="n"/>
      <c r="M4376" s="158">
        <f>IF(J4376="", "", K4376)</f>
        <v/>
      </c>
      <c r="N4376" s="17" t="n"/>
      <c r="O4376" s="18" t="n"/>
      <c r="AC4376" s="14" t="n"/>
      <c r="AD4376" s="14">
        <f>IF(M4376="", "", IF(C4376="Long", IF(M4376&gt;0, M4376/F4376, ((G4376*(I4376-E4376))/F4376)), IF(M4376&gt;0, M4376/F4376, ((G4376*(E4376-I4376))/F4376))))</f>
        <v/>
      </c>
    </row>
    <row customHeight="1" ht="17.25" r="4377" spans="1:105">
      <c r="A4377" s="161" t="n"/>
      <c r="B4377" s="141" t="n"/>
      <c r="C4377" s="15" t="n"/>
      <c r="D4377" s="15" t="n"/>
      <c r="E4377" s="142" t="n"/>
      <c r="F4377" s="16" t="n"/>
      <c r="G4377" s="132" t="n"/>
      <c r="H4377" s="142" t="n"/>
      <c r="I4377" s="142" t="n"/>
      <c r="J4377" s="144" t="n"/>
      <c r="K4377" s="124" t="n"/>
      <c r="L4377" s="12" t="n"/>
      <c r="M4377" s="158">
        <f>IF(J4377="", "", K4377)</f>
        <v/>
      </c>
      <c r="N4377" s="17" t="n"/>
      <c r="O4377" s="18" t="n"/>
      <c r="AC4377" s="14" t="n"/>
      <c r="AD4377" s="14">
        <f>IF(M4377="", "", IF(C4377="Long", IF(M4377&gt;0, M4377/F4377, ((G4377*(I4377-E4377))/F4377)), IF(M4377&gt;0, M4377/F4377, ((G4377*(E4377-I4377))/F4377))))</f>
        <v/>
      </c>
    </row>
    <row customHeight="1" ht="17.25" r="4378" spans="1:105">
      <c r="A4378" s="161" t="n"/>
      <c r="B4378" s="141" t="n"/>
      <c r="C4378" s="15" t="n"/>
      <c r="D4378" s="15" t="n"/>
      <c r="E4378" s="142" t="n"/>
      <c r="F4378" s="16" t="n"/>
      <c r="G4378" s="132" t="n"/>
      <c r="H4378" s="142" t="n"/>
      <c r="I4378" s="142" t="n"/>
      <c r="J4378" s="144" t="n"/>
      <c r="K4378" s="124" t="n"/>
      <c r="L4378" s="12" t="n"/>
      <c r="M4378" s="158">
        <f>IF(J4378="", "", K4378)</f>
        <v/>
      </c>
      <c r="N4378" s="17" t="n"/>
      <c r="O4378" s="18" t="n"/>
      <c r="AC4378" s="14" t="n"/>
      <c r="AD4378" s="14">
        <f>IF(M4378="", "", IF(C4378="Long", IF(M4378&gt;0, M4378/F4378, ((G4378*(I4378-E4378))/F4378)), IF(M4378&gt;0, M4378/F4378, ((G4378*(E4378-I4378))/F4378))))</f>
        <v/>
      </c>
    </row>
    <row customHeight="1" ht="17.25" r="4379" spans="1:105">
      <c r="A4379" s="161" t="n"/>
      <c r="B4379" s="141" t="n"/>
      <c r="C4379" s="15" t="n"/>
      <c r="D4379" s="15" t="n"/>
      <c r="E4379" s="142" t="n"/>
      <c r="F4379" s="16" t="n"/>
      <c r="G4379" s="132" t="n"/>
      <c r="H4379" s="142" t="n"/>
      <c r="I4379" s="142" t="n"/>
      <c r="J4379" s="144" t="n"/>
      <c r="K4379" s="124" t="n"/>
      <c r="L4379" s="12" t="n"/>
      <c r="M4379" s="158">
        <f>IF(J4379="", "", K4379)</f>
        <v/>
      </c>
      <c r="N4379" s="17" t="n"/>
      <c r="O4379" s="18" t="n"/>
      <c r="AC4379" s="14" t="n"/>
      <c r="AD4379" s="14">
        <f>IF(M4379="", "", IF(C4379="Long", IF(M4379&gt;0, M4379/F4379, ((G4379*(I4379-E4379))/F4379)), IF(M4379&gt;0, M4379/F4379, ((G4379*(E4379-I4379))/F4379))))</f>
        <v/>
      </c>
    </row>
    <row customHeight="1" ht="17.25" r="4380" spans="1:105">
      <c r="A4380" s="161" t="n"/>
      <c r="B4380" s="141" t="n"/>
      <c r="C4380" s="15" t="n"/>
      <c r="D4380" s="15" t="n"/>
      <c r="E4380" s="142" t="n"/>
      <c r="F4380" s="16" t="n"/>
      <c r="G4380" s="132" t="n"/>
      <c r="H4380" s="142" t="n"/>
      <c r="I4380" s="142" t="n"/>
      <c r="J4380" s="144" t="n"/>
      <c r="K4380" s="124" t="n"/>
      <c r="L4380" s="12" t="n"/>
      <c r="M4380" s="158">
        <f>IF(J4380="", "", K4380)</f>
        <v/>
      </c>
      <c r="N4380" s="17" t="n"/>
      <c r="O4380" s="18" t="n"/>
      <c r="AC4380" s="14" t="n"/>
      <c r="AD4380" s="14">
        <f>IF(M4380="", "", IF(C4380="Long", IF(M4380&gt;0, M4380/F4380, ((G4380*(I4380-E4380))/F4380)), IF(M4380&gt;0, M4380/F4380, ((G4380*(E4380-I4380))/F4380))))</f>
        <v/>
      </c>
    </row>
    <row customHeight="1" ht="17.25" r="4381" spans="1:105">
      <c r="A4381" s="161" t="n"/>
      <c r="B4381" s="141" t="n"/>
      <c r="C4381" s="15" t="n"/>
      <c r="D4381" s="15" t="n"/>
      <c r="E4381" s="142" t="n"/>
      <c r="F4381" s="16" t="n"/>
      <c r="G4381" s="132" t="n"/>
      <c r="H4381" s="142" t="n"/>
      <c r="I4381" s="142" t="n"/>
      <c r="J4381" s="144" t="n"/>
      <c r="K4381" s="124" t="n"/>
      <c r="L4381" s="12" t="n"/>
      <c r="M4381" s="158">
        <f>IF(J4381="", "", K4381)</f>
        <v/>
      </c>
      <c r="N4381" s="17" t="n"/>
      <c r="O4381" s="18" t="n"/>
      <c r="AC4381" s="14" t="n"/>
      <c r="AD4381" s="14">
        <f>IF(M4381="", "", IF(C4381="Long", IF(M4381&gt;0, M4381/F4381, ((G4381*(I4381-E4381))/F4381)), IF(M4381&gt;0, M4381/F4381, ((G4381*(E4381-I4381))/F4381))))</f>
        <v/>
      </c>
    </row>
    <row customHeight="1" ht="17.25" r="4382" spans="1:105">
      <c r="A4382" s="161" t="n"/>
      <c r="B4382" s="141" t="n"/>
      <c r="C4382" s="15" t="n"/>
      <c r="D4382" s="15" t="n"/>
      <c r="E4382" s="142" t="n"/>
      <c r="F4382" s="16" t="n"/>
      <c r="G4382" s="132" t="n"/>
      <c r="H4382" s="142" t="n"/>
      <c r="I4382" s="142" t="n"/>
      <c r="J4382" s="144" t="n"/>
      <c r="K4382" s="124" t="n"/>
      <c r="L4382" s="12" t="n"/>
      <c r="M4382" s="158">
        <f>IF(J4382="", "", K4382)</f>
        <v/>
      </c>
      <c r="N4382" s="17" t="n"/>
      <c r="O4382" s="18" t="n"/>
      <c r="AC4382" s="14" t="n"/>
      <c r="AD4382" s="14">
        <f>IF(M4382="", "", IF(C4382="Long", IF(M4382&gt;0, M4382/F4382, ((G4382*(I4382-E4382))/F4382)), IF(M4382&gt;0, M4382/F4382, ((G4382*(E4382-I4382))/F4382))))</f>
        <v/>
      </c>
    </row>
    <row customHeight="1" ht="17.25" r="4383" spans="1:105">
      <c r="A4383" s="161" t="n"/>
      <c r="B4383" s="141" t="n"/>
      <c r="C4383" s="15" t="n"/>
      <c r="D4383" s="15" t="n"/>
      <c r="E4383" s="142" t="n"/>
      <c r="F4383" s="16" t="n"/>
      <c r="G4383" s="132" t="n"/>
      <c r="H4383" s="142" t="n"/>
      <c r="I4383" s="142" t="n"/>
      <c r="J4383" s="144" t="n"/>
      <c r="K4383" s="124" t="n"/>
      <c r="L4383" s="12" t="n"/>
      <c r="M4383" s="158">
        <f>IF(J4383="", "", K4383)</f>
        <v/>
      </c>
      <c r="N4383" s="17" t="n"/>
      <c r="O4383" s="18" t="n"/>
      <c r="AC4383" s="14" t="n"/>
      <c r="AD4383" s="14">
        <f>IF(M4383="", "", IF(C4383="Long", IF(M4383&gt;0, M4383/F4383, ((G4383*(I4383-E4383))/F4383)), IF(M4383&gt;0, M4383/F4383, ((G4383*(E4383-I4383))/F4383))))</f>
        <v/>
      </c>
    </row>
    <row customHeight="1" ht="17.25" r="4384" spans="1:105">
      <c r="A4384" s="161" t="n"/>
      <c r="B4384" s="141" t="n"/>
      <c r="C4384" s="15" t="n"/>
      <c r="D4384" s="15" t="n"/>
      <c r="E4384" s="142" t="n"/>
      <c r="F4384" s="16" t="n"/>
      <c r="G4384" s="132" t="n"/>
      <c r="H4384" s="142" t="n"/>
      <c r="I4384" s="142" t="n"/>
      <c r="J4384" s="144" t="n"/>
      <c r="K4384" s="124" t="n"/>
      <c r="L4384" s="12" t="n"/>
      <c r="M4384" s="158">
        <f>IF(J4384="", "", K4384)</f>
        <v/>
      </c>
      <c r="N4384" s="17" t="n"/>
      <c r="O4384" s="18" t="n"/>
      <c r="AC4384" s="14" t="n"/>
      <c r="AD4384" s="14">
        <f>IF(M4384="", "", IF(C4384="Long", IF(M4384&gt;0, M4384/F4384, ((G4384*(I4384-E4384))/F4384)), IF(M4384&gt;0, M4384/F4384, ((G4384*(E4384-I4384))/F4384))))</f>
        <v/>
      </c>
    </row>
    <row customHeight="1" ht="17.25" r="4385" spans="1:105">
      <c r="A4385" s="161" t="n"/>
      <c r="B4385" s="141" t="n"/>
      <c r="C4385" s="15" t="n"/>
      <c r="D4385" s="15" t="n"/>
      <c r="E4385" s="142" t="n"/>
      <c r="F4385" s="16" t="n"/>
      <c r="G4385" s="132" t="n"/>
      <c r="H4385" s="142" t="n"/>
      <c r="I4385" s="142" t="n"/>
      <c r="J4385" s="144" t="n"/>
      <c r="K4385" s="124" t="n"/>
      <c r="L4385" s="12" t="n"/>
      <c r="M4385" s="158">
        <f>IF(J4385="", "", K4385)</f>
        <v/>
      </c>
      <c r="N4385" s="17" t="n"/>
      <c r="O4385" s="18" t="n"/>
      <c r="AC4385" s="14" t="n"/>
      <c r="AD4385" s="14">
        <f>IF(M4385="", "", IF(C4385="Long", IF(M4385&gt;0, M4385/F4385, ((G4385*(I4385-E4385))/F4385)), IF(M4385&gt;0, M4385/F4385, ((G4385*(E4385-I4385))/F4385))))</f>
        <v/>
      </c>
    </row>
    <row customHeight="1" ht="17.25" r="4386" spans="1:105">
      <c r="A4386" s="161" t="n"/>
      <c r="B4386" s="141" t="n"/>
      <c r="C4386" s="15" t="n"/>
      <c r="D4386" s="15" t="n"/>
      <c r="E4386" s="142" t="n"/>
      <c r="F4386" s="16" t="n"/>
      <c r="G4386" s="132" t="n"/>
      <c r="H4386" s="142" t="n"/>
      <c r="I4386" s="142" t="n"/>
      <c r="J4386" s="144" t="n"/>
      <c r="K4386" s="124" t="n"/>
      <c r="L4386" s="12" t="n"/>
      <c r="M4386" s="158">
        <f>IF(J4386="", "", K4386)</f>
        <v/>
      </c>
      <c r="N4386" s="17" t="n"/>
      <c r="O4386" s="18" t="n"/>
      <c r="AC4386" s="14" t="n"/>
      <c r="AD4386" s="14">
        <f>IF(M4386="", "", IF(C4386="Long", IF(M4386&gt;0, M4386/F4386, ((G4386*(I4386-E4386))/F4386)), IF(M4386&gt;0, M4386/F4386, ((G4386*(E4386-I4386))/F4386))))</f>
        <v/>
      </c>
    </row>
    <row customHeight="1" ht="17.25" r="4387" spans="1:105">
      <c r="A4387" s="161" t="n"/>
      <c r="B4387" s="141" t="n"/>
      <c r="C4387" s="15" t="n"/>
      <c r="D4387" s="15" t="n"/>
      <c r="E4387" s="142" t="n"/>
      <c r="F4387" s="16" t="n"/>
      <c r="G4387" s="132" t="n"/>
      <c r="H4387" s="142" t="n"/>
      <c r="I4387" s="142" t="n"/>
      <c r="J4387" s="144" t="n"/>
      <c r="K4387" s="124" t="n"/>
      <c r="L4387" s="12" t="n"/>
      <c r="M4387" s="158">
        <f>IF(J4387="", "", K4387)</f>
        <v/>
      </c>
      <c r="N4387" s="17" t="n"/>
      <c r="O4387" s="18" t="n"/>
      <c r="AC4387" s="14" t="n"/>
      <c r="AD4387" s="14">
        <f>IF(M4387="", "", IF(C4387="Long", IF(M4387&gt;0, M4387/F4387, ((G4387*(I4387-E4387))/F4387)), IF(M4387&gt;0, M4387/F4387, ((G4387*(E4387-I4387))/F4387))))</f>
        <v/>
      </c>
    </row>
    <row customHeight="1" ht="17.25" r="4388" spans="1:105">
      <c r="A4388" s="161" t="n"/>
      <c r="B4388" s="141" t="n"/>
      <c r="C4388" s="15" t="n"/>
      <c r="D4388" s="15" t="n"/>
      <c r="E4388" s="142" t="n"/>
      <c r="F4388" s="16" t="n"/>
      <c r="G4388" s="132" t="n"/>
      <c r="H4388" s="142" t="n"/>
      <c r="I4388" s="142" t="n"/>
      <c r="J4388" s="144" t="n"/>
      <c r="K4388" s="124" t="n"/>
      <c r="L4388" s="12" t="n"/>
      <c r="M4388" s="158">
        <f>IF(J4388="", "", K4388)</f>
        <v/>
      </c>
      <c r="N4388" s="17" t="n"/>
      <c r="O4388" s="18" t="n"/>
      <c r="AC4388" s="14" t="n"/>
      <c r="AD4388" s="14">
        <f>IF(M4388="", "", IF(C4388="Long", IF(M4388&gt;0, M4388/F4388, ((G4388*(I4388-E4388))/F4388)), IF(M4388&gt;0, M4388/F4388, ((G4388*(E4388-I4388))/F4388))))</f>
        <v/>
      </c>
    </row>
    <row customHeight="1" ht="17.25" r="4389" spans="1:105">
      <c r="A4389" s="161" t="n"/>
      <c r="B4389" s="141" t="n"/>
      <c r="C4389" s="15" t="n"/>
      <c r="D4389" s="15" t="n"/>
      <c r="E4389" s="142" t="n"/>
      <c r="F4389" s="16" t="n"/>
      <c r="G4389" s="132" t="n"/>
      <c r="H4389" s="142" t="n"/>
      <c r="I4389" s="142" t="n"/>
      <c r="J4389" s="144" t="n"/>
      <c r="K4389" s="124" t="n"/>
      <c r="L4389" s="12" t="n"/>
      <c r="M4389" s="158">
        <f>IF(J4389="", "", K4389)</f>
        <v/>
      </c>
      <c r="N4389" s="17" t="n"/>
      <c r="O4389" s="18" t="n"/>
      <c r="AC4389" s="14" t="n"/>
      <c r="AD4389" s="14">
        <f>IF(M4389="", "", IF(C4389="Long", IF(M4389&gt;0, M4389/F4389, ((G4389*(I4389-E4389))/F4389)), IF(M4389&gt;0, M4389/F4389, ((G4389*(E4389-I4389))/F4389))))</f>
        <v/>
      </c>
    </row>
    <row customHeight="1" ht="17.25" r="4390" spans="1:105">
      <c r="A4390" s="161" t="n"/>
      <c r="B4390" s="141" t="n"/>
      <c r="C4390" s="15" t="n"/>
      <c r="D4390" s="15" t="n"/>
      <c r="E4390" s="142" t="n"/>
      <c r="F4390" s="16" t="n"/>
      <c r="G4390" s="132" t="n"/>
      <c r="H4390" s="142" t="n"/>
      <c r="I4390" s="142" t="n"/>
      <c r="J4390" s="144" t="n"/>
      <c r="K4390" s="124" t="n"/>
      <c r="L4390" s="12" t="n"/>
      <c r="M4390" s="158">
        <f>IF(J4390="", "", K4390)</f>
        <v/>
      </c>
      <c r="N4390" s="17" t="n"/>
      <c r="O4390" s="18" t="n"/>
      <c r="AC4390" s="14" t="n"/>
      <c r="AD4390" s="14">
        <f>IF(M4390="", "", IF(C4390="Long", IF(M4390&gt;0, M4390/F4390, ((G4390*(I4390-E4390))/F4390)), IF(M4390&gt;0, M4390/F4390, ((G4390*(E4390-I4390))/F4390))))</f>
        <v/>
      </c>
    </row>
    <row customHeight="1" ht="17.25" r="4391" spans="1:105">
      <c r="A4391" s="161" t="n"/>
      <c r="B4391" s="141" t="n"/>
      <c r="C4391" s="15" t="n"/>
      <c r="D4391" s="15" t="n"/>
      <c r="E4391" s="142" t="n"/>
      <c r="F4391" s="16" t="n"/>
      <c r="G4391" s="132" t="n"/>
      <c r="H4391" s="142" t="n"/>
      <c r="I4391" s="142" t="n"/>
      <c r="J4391" s="144" t="n"/>
      <c r="K4391" s="124" t="n"/>
      <c r="L4391" s="12" t="n"/>
      <c r="M4391" s="158">
        <f>IF(J4391="", "", K4391)</f>
        <v/>
      </c>
      <c r="N4391" s="17" t="n"/>
      <c r="O4391" s="18" t="n"/>
      <c r="AC4391" s="14" t="n"/>
      <c r="AD4391" s="14">
        <f>IF(M4391="", "", IF(C4391="Long", IF(M4391&gt;0, M4391/F4391, ((G4391*(I4391-E4391))/F4391)), IF(M4391&gt;0, M4391/F4391, ((G4391*(E4391-I4391))/F4391))))</f>
        <v/>
      </c>
    </row>
    <row customHeight="1" ht="17.25" r="4392" spans="1:105">
      <c r="A4392" s="161" t="n"/>
      <c r="B4392" s="141" t="n"/>
      <c r="C4392" s="15" t="n"/>
      <c r="D4392" s="15" t="n"/>
      <c r="E4392" s="142" t="n"/>
      <c r="F4392" s="16" t="n"/>
      <c r="G4392" s="132" t="n"/>
      <c r="H4392" s="142" t="n"/>
      <c r="I4392" s="142" t="n"/>
      <c r="J4392" s="144" t="n"/>
      <c r="K4392" s="124" t="n"/>
      <c r="L4392" s="12" t="n"/>
      <c r="M4392" s="158">
        <f>IF(J4392="", "", K4392)</f>
        <v/>
      </c>
      <c r="N4392" s="17" t="n"/>
      <c r="O4392" s="18" t="n"/>
      <c r="AC4392" s="14" t="n"/>
      <c r="AD4392" s="14">
        <f>IF(M4392="", "", IF(C4392="Long", IF(M4392&gt;0, M4392/F4392, ((G4392*(I4392-E4392))/F4392)), IF(M4392&gt;0, M4392/F4392, ((G4392*(E4392-I4392))/F4392))))</f>
        <v/>
      </c>
    </row>
    <row customHeight="1" ht="17.25" r="4393" spans="1:105">
      <c r="A4393" s="161" t="n"/>
      <c r="B4393" s="141" t="n"/>
      <c r="C4393" s="15" t="n"/>
      <c r="D4393" s="15" t="n"/>
      <c r="E4393" s="142" t="n"/>
      <c r="F4393" s="16" t="n"/>
      <c r="G4393" s="132" t="n"/>
      <c r="H4393" s="142" t="n"/>
      <c r="I4393" s="142" t="n"/>
      <c r="J4393" s="144" t="n"/>
      <c r="K4393" s="124" t="n"/>
      <c r="L4393" s="12" t="n"/>
      <c r="M4393" s="158">
        <f>IF(J4393="", "", K4393)</f>
        <v/>
      </c>
      <c r="N4393" s="17" t="n"/>
      <c r="O4393" s="18" t="n"/>
      <c r="AC4393" s="14" t="n"/>
      <c r="AD4393" s="14">
        <f>IF(M4393="", "", IF(C4393="Long", IF(M4393&gt;0, M4393/F4393, ((G4393*(I4393-E4393))/F4393)), IF(M4393&gt;0, M4393/F4393, ((G4393*(E4393-I4393))/F4393))))</f>
        <v/>
      </c>
    </row>
    <row customHeight="1" ht="17.25" r="4394" spans="1:105">
      <c r="A4394" s="161" t="n"/>
      <c r="B4394" s="141" t="n"/>
      <c r="C4394" s="15" t="n"/>
      <c r="D4394" s="15" t="n"/>
      <c r="E4394" s="142" t="n"/>
      <c r="F4394" s="16" t="n"/>
      <c r="G4394" s="132" t="n"/>
      <c r="H4394" s="142" t="n"/>
      <c r="I4394" s="142" t="n"/>
      <c r="J4394" s="144" t="n"/>
      <c r="K4394" s="124" t="n"/>
      <c r="L4394" s="12" t="n"/>
      <c r="M4394" s="158">
        <f>IF(J4394="", "", K4394)</f>
        <v/>
      </c>
      <c r="N4394" s="17" t="n"/>
      <c r="O4394" s="18" t="n"/>
      <c r="AC4394" s="14" t="n"/>
      <c r="AD4394" s="14">
        <f>IF(M4394="", "", IF(C4394="Long", IF(M4394&gt;0, M4394/F4394, ((G4394*(I4394-E4394))/F4394)), IF(M4394&gt;0, M4394/F4394, ((G4394*(E4394-I4394))/F4394))))</f>
        <v/>
      </c>
    </row>
    <row customHeight="1" ht="17.25" r="4395" spans="1:105">
      <c r="A4395" s="161" t="n"/>
      <c r="B4395" s="141" t="n"/>
      <c r="C4395" s="15" t="n"/>
      <c r="D4395" s="15" t="n"/>
      <c r="E4395" s="142" t="n"/>
      <c r="F4395" s="16" t="n"/>
      <c r="G4395" s="132" t="n"/>
      <c r="H4395" s="142" t="n"/>
      <c r="I4395" s="142" t="n"/>
      <c r="J4395" s="144" t="n"/>
      <c r="K4395" s="124" t="n"/>
      <c r="L4395" s="12" t="n"/>
      <c r="M4395" s="158">
        <f>IF(J4395="", "", K4395)</f>
        <v/>
      </c>
      <c r="N4395" s="17" t="n"/>
      <c r="O4395" s="18" t="n"/>
      <c r="AC4395" s="14" t="n"/>
      <c r="AD4395" s="14">
        <f>IF(M4395="", "", IF(C4395="Long", IF(M4395&gt;0, M4395/F4395, ((G4395*(I4395-E4395))/F4395)), IF(M4395&gt;0, M4395/F4395, ((G4395*(E4395-I4395))/F4395))))</f>
        <v/>
      </c>
    </row>
    <row customHeight="1" ht="17.25" r="4396" spans="1:105">
      <c r="A4396" s="161" t="n"/>
      <c r="B4396" s="141" t="n"/>
      <c r="C4396" s="15" t="n"/>
      <c r="D4396" s="15" t="n"/>
      <c r="E4396" s="142" t="n"/>
      <c r="F4396" s="16" t="n"/>
      <c r="G4396" s="132" t="n"/>
      <c r="H4396" s="142" t="n"/>
      <c r="I4396" s="142" t="n"/>
      <c r="J4396" s="144" t="n"/>
      <c r="K4396" s="124" t="n"/>
      <c r="L4396" s="12" t="n"/>
      <c r="M4396" s="158">
        <f>IF(J4396="", "", K4396)</f>
        <v/>
      </c>
      <c r="N4396" s="17" t="n"/>
      <c r="O4396" s="18" t="n"/>
      <c r="AC4396" s="14" t="n"/>
      <c r="AD4396" s="14">
        <f>IF(M4396="", "", IF(C4396="Long", IF(M4396&gt;0, M4396/F4396, ((G4396*(I4396-E4396))/F4396)), IF(M4396&gt;0, M4396/F4396, ((G4396*(E4396-I4396))/F4396))))</f>
        <v/>
      </c>
    </row>
    <row customHeight="1" ht="17.25" r="4397" spans="1:105">
      <c r="A4397" s="161" t="n"/>
      <c r="B4397" s="141" t="n"/>
      <c r="C4397" s="15" t="n"/>
      <c r="D4397" s="15" t="n"/>
      <c r="E4397" s="142" t="n"/>
      <c r="F4397" s="16" t="n"/>
      <c r="G4397" s="132" t="n"/>
      <c r="H4397" s="142" t="n"/>
      <c r="I4397" s="142" t="n"/>
      <c r="J4397" s="144" t="n"/>
      <c r="K4397" s="124" t="n"/>
      <c r="L4397" s="12" t="n"/>
      <c r="M4397" s="158">
        <f>IF(J4397="", "", K4397)</f>
        <v/>
      </c>
      <c r="N4397" s="17" t="n"/>
      <c r="O4397" s="18" t="n"/>
      <c r="AC4397" s="14" t="n"/>
      <c r="AD4397" s="14">
        <f>IF(M4397="", "", IF(C4397="Long", IF(M4397&gt;0, M4397/F4397, ((G4397*(I4397-E4397))/F4397)), IF(M4397&gt;0, M4397/F4397, ((G4397*(E4397-I4397))/F4397))))</f>
        <v/>
      </c>
    </row>
    <row customHeight="1" ht="17.25" r="4398" spans="1:105">
      <c r="A4398" s="161" t="n"/>
      <c r="B4398" s="141" t="n"/>
      <c r="C4398" s="15" t="n"/>
      <c r="D4398" s="15" t="n"/>
      <c r="E4398" s="142" t="n"/>
      <c r="F4398" s="16" t="n"/>
      <c r="G4398" s="132" t="n"/>
      <c r="H4398" s="142" t="n"/>
      <c r="I4398" s="142" t="n"/>
      <c r="J4398" s="144" t="n"/>
      <c r="K4398" s="124" t="n"/>
      <c r="L4398" s="12" t="n"/>
      <c r="M4398" s="158">
        <f>IF(J4398="", "", K4398)</f>
        <v/>
      </c>
      <c r="N4398" s="17" t="n"/>
      <c r="O4398" s="18" t="n"/>
      <c r="AC4398" s="14" t="n"/>
      <c r="AD4398" s="14">
        <f>IF(M4398="", "", IF(C4398="Long", IF(M4398&gt;0, M4398/F4398, ((G4398*(I4398-E4398))/F4398)), IF(M4398&gt;0, M4398/F4398, ((G4398*(E4398-I4398))/F4398))))</f>
        <v/>
      </c>
    </row>
    <row customHeight="1" ht="17.25" r="4399" spans="1:105">
      <c r="A4399" s="161" t="n"/>
      <c r="B4399" s="141" t="n"/>
      <c r="C4399" s="15" t="n"/>
      <c r="D4399" s="15" t="n"/>
      <c r="E4399" s="142" t="n"/>
      <c r="F4399" s="16" t="n"/>
      <c r="G4399" s="132" t="n"/>
      <c r="H4399" s="142" t="n"/>
      <c r="I4399" s="142" t="n"/>
      <c r="J4399" s="144" t="n"/>
      <c r="K4399" s="124" t="n"/>
      <c r="L4399" s="12" t="n"/>
      <c r="M4399" s="158">
        <f>IF(J4399="", "", K4399)</f>
        <v/>
      </c>
      <c r="N4399" s="17" t="n"/>
      <c r="O4399" s="18" t="n"/>
      <c r="AC4399" s="14" t="n"/>
      <c r="AD4399" s="14">
        <f>IF(M4399="", "", IF(C4399="Long", IF(M4399&gt;0, M4399/F4399, ((G4399*(I4399-E4399))/F4399)), IF(M4399&gt;0, M4399/F4399, ((G4399*(E4399-I4399))/F4399))))</f>
        <v/>
      </c>
    </row>
    <row customHeight="1" ht="17.25" r="4400" spans="1:105">
      <c r="A4400" s="161" t="n"/>
      <c r="B4400" s="141" t="n"/>
      <c r="C4400" s="15" t="n"/>
      <c r="D4400" s="15" t="n"/>
      <c r="E4400" s="142" t="n"/>
      <c r="F4400" s="16" t="n"/>
      <c r="G4400" s="132" t="n"/>
      <c r="H4400" s="142" t="n"/>
      <c r="I4400" s="142" t="n"/>
      <c r="J4400" s="144" t="n"/>
      <c r="K4400" s="124" t="n"/>
      <c r="L4400" s="12" t="n"/>
      <c r="M4400" s="158">
        <f>IF(J4400="", "", K4400)</f>
        <v/>
      </c>
      <c r="N4400" s="17" t="n"/>
      <c r="O4400" s="18" t="n"/>
      <c r="AC4400" s="14" t="n"/>
      <c r="AD4400" s="14">
        <f>IF(M4400="", "", IF(C4400="Long", IF(M4400&gt;0, M4400/F4400, ((G4400*(I4400-E4400))/F4400)), IF(M4400&gt;0, M4400/F4400, ((G4400*(E4400-I4400))/F4400))))</f>
        <v/>
      </c>
    </row>
    <row customHeight="1" ht="17.25" r="4401" spans="1:105">
      <c r="A4401" s="161" t="n"/>
      <c r="B4401" s="141" t="n"/>
      <c r="C4401" s="15" t="n"/>
      <c r="D4401" s="15" t="n"/>
      <c r="E4401" s="142" t="n"/>
      <c r="F4401" s="16" t="n"/>
      <c r="G4401" s="132" t="n"/>
      <c r="H4401" s="142" t="n"/>
      <c r="I4401" s="142" t="n"/>
      <c r="J4401" s="144" t="n"/>
      <c r="K4401" s="124" t="n"/>
      <c r="L4401" s="12" t="n"/>
      <c r="M4401" s="158">
        <f>IF(J4401="", "", K4401)</f>
        <v/>
      </c>
      <c r="N4401" s="17" t="n"/>
      <c r="O4401" s="18" t="n"/>
      <c r="AC4401" s="14" t="n"/>
      <c r="AD4401" s="14">
        <f>IF(M4401="", "", IF(C4401="Long", IF(M4401&gt;0, M4401/F4401, ((G4401*(I4401-E4401))/F4401)), IF(M4401&gt;0, M4401/F4401, ((G4401*(E4401-I4401))/F4401))))</f>
        <v/>
      </c>
    </row>
    <row customHeight="1" ht="17.25" r="4402" spans="1:105">
      <c r="A4402" s="161" t="n"/>
      <c r="B4402" s="141" t="n"/>
      <c r="C4402" s="15" t="n"/>
      <c r="D4402" s="15" t="n"/>
      <c r="E4402" s="142" t="n"/>
      <c r="F4402" s="16" t="n"/>
      <c r="G4402" s="132" t="n"/>
      <c r="H4402" s="142" t="n"/>
      <c r="I4402" s="142" t="n"/>
      <c r="J4402" s="144" t="n"/>
      <c r="K4402" s="124" t="n"/>
      <c r="L4402" s="12" t="n"/>
      <c r="M4402" s="158">
        <f>IF(J4402="", "", K4402)</f>
        <v/>
      </c>
      <c r="N4402" s="17" t="n"/>
      <c r="O4402" s="18" t="n"/>
      <c r="AC4402" s="14" t="n"/>
      <c r="AD4402" s="14">
        <f>IF(M4402="", "", IF(C4402="Long", IF(M4402&gt;0, M4402/F4402, ((G4402*(I4402-E4402))/F4402)), IF(M4402&gt;0, M4402/F4402, ((G4402*(E4402-I4402))/F4402))))</f>
        <v/>
      </c>
    </row>
    <row customHeight="1" ht="17.25" r="4403" spans="1:105">
      <c r="A4403" s="161" t="n"/>
      <c r="B4403" s="141" t="n"/>
      <c r="C4403" s="15" t="n"/>
      <c r="D4403" s="15" t="n"/>
      <c r="E4403" s="142" t="n"/>
      <c r="F4403" s="16" t="n"/>
      <c r="G4403" s="132" t="n"/>
      <c r="H4403" s="142" t="n"/>
      <c r="I4403" s="142" t="n"/>
      <c r="J4403" s="144" t="n"/>
      <c r="K4403" s="124" t="n"/>
      <c r="L4403" s="12" t="n"/>
      <c r="M4403" s="158">
        <f>IF(J4403="", "", K4403)</f>
        <v/>
      </c>
      <c r="N4403" s="17" t="n"/>
      <c r="O4403" s="18" t="n"/>
      <c r="AC4403" s="14" t="n"/>
      <c r="AD4403" s="14">
        <f>IF(M4403="", "", IF(C4403="Long", IF(M4403&gt;0, M4403/F4403, ((G4403*(I4403-E4403))/F4403)), IF(M4403&gt;0, M4403/F4403, ((G4403*(E4403-I4403))/F4403))))</f>
        <v/>
      </c>
    </row>
    <row customHeight="1" ht="17.25" r="4404" spans="1:105">
      <c r="A4404" s="161" t="n"/>
      <c r="B4404" s="141" t="n"/>
      <c r="C4404" s="15" t="n"/>
      <c r="D4404" s="15" t="n"/>
      <c r="E4404" s="142" t="n"/>
      <c r="F4404" s="16" t="n"/>
      <c r="G4404" s="132" t="n"/>
      <c r="H4404" s="142" t="n"/>
      <c r="I4404" s="142" t="n"/>
      <c r="J4404" s="144" t="n"/>
      <c r="K4404" s="124" t="n"/>
      <c r="L4404" s="12" t="n"/>
      <c r="M4404" s="158">
        <f>IF(J4404="", "", K4404)</f>
        <v/>
      </c>
      <c r="N4404" s="17" t="n"/>
      <c r="O4404" s="18" t="n"/>
      <c r="AC4404" s="14" t="n"/>
      <c r="AD4404" s="14">
        <f>IF(M4404="", "", IF(C4404="Long", IF(M4404&gt;0, M4404/F4404, ((G4404*(I4404-E4404))/F4404)), IF(M4404&gt;0, M4404/F4404, ((G4404*(E4404-I4404))/F4404))))</f>
        <v/>
      </c>
    </row>
    <row customHeight="1" ht="17.25" r="4405" spans="1:105">
      <c r="A4405" s="161" t="n"/>
      <c r="B4405" s="141" t="n"/>
      <c r="C4405" s="15" t="n"/>
      <c r="D4405" s="15" t="n"/>
      <c r="E4405" s="142" t="n"/>
      <c r="F4405" s="16" t="n"/>
      <c r="G4405" s="132" t="n"/>
      <c r="H4405" s="142" t="n"/>
      <c r="I4405" s="142" t="n"/>
      <c r="J4405" s="144" t="n"/>
      <c r="K4405" s="124" t="n"/>
      <c r="L4405" s="12" t="n"/>
      <c r="M4405" s="158">
        <f>IF(J4405="", "", K4405)</f>
        <v/>
      </c>
      <c r="N4405" s="17" t="n"/>
      <c r="O4405" s="18" t="n"/>
      <c r="AC4405" s="14" t="n"/>
      <c r="AD4405" s="14">
        <f>IF(M4405="", "", IF(C4405="Long", IF(M4405&gt;0, M4405/F4405, ((G4405*(I4405-E4405))/F4405)), IF(M4405&gt;0, M4405/F4405, ((G4405*(E4405-I4405))/F4405))))</f>
        <v/>
      </c>
    </row>
    <row customHeight="1" ht="17.25" r="4406" spans="1:105">
      <c r="A4406" s="161" t="n"/>
      <c r="B4406" s="141" t="n"/>
      <c r="C4406" s="15" t="n"/>
      <c r="D4406" s="15" t="n"/>
      <c r="E4406" s="142" t="n"/>
      <c r="F4406" s="16" t="n"/>
      <c r="G4406" s="132" t="n"/>
      <c r="H4406" s="142" t="n"/>
      <c r="I4406" s="142" t="n"/>
      <c r="J4406" s="144" t="n"/>
      <c r="K4406" s="124" t="n"/>
      <c r="L4406" s="12" t="n"/>
      <c r="M4406" s="158">
        <f>IF(J4406="", "", K4406)</f>
        <v/>
      </c>
      <c r="N4406" s="17" t="n"/>
      <c r="O4406" s="18" t="n"/>
      <c r="AC4406" s="14" t="n"/>
      <c r="AD4406" s="14">
        <f>IF(M4406="", "", IF(C4406="Long", IF(M4406&gt;0, M4406/F4406, ((G4406*(I4406-E4406))/F4406)), IF(M4406&gt;0, M4406/F4406, ((G4406*(E4406-I4406))/F4406))))</f>
        <v/>
      </c>
    </row>
    <row customHeight="1" ht="17.25" r="4407" spans="1:105">
      <c r="A4407" s="161" t="n"/>
      <c r="B4407" s="141" t="n"/>
      <c r="C4407" s="15" t="n"/>
      <c r="D4407" s="15" t="n"/>
      <c r="E4407" s="142" t="n"/>
      <c r="F4407" s="16" t="n"/>
      <c r="G4407" s="132" t="n"/>
      <c r="H4407" s="142" t="n"/>
      <c r="I4407" s="142" t="n"/>
      <c r="J4407" s="144" t="n"/>
      <c r="K4407" s="124" t="n"/>
      <c r="L4407" s="12" t="n"/>
      <c r="M4407" s="158">
        <f>IF(J4407="", "", K4407)</f>
        <v/>
      </c>
      <c r="N4407" s="17" t="n"/>
      <c r="O4407" s="18" t="n"/>
      <c r="AC4407" s="14" t="n"/>
      <c r="AD4407" s="14">
        <f>IF(M4407="", "", IF(C4407="Long", IF(M4407&gt;0, M4407/F4407, ((G4407*(I4407-E4407))/F4407)), IF(M4407&gt;0, M4407/F4407, ((G4407*(E4407-I4407))/F4407))))</f>
        <v/>
      </c>
    </row>
    <row customHeight="1" ht="17.25" r="4408" spans="1:105">
      <c r="A4408" s="161" t="n"/>
      <c r="B4408" s="141" t="n"/>
      <c r="C4408" s="15" t="n"/>
      <c r="D4408" s="15" t="n"/>
      <c r="E4408" s="142" t="n"/>
      <c r="F4408" s="16" t="n"/>
      <c r="G4408" s="132" t="n"/>
      <c r="H4408" s="142" t="n"/>
      <c r="I4408" s="142" t="n"/>
      <c r="J4408" s="144" t="n"/>
      <c r="K4408" s="124" t="n"/>
      <c r="L4408" s="12" t="n"/>
      <c r="M4408" s="158">
        <f>IF(J4408="", "", K4408)</f>
        <v/>
      </c>
      <c r="N4408" s="17" t="n"/>
      <c r="O4408" s="18" t="n"/>
      <c r="AC4408" s="14" t="n"/>
      <c r="AD4408" s="14">
        <f>IF(M4408="", "", IF(C4408="Long", IF(M4408&gt;0, M4408/F4408, ((G4408*(I4408-E4408))/F4408)), IF(M4408&gt;0, M4408/F4408, ((G4408*(E4408-I4408))/F4408))))</f>
        <v/>
      </c>
    </row>
    <row customHeight="1" ht="17.25" r="4409" spans="1:105">
      <c r="A4409" s="161" t="n"/>
      <c r="B4409" s="141" t="n"/>
      <c r="C4409" s="15" t="n"/>
      <c r="D4409" s="15" t="n"/>
      <c r="E4409" s="142" t="n"/>
      <c r="F4409" s="16" t="n"/>
      <c r="G4409" s="132" t="n"/>
      <c r="H4409" s="142" t="n"/>
      <c r="I4409" s="142" t="n"/>
      <c r="J4409" s="144" t="n"/>
      <c r="K4409" s="124" t="n"/>
      <c r="L4409" s="12" t="n"/>
      <c r="M4409" s="158">
        <f>IF(J4409="", "", K4409)</f>
        <v/>
      </c>
      <c r="N4409" s="17" t="n"/>
      <c r="O4409" s="18" t="n"/>
      <c r="AC4409" s="14" t="n"/>
      <c r="AD4409" s="14">
        <f>IF(M4409="", "", IF(C4409="Long", IF(M4409&gt;0, M4409/F4409, ((G4409*(I4409-E4409))/F4409)), IF(M4409&gt;0, M4409/F4409, ((G4409*(E4409-I4409))/F4409))))</f>
        <v/>
      </c>
    </row>
    <row customHeight="1" ht="17.25" r="4410" spans="1:105">
      <c r="A4410" s="161" t="n"/>
      <c r="B4410" s="141" t="n"/>
      <c r="C4410" s="15" t="n"/>
      <c r="D4410" s="15" t="n"/>
      <c r="E4410" s="142" t="n"/>
      <c r="F4410" s="16" t="n"/>
      <c r="G4410" s="132" t="n"/>
      <c r="H4410" s="142" t="n"/>
      <c r="I4410" s="142" t="n"/>
      <c r="J4410" s="144" t="n"/>
      <c r="K4410" s="124" t="n"/>
      <c r="L4410" s="12" t="n"/>
      <c r="M4410" s="158">
        <f>IF(J4410="", "", K4410)</f>
        <v/>
      </c>
      <c r="N4410" s="17" t="n"/>
      <c r="O4410" s="18" t="n"/>
      <c r="AC4410" s="14" t="n"/>
      <c r="AD4410" s="14">
        <f>IF(M4410="", "", IF(C4410="Long", IF(M4410&gt;0, M4410/F4410, ((G4410*(I4410-E4410))/F4410)), IF(M4410&gt;0, M4410/F4410, ((G4410*(E4410-I4410))/F4410))))</f>
        <v/>
      </c>
    </row>
    <row customHeight="1" ht="17.25" r="4411" spans="1:105">
      <c r="A4411" s="161" t="n"/>
      <c r="B4411" s="141" t="n"/>
      <c r="C4411" s="15" t="n"/>
      <c r="D4411" s="15" t="n"/>
      <c r="E4411" s="142" t="n"/>
      <c r="F4411" s="16" t="n"/>
      <c r="G4411" s="132" t="n"/>
      <c r="H4411" s="142" t="n"/>
      <c r="I4411" s="142" t="n"/>
      <c r="J4411" s="144" t="n"/>
      <c r="K4411" s="124" t="n"/>
      <c r="L4411" s="12" t="n"/>
      <c r="M4411" s="158">
        <f>IF(J4411="", "", K4411)</f>
        <v/>
      </c>
      <c r="N4411" s="17" t="n"/>
      <c r="O4411" s="18" t="n"/>
      <c r="AC4411" s="14" t="n"/>
      <c r="AD4411" s="14">
        <f>IF(M4411="", "", IF(C4411="Long", IF(M4411&gt;0, M4411/F4411, ((G4411*(I4411-E4411))/F4411)), IF(M4411&gt;0, M4411/F4411, ((G4411*(E4411-I4411))/F4411))))</f>
        <v/>
      </c>
    </row>
    <row customHeight="1" ht="17.25" r="4412" spans="1:105">
      <c r="A4412" s="161" t="n"/>
      <c r="B4412" s="141" t="n"/>
      <c r="C4412" s="15" t="n"/>
      <c r="D4412" s="15" t="n"/>
      <c r="E4412" s="142" t="n"/>
      <c r="F4412" s="16" t="n"/>
      <c r="G4412" s="132" t="n"/>
      <c r="H4412" s="142" t="n"/>
      <c r="I4412" s="142" t="n"/>
      <c r="J4412" s="144" t="n"/>
      <c r="K4412" s="124" t="n"/>
      <c r="L4412" s="12" t="n"/>
      <c r="M4412" s="158">
        <f>IF(J4412="", "", K4412)</f>
        <v/>
      </c>
      <c r="N4412" s="17" t="n"/>
      <c r="O4412" s="18" t="n"/>
      <c r="AC4412" s="14" t="n"/>
      <c r="AD4412" s="14">
        <f>IF(M4412="", "", IF(C4412="Long", IF(M4412&gt;0, M4412/F4412, ((G4412*(I4412-E4412))/F4412)), IF(M4412&gt;0, M4412/F4412, ((G4412*(E4412-I4412))/F4412))))</f>
        <v/>
      </c>
    </row>
    <row customHeight="1" ht="17.25" r="4413" spans="1:105">
      <c r="A4413" s="161" t="n"/>
      <c r="B4413" s="141" t="n"/>
      <c r="C4413" s="15" t="n"/>
      <c r="D4413" s="15" t="n"/>
      <c r="E4413" s="142" t="n"/>
      <c r="F4413" s="16" t="n"/>
      <c r="G4413" s="132" t="n"/>
      <c r="H4413" s="142" t="n"/>
      <c r="I4413" s="142" t="n"/>
      <c r="J4413" s="144" t="n"/>
      <c r="K4413" s="124" t="n"/>
      <c r="L4413" s="12" t="n"/>
      <c r="M4413" s="158">
        <f>IF(J4413="", "", K4413)</f>
        <v/>
      </c>
      <c r="N4413" s="17" t="n"/>
      <c r="O4413" s="18" t="n"/>
      <c r="AC4413" s="14" t="n"/>
      <c r="AD4413" s="14">
        <f>IF(M4413="", "", IF(C4413="Long", IF(M4413&gt;0, M4413/F4413, ((G4413*(I4413-E4413))/F4413)), IF(M4413&gt;0, M4413/F4413, ((G4413*(E4413-I4413))/F4413))))</f>
        <v/>
      </c>
    </row>
    <row customHeight="1" ht="17.25" r="4414" spans="1:105">
      <c r="A4414" s="161" t="n"/>
      <c r="B4414" s="141" t="n"/>
      <c r="C4414" s="15" t="n"/>
      <c r="D4414" s="15" t="n"/>
      <c r="E4414" s="142" t="n"/>
      <c r="F4414" s="16" t="n"/>
      <c r="G4414" s="132" t="n"/>
      <c r="H4414" s="142" t="n"/>
      <c r="I4414" s="142" t="n"/>
      <c r="J4414" s="144" t="n"/>
      <c r="K4414" s="124" t="n"/>
      <c r="L4414" s="12" t="n"/>
      <c r="M4414" s="158">
        <f>IF(J4414="", "", K4414)</f>
        <v/>
      </c>
      <c r="N4414" s="17" t="n"/>
      <c r="O4414" s="18" t="n"/>
      <c r="AC4414" s="14" t="n"/>
      <c r="AD4414" s="14">
        <f>IF(M4414="", "", IF(C4414="Long", IF(M4414&gt;0, M4414/F4414, ((G4414*(I4414-E4414))/F4414)), IF(M4414&gt;0, M4414/F4414, ((G4414*(E4414-I4414))/F4414))))</f>
        <v/>
      </c>
    </row>
    <row customHeight="1" ht="17.25" r="4415" spans="1:105">
      <c r="A4415" s="161" t="n"/>
      <c r="B4415" s="141" t="n"/>
      <c r="C4415" s="15" t="n"/>
      <c r="D4415" s="15" t="n"/>
      <c r="E4415" s="142" t="n"/>
      <c r="F4415" s="16" t="n"/>
      <c r="G4415" s="132" t="n"/>
      <c r="H4415" s="142" t="n"/>
      <c r="I4415" s="142" t="n"/>
      <c r="J4415" s="144" t="n"/>
      <c r="K4415" s="124" t="n"/>
      <c r="L4415" s="12" t="n"/>
      <c r="M4415" s="158">
        <f>IF(J4415="", "", K4415)</f>
        <v/>
      </c>
      <c r="N4415" s="17" t="n"/>
      <c r="O4415" s="18" t="n"/>
      <c r="AC4415" s="14" t="n"/>
      <c r="AD4415" s="14">
        <f>IF(M4415="", "", IF(C4415="Long", IF(M4415&gt;0, M4415/F4415, ((G4415*(I4415-E4415))/F4415)), IF(M4415&gt;0, M4415/F4415, ((G4415*(E4415-I4415))/F4415))))</f>
        <v/>
      </c>
    </row>
    <row customHeight="1" ht="17.25" r="4416" spans="1:105">
      <c r="A4416" s="161" t="n"/>
      <c r="B4416" s="141" t="n"/>
      <c r="C4416" s="15" t="n"/>
      <c r="D4416" s="15" t="n"/>
      <c r="E4416" s="142" t="n"/>
      <c r="F4416" s="16" t="n"/>
      <c r="G4416" s="132" t="n"/>
      <c r="H4416" s="142" t="n"/>
      <c r="I4416" s="142" t="n"/>
      <c r="J4416" s="144" t="n"/>
      <c r="K4416" s="124" t="n"/>
      <c r="L4416" s="12" t="n"/>
      <c r="M4416" s="158">
        <f>IF(J4416="", "", K4416)</f>
        <v/>
      </c>
      <c r="N4416" s="17" t="n"/>
      <c r="O4416" s="18" t="n"/>
      <c r="AC4416" s="14" t="n"/>
      <c r="AD4416" s="14">
        <f>IF(M4416="", "", IF(C4416="Long", IF(M4416&gt;0, M4416/F4416, ((G4416*(I4416-E4416))/F4416)), IF(M4416&gt;0, M4416/F4416, ((G4416*(E4416-I4416))/F4416))))</f>
        <v/>
      </c>
    </row>
    <row customHeight="1" ht="17.25" r="4417" spans="1:105">
      <c r="A4417" s="161" t="n"/>
      <c r="B4417" s="141" t="n"/>
      <c r="C4417" s="15" t="n"/>
      <c r="D4417" s="15" t="n"/>
      <c r="E4417" s="142" t="n"/>
      <c r="F4417" s="16" t="n"/>
      <c r="G4417" s="132" t="n"/>
      <c r="H4417" s="142" t="n"/>
      <c r="I4417" s="142" t="n"/>
      <c r="J4417" s="144" t="n"/>
      <c r="K4417" s="124" t="n"/>
      <c r="L4417" s="12" t="n"/>
      <c r="M4417" s="158">
        <f>IF(J4417="", "", K4417)</f>
        <v/>
      </c>
      <c r="N4417" s="17" t="n"/>
      <c r="O4417" s="18" t="n"/>
      <c r="AC4417" s="14" t="n"/>
      <c r="AD4417" s="14">
        <f>IF(M4417="", "", IF(C4417="Long", IF(M4417&gt;0, M4417/F4417, ((G4417*(I4417-E4417))/F4417)), IF(M4417&gt;0, M4417/F4417, ((G4417*(E4417-I4417))/F4417))))</f>
        <v/>
      </c>
    </row>
    <row customHeight="1" ht="17.25" r="4418" spans="1:105">
      <c r="A4418" s="161" t="n"/>
      <c r="B4418" s="141" t="n"/>
      <c r="C4418" s="15" t="n"/>
      <c r="D4418" s="15" t="n"/>
      <c r="E4418" s="142" t="n"/>
      <c r="F4418" s="16" t="n"/>
      <c r="G4418" s="132" t="n"/>
      <c r="H4418" s="142" t="n"/>
      <c r="I4418" s="142" t="n"/>
      <c r="J4418" s="144" t="n"/>
      <c r="K4418" s="124" t="n"/>
      <c r="L4418" s="12" t="n"/>
      <c r="M4418" s="158">
        <f>IF(J4418="", "", K4418)</f>
        <v/>
      </c>
      <c r="N4418" s="17" t="n"/>
      <c r="O4418" s="18" t="n"/>
      <c r="AC4418" s="14" t="n"/>
      <c r="AD4418" s="14">
        <f>IF(M4418="", "", IF(C4418="Long", IF(M4418&gt;0, M4418/F4418, ((G4418*(I4418-E4418))/F4418)), IF(M4418&gt;0, M4418/F4418, ((G4418*(E4418-I4418))/F4418))))</f>
        <v/>
      </c>
    </row>
    <row customHeight="1" ht="17.25" r="4419" spans="1:105">
      <c r="A4419" s="161" t="n"/>
      <c r="B4419" s="141" t="n"/>
      <c r="C4419" s="15" t="n"/>
      <c r="D4419" s="15" t="n"/>
      <c r="E4419" s="142" t="n"/>
      <c r="F4419" s="16" t="n"/>
      <c r="G4419" s="132" t="n"/>
      <c r="H4419" s="142" t="n"/>
      <c r="I4419" s="142" t="n"/>
      <c r="J4419" s="144" t="n"/>
      <c r="K4419" s="124" t="n"/>
      <c r="L4419" s="12" t="n"/>
      <c r="M4419" s="158">
        <f>IF(J4419="", "", K4419)</f>
        <v/>
      </c>
      <c r="N4419" s="17" t="n"/>
      <c r="O4419" s="18" t="n"/>
      <c r="AC4419" s="14" t="n"/>
      <c r="AD4419" s="14">
        <f>IF(M4419="", "", IF(C4419="Long", IF(M4419&gt;0, M4419/F4419, ((G4419*(I4419-E4419))/F4419)), IF(M4419&gt;0, M4419/F4419, ((G4419*(E4419-I4419))/F4419))))</f>
        <v/>
      </c>
    </row>
    <row customHeight="1" ht="17.25" r="4420" spans="1:105">
      <c r="A4420" s="161" t="n"/>
      <c r="B4420" s="141" t="n"/>
      <c r="C4420" s="15" t="n"/>
      <c r="D4420" s="15" t="n"/>
      <c r="E4420" s="142" t="n"/>
      <c r="F4420" s="16" t="n"/>
      <c r="G4420" s="132" t="n"/>
      <c r="H4420" s="142" t="n"/>
      <c r="I4420" s="142" t="n"/>
      <c r="J4420" s="144" t="n"/>
      <c r="K4420" s="124" t="n"/>
      <c r="L4420" s="12" t="n"/>
      <c r="M4420" s="158">
        <f>IF(J4420="", "", K4420)</f>
        <v/>
      </c>
      <c r="N4420" s="17" t="n"/>
      <c r="O4420" s="18" t="n"/>
      <c r="AC4420" s="14" t="n"/>
      <c r="AD4420" s="14">
        <f>IF(M4420="", "", IF(C4420="Long", IF(M4420&gt;0, M4420/F4420, ((G4420*(I4420-E4420))/F4420)), IF(M4420&gt;0, M4420/F4420, ((G4420*(E4420-I4420))/F4420))))</f>
        <v/>
      </c>
    </row>
    <row customHeight="1" ht="17.25" r="4421" spans="1:105">
      <c r="A4421" s="161" t="n"/>
      <c r="B4421" s="141" t="n"/>
      <c r="C4421" s="15" t="n"/>
      <c r="D4421" s="15" t="n"/>
      <c r="E4421" s="142" t="n"/>
      <c r="F4421" s="16" t="n"/>
      <c r="G4421" s="132" t="n"/>
      <c r="H4421" s="142" t="n"/>
      <c r="I4421" s="142" t="n"/>
      <c r="J4421" s="144" t="n"/>
      <c r="K4421" s="124" t="n"/>
      <c r="L4421" s="12" t="n"/>
      <c r="M4421" s="158">
        <f>IF(J4421="", "", K4421)</f>
        <v/>
      </c>
      <c r="N4421" s="17" t="n"/>
      <c r="O4421" s="18" t="n"/>
      <c r="AC4421" s="14" t="n"/>
      <c r="AD4421" s="14">
        <f>IF(M4421="", "", IF(C4421="Long", IF(M4421&gt;0, M4421/F4421, ((G4421*(I4421-E4421))/F4421)), IF(M4421&gt;0, M4421/F4421, ((G4421*(E4421-I4421))/F4421))))</f>
        <v/>
      </c>
    </row>
    <row customHeight="1" ht="17.25" r="4422" spans="1:105">
      <c r="A4422" s="161" t="n"/>
      <c r="B4422" s="141" t="n"/>
      <c r="C4422" s="15" t="n"/>
      <c r="D4422" s="15" t="n"/>
      <c r="E4422" s="142" t="n"/>
      <c r="F4422" s="16" t="n"/>
      <c r="G4422" s="132" t="n"/>
      <c r="H4422" s="142" t="n"/>
      <c r="I4422" s="142" t="n"/>
      <c r="J4422" s="144" t="n"/>
      <c r="K4422" s="124" t="n"/>
      <c r="L4422" s="12" t="n"/>
      <c r="M4422" s="158">
        <f>IF(J4422="", "", K4422)</f>
        <v/>
      </c>
      <c r="N4422" s="17" t="n"/>
      <c r="O4422" s="18" t="n"/>
      <c r="AC4422" s="14" t="n"/>
      <c r="AD4422" s="14">
        <f>IF(M4422="", "", IF(C4422="Long", IF(M4422&gt;0, M4422/F4422, ((G4422*(I4422-E4422))/F4422)), IF(M4422&gt;0, M4422/F4422, ((G4422*(E4422-I4422))/F4422))))</f>
        <v/>
      </c>
    </row>
    <row customHeight="1" ht="17.25" r="4423" spans="1:105">
      <c r="A4423" s="161" t="n"/>
      <c r="B4423" s="141" t="n"/>
      <c r="C4423" s="15" t="n"/>
      <c r="D4423" s="15" t="n"/>
      <c r="E4423" s="142" t="n"/>
      <c r="F4423" s="16" t="n"/>
      <c r="G4423" s="132" t="n"/>
      <c r="H4423" s="142" t="n"/>
      <c r="I4423" s="142" t="n"/>
      <c r="J4423" s="144" t="n"/>
      <c r="K4423" s="124" t="n"/>
      <c r="L4423" s="12" t="n"/>
      <c r="M4423" s="158">
        <f>IF(J4423="", "", K4423)</f>
        <v/>
      </c>
      <c r="N4423" s="17" t="n"/>
      <c r="O4423" s="18" t="n"/>
      <c r="AC4423" s="14" t="n"/>
      <c r="AD4423" s="14">
        <f>IF(M4423="", "", IF(C4423="Long", IF(M4423&gt;0, M4423/F4423, ((G4423*(I4423-E4423))/F4423)), IF(M4423&gt;0, M4423/F4423, ((G4423*(E4423-I4423))/F4423))))</f>
        <v/>
      </c>
    </row>
    <row customHeight="1" ht="17.25" r="4424" spans="1:105">
      <c r="A4424" s="161" t="n"/>
      <c r="B4424" s="141" t="n"/>
      <c r="C4424" s="15" t="n"/>
      <c r="D4424" s="15" t="n"/>
      <c r="E4424" s="142" t="n"/>
      <c r="F4424" s="16" t="n"/>
      <c r="G4424" s="132" t="n"/>
      <c r="H4424" s="142" t="n"/>
      <c r="I4424" s="142" t="n"/>
      <c r="J4424" s="144" t="n"/>
      <c r="K4424" s="124" t="n"/>
      <c r="L4424" s="12" t="n"/>
      <c r="M4424" s="158">
        <f>IF(J4424="", "", K4424)</f>
        <v/>
      </c>
      <c r="N4424" s="17" t="n"/>
      <c r="O4424" s="18" t="n"/>
      <c r="AC4424" s="14" t="n"/>
      <c r="AD4424" s="14">
        <f>IF(M4424="", "", IF(C4424="Long", IF(M4424&gt;0, M4424/F4424, ((G4424*(I4424-E4424))/F4424)), IF(M4424&gt;0, M4424/F4424, ((G4424*(E4424-I4424))/F4424))))</f>
        <v/>
      </c>
    </row>
    <row customHeight="1" ht="17.25" r="4425" spans="1:105">
      <c r="A4425" s="161" t="n"/>
      <c r="B4425" s="141" t="n"/>
      <c r="C4425" s="15" t="n"/>
      <c r="D4425" s="15" t="n"/>
      <c r="E4425" s="142" t="n"/>
      <c r="F4425" s="16" t="n"/>
      <c r="G4425" s="132" t="n"/>
      <c r="H4425" s="142" t="n"/>
      <c r="I4425" s="142" t="n"/>
      <c r="J4425" s="144" t="n"/>
      <c r="K4425" s="124" t="n"/>
      <c r="L4425" s="12" t="n"/>
      <c r="M4425" s="158">
        <f>IF(J4425="", "", K4425)</f>
        <v/>
      </c>
      <c r="N4425" s="17" t="n"/>
      <c r="O4425" s="18" t="n"/>
      <c r="AC4425" s="14" t="n"/>
      <c r="AD4425" s="14">
        <f>IF(M4425="", "", IF(C4425="Long", IF(M4425&gt;0, M4425/F4425, ((G4425*(I4425-E4425))/F4425)), IF(M4425&gt;0, M4425/F4425, ((G4425*(E4425-I4425))/F4425))))</f>
        <v/>
      </c>
    </row>
    <row customHeight="1" ht="17.25" r="4426" spans="1:105">
      <c r="A4426" s="161" t="n"/>
      <c r="B4426" s="141" t="n"/>
      <c r="C4426" s="15" t="n"/>
      <c r="D4426" s="15" t="n"/>
      <c r="E4426" s="142" t="n"/>
      <c r="F4426" s="16" t="n"/>
      <c r="G4426" s="132" t="n"/>
      <c r="H4426" s="142" t="n"/>
      <c r="I4426" s="142" t="n"/>
      <c r="J4426" s="144" t="n"/>
      <c r="K4426" s="124" t="n"/>
      <c r="L4426" s="12" t="n"/>
      <c r="M4426" s="158">
        <f>IF(J4426="", "", K4426)</f>
        <v/>
      </c>
      <c r="N4426" s="17" t="n"/>
      <c r="O4426" s="18" t="n"/>
      <c r="AC4426" s="14" t="n"/>
      <c r="AD4426" s="14">
        <f>IF(M4426="", "", IF(C4426="Long", IF(M4426&gt;0, M4426/F4426, ((G4426*(I4426-E4426))/F4426)), IF(M4426&gt;0, M4426/F4426, ((G4426*(E4426-I4426))/F4426))))</f>
        <v/>
      </c>
    </row>
    <row customHeight="1" ht="17.25" r="4427" spans="1:105">
      <c r="A4427" s="161" t="n"/>
      <c r="B4427" s="141" t="n"/>
      <c r="C4427" s="15" t="n"/>
      <c r="D4427" s="15" t="n"/>
      <c r="E4427" s="142" t="n"/>
      <c r="F4427" s="16" t="n"/>
      <c r="G4427" s="132" t="n"/>
      <c r="H4427" s="142" t="n"/>
      <c r="I4427" s="142" t="n"/>
      <c r="J4427" s="144" t="n"/>
      <c r="K4427" s="124" t="n"/>
      <c r="L4427" s="12" t="n"/>
      <c r="M4427" s="158">
        <f>IF(J4427="", "", K4427)</f>
        <v/>
      </c>
      <c r="N4427" s="17" t="n"/>
      <c r="O4427" s="18" t="n"/>
      <c r="AC4427" s="14" t="n"/>
      <c r="AD4427" s="14">
        <f>IF(M4427="", "", IF(C4427="Long", IF(M4427&gt;0, M4427/F4427, ((G4427*(I4427-E4427))/F4427)), IF(M4427&gt;0, M4427/F4427, ((G4427*(E4427-I4427))/F4427))))</f>
        <v/>
      </c>
    </row>
    <row customHeight="1" ht="17.25" r="4428" spans="1:105">
      <c r="A4428" s="161" t="n"/>
      <c r="B4428" s="141" t="n"/>
      <c r="C4428" s="15" t="n"/>
      <c r="D4428" s="15" t="n"/>
      <c r="E4428" s="142" t="n"/>
      <c r="F4428" s="16" t="n"/>
      <c r="G4428" s="132" t="n"/>
      <c r="H4428" s="142" t="n"/>
      <c r="I4428" s="142" t="n"/>
      <c r="J4428" s="144" t="n"/>
      <c r="K4428" s="124" t="n"/>
      <c r="L4428" s="12" t="n"/>
      <c r="M4428" s="158">
        <f>IF(J4428="", "", K4428)</f>
        <v/>
      </c>
      <c r="N4428" s="17" t="n"/>
      <c r="O4428" s="18" t="n"/>
      <c r="AC4428" s="14" t="n"/>
      <c r="AD4428" s="14">
        <f>IF(M4428="", "", IF(C4428="Long", IF(M4428&gt;0, M4428/F4428, ((G4428*(I4428-E4428))/F4428)), IF(M4428&gt;0, M4428/F4428, ((G4428*(E4428-I4428))/F4428))))</f>
        <v/>
      </c>
    </row>
    <row customHeight="1" ht="17.25" r="4429" spans="1:105">
      <c r="A4429" s="161" t="n"/>
      <c r="B4429" s="141" t="n"/>
      <c r="C4429" s="15" t="n"/>
      <c r="D4429" s="15" t="n"/>
      <c r="E4429" s="142" t="n"/>
      <c r="F4429" s="16" t="n"/>
      <c r="G4429" s="132" t="n"/>
      <c r="H4429" s="142" t="n"/>
      <c r="I4429" s="142" t="n"/>
      <c r="J4429" s="144" t="n"/>
      <c r="K4429" s="124" t="n"/>
      <c r="L4429" s="12" t="n"/>
      <c r="M4429" s="158">
        <f>IF(J4429="", "", K4429)</f>
        <v/>
      </c>
      <c r="N4429" s="17" t="n"/>
      <c r="O4429" s="18" t="n"/>
      <c r="AC4429" s="14" t="n"/>
      <c r="AD4429" s="14">
        <f>IF(M4429="", "", IF(C4429="Long", IF(M4429&gt;0, M4429/F4429, ((G4429*(I4429-E4429))/F4429)), IF(M4429&gt;0, M4429/F4429, ((G4429*(E4429-I4429))/F4429))))</f>
        <v/>
      </c>
    </row>
    <row customHeight="1" ht="17.25" r="4430" spans="1:105">
      <c r="A4430" s="161" t="n"/>
      <c r="B4430" s="141" t="n"/>
      <c r="C4430" s="15" t="n"/>
      <c r="D4430" s="15" t="n"/>
      <c r="E4430" s="142" t="n"/>
      <c r="F4430" s="16" t="n"/>
      <c r="G4430" s="132" t="n"/>
      <c r="H4430" s="142" t="n"/>
      <c r="I4430" s="142" t="n"/>
      <c r="J4430" s="144" t="n"/>
      <c r="K4430" s="124" t="n"/>
      <c r="L4430" s="12" t="n"/>
      <c r="M4430" s="158">
        <f>IF(J4430="", "", K4430)</f>
        <v/>
      </c>
      <c r="N4430" s="17" t="n"/>
      <c r="O4430" s="18" t="n"/>
      <c r="AC4430" s="14" t="n"/>
      <c r="AD4430" s="14">
        <f>IF(M4430="", "", IF(C4430="Long", IF(M4430&gt;0, M4430/F4430, ((G4430*(I4430-E4430))/F4430)), IF(M4430&gt;0, M4430/F4430, ((G4430*(E4430-I4430))/F4430))))</f>
        <v/>
      </c>
    </row>
    <row customHeight="1" ht="17.25" r="4431" spans="1:105">
      <c r="A4431" s="161" t="n"/>
      <c r="B4431" s="141" t="n"/>
      <c r="C4431" s="15" t="n"/>
      <c r="D4431" s="15" t="n"/>
      <c r="E4431" s="142" t="n"/>
      <c r="F4431" s="16" t="n"/>
      <c r="G4431" s="132" t="n"/>
      <c r="H4431" s="142" t="n"/>
      <c r="I4431" s="142" t="n"/>
      <c r="J4431" s="144" t="n"/>
      <c r="K4431" s="124" t="n"/>
      <c r="L4431" s="12" t="n"/>
      <c r="M4431" s="158">
        <f>IF(J4431="", "", K4431)</f>
        <v/>
      </c>
      <c r="N4431" s="17" t="n"/>
      <c r="O4431" s="18" t="n"/>
      <c r="AC4431" s="14" t="n"/>
      <c r="AD4431" s="14">
        <f>IF(M4431="", "", IF(C4431="Long", IF(M4431&gt;0, M4431/F4431, ((G4431*(I4431-E4431))/F4431)), IF(M4431&gt;0, M4431/F4431, ((G4431*(E4431-I4431))/F4431))))</f>
        <v/>
      </c>
    </row>
    <row customHeight="1" ht="17.25" r="4432" spans="1:105">
      <c r="A4432" s="161" t="n"/>
      <c r="B4432" s="141" t="n"/>
      <c r="C4432" s="15" t="n"/>
      <c r="D4432" s="15" t="n"/>
      <c r="E4432" s="142" t="n"/>
      <c r="F4432" s="16" t="n"/>
      <c r="G4432" s="132" t="n"/>
      <c r="H4432" s="142" t="n"/>
      <c r="I4432" s="142" t="n"/>
      <c r="J4432" s="144" t="n"/>
      <c r="K4432" s="124" t="n"/>
      <c r="L4432" s="12" t="n"/>
      <c r="M4432" s="158">
        <f>IF(J4432="", "", K4432)</f>
        <v/>
      </c>
      <c r="N4432" s="17" t="n"/>
      <c r="O4432" s="18" t="n"/>
      <c r="AC4432" s="14" t="n"/>
      <c r="AD4432" s="14">
        <f>IF(M4432="", "", IF(C4432="Long", IF(M4432&gt;0, M4432/F4432, ((G4432*(I4432-E4432))/F4432)), IF(M4432&gt;0, M4432/F4432, ((G4432*(E4432-I4432))/F4432))))</f>
        <v/>
      </c>
    </row>
    <row customHeight="1" ht="17.25" r="4433" spans="1:105">
      <c r="A4433" s="161" t="n"/>
      <c r="B4433" s="141" t="n"/>
      <c r="C4433" s="15" t="n"/>
      <c r="D4433" s="15" t="n"/>
      <c r="E4433" s="142" t="n"/>
      <c r="F4433" s="16" t="n"/>
      <c r="G4433" s="132" t="n"/>
      <c r="H4433" s="142" t="n"/>
      <c r="I4433" s="142" t="n"/>
      <c r="J4433" s="144" t="n"/>
      <c r="K4433" s="124" t="n"/>
      <c r="L4433" s="12" t="n"/>
      <c r="M4433" s="158">
        <f>IF(J4433="", "", K4433)</f>
        <v/>
      </c>
      <c r="N4433" s="17" t="n"/>
      <c r="O4433" s="18" t="n"/>
      <c r="AC4433" s="14" t="n"/>
      <c r="AD4433" s="14">
        <f>IF(M4433="", "", IF(C4433="Long", IF(M4433&gt;0, M4433/F4433, ((G4433*(I4433-E4433))/F4433)), IF(M4433&gt;0, M4433/F4433, ((G4433*(E4433-I4433))/F4433))))</f>
        <v/>
      </c>
    </row>
    <row customHeight="1" ht="17.25" r="4434" spans="1:105">
      <c r="A4434" s="161" t="n"/>
      <c r="B4434" s="141" t="n"/>
      <c r="C4434" s="15" t="n"/>
      <c r="D4434" s="15" t="n"/>
      <c r="E4434" s="142" t="n"/>
      <c r="F4434" s="16" t="n"/>
      <c r="G4434" s="132" t="n"/>
      <c r="H4434" s="142" t="n"/>
      <c r="I4434" s="142" t="n"/>
      <c r="J4434" s="144" t="n"/>
      <c r="K4434" s="124" t="n"/>
      <c r="L4434" s="12" t="n"/>
      <c r="M4434" s="158">
        <f>IF(J4434="", "", K4434)</f>
        <v/>
      </c>
      <c r="N4434" s="17" t="n"/>
      <c r="O4434" s="18" t="n"/>
      <c r="AC4434" s="14" t="n"/>
      <c r="AD4434" s="14">
        <f>IF(M4434="", "", IF(C4434="Long", IF(M4434&gt;0, M4434/F4434, ((G4434*(I4434-E4434))/F4434)), IF(M4434&gt;0, M4434/F4434, ((G4434*(E4434-I4434))/F4434))))</f>
        <v/>
      </c>
    </row>
    <row customHeight="1" ht="17.25" r="4435" spans="1:105">
      <c r="A4435" s="161" t="n"/>
      <c r="B4435" s="141" t="n"/>
      <c r="C4435" s="15" t="n"/>
      <c r="D4435" s="15" t="n"/>
      <c r="E4435" s="142" t="n"/>
      <c r="F4435" s="16" t="n"/>
      <c r="G4435" s="132" t="n"/>
      <c r="H4435" s="142" t="n"/>
      <c r="I4435" s="142" t="n"/>
      <c r="J4435" s="144" t="n"/>
      <c r="K4435" s="124" t="n"/>
      <c r="L4435" s="12" t="n"/>
      <c r="M4435" s="158">
        <f>IF(J4435="", "", K4435)</f>
        <v/>
      </c>
      <c r="N4435" s="17" t="n"/>
      <c r="O4435" s="18" t="n"/>
      <c r="AC4435" s="14" t="n"/>
      <c r="AD4435" s="14">
        <f>IF(M4435="", "", IF(C4435="Long", IF(M4435&gt;0, M4435/F4435, ((G4435*(I4435-E4435))/F4435)), IF(M4435&gt;0, M4435/F4435, ((G4435*(E4435-I4435))/F4435))))</f>
        <v/>
      </c>
    </row>
    <row customHeight="1" ht="17.25" r="4436" spans="1:105">
      <c r="A4436" s="161" t="n"/>
      <c r="B4436" s="141" t="n"/>
      <c r="C4436" s="15" t="n"/>
      <c r="D4436" s="15" t="n"/>
      <c r="E4436" s="142" t="n"/>
      <c r="F4436" s="16" t="n"/>
      <c r="G4436" s="132" t="n"/>
      <c r="H4436" s="142" t="n"/>
      <c r="I4436" s="142" t="n"/>
      <c r="J4436" s="144" t="n"/>
      <c r="K4436" s="124" t="n"/>
      <c r="L4436" s="12" t="n"/>
      <c r="M4436" s="158">
        <f>IF(J4436="", "", K4436)</f>
        <v/>
      </c>
      <c r="N4436" s="17" t="n"/>
      <c r="O4436" s="18" t="n"/>
      <c r="AC4436" s="14" t="n"/>
      <c r="AD4436" s="14">
        <f>IF(M4436="", "", IF(C4436="Long", IF(M4436&gt;0, M4436/F4436, ((G4436*(I4436-E4436))/F4436)), IF(M4436&gt;0, M4436/F4436, ((G4436*(E4436-I4436))/F4436))))</f>
        <v/>
      </c>
    </row>
    <row customHeight="1" ht="17.25" r="4437" spans="1:105">
      <c r="A4437" s="161" t="n"/>
      <c r="B4437" s="141" t="n"/>
      <c r="C4437" s="15" t="n"/>
      <c r="D4437" s="15" t="n"/>
      <c r="E4437" s="142" t="n"/>
      <c r="F4437" s="16" t="n"/>
      <c r="G4437" s="132" t="n"/>
      <c r="H4437" s="142" t="n"/>
      <c r="I4437" s="142" t="n"/>
      <c r="J4437" s="144" t="n"/>
      <c r="K4437" s="124" t="n"/>
      <c r="L4437" s="12" t="n"/>
      <c r="M4437" s="158">
        <f>IF(J4437="", "", K4437)</f>
        <v/>
      </c>
      <c r="N4437" s="17" t="n"/>
      <c r="O4437" s="18" t="n"/>
      <c r="AC4437" s="14" t="n"/>
      <c r="AD4437" s="14">
        <f>IF(M4437="", "", IF(C4437="Long", IF(M4437&gt;0, M4437/F4437, ((G4437*(I4437-E4437))/F4437)), IF(M4437&gt;0, M4437/F4437, ((G4437*(E4437-I4437))/F4437))))</f>
        <v/>
      </c>
    </row>
    <row customHeight="1" ht="17.25" r="4438" spans="1:105">
      <c r="A4438" s="161" t="n"/>
      <c r="B4438" s="141" t="n"/>
      <c r="C4438" s="15" t="n"/>
      <c r="D4438" s="15" t="n"/>
      <c r="E4438" s="142" t="n"/>
      <c r="F4438" s="16" t="n"/>
      <c r="G4438" s="132" t="n"/>
      <c r="H4438" s="142" t="n"/>
      <c r="I4438" s="142" t="n"/>
      <c r="J4438" s="144" t="n"/>
      <c r="K4438" s="124" t="n"/>
      <c r="L4438" s="12" t="n"/>
      <c r="M4438" s="158">
        <f>IF(J4438="", "", K4438)</f>
        <v/>
      </c>
      <c r="N4438" s="17" t="n"/>
      <c r="O4438" s="18" t="n"/>
      <c r="AC4438" s="14" t="n"/>
      <c r="AD4438" s="14">
        <f>IF(M4438="", "", IF(C4438="Long", IF(M4438&gt;0, M4438/F4438, ((G4438*(I4438-E4438))/F4438)), IF(M4438&gt;0, M4438/F4438, ((G4438*(E4438-I4438))/F4438))))</f>
        <v/>
      </c>
    </row>
    <row customHeight="1" ht="17.25" r="4439" spans="1:105">
      <c r="A4439" s="161" t="n"/>
      <c r="B4439" s="141" t="n"/>
      <c r="C4439" s="15" t="n"/>
      <c r="D4439" s="15" t="n"/>
      <c r="E4439" s="142" t="n"/>
      <c r="F4439" s="16" t="n"/>
      <c r="G4439" s="132" t="n"/>
      <c r="H4439" s="142" t="n"/>
      <c r="I4439" s="142" t="n"/>
      <c r="J4439" s="144" t="n"/>
      <c r="K4439" s="124" t="n"/>
      <c r="L4439" s="12" t="n"/>
      <c r="M4439" s="158">
        <f>IF(J4439="", "", K4439)</f>
        <v/>
      </c>
      <c r="N4439" s="17" t="n"/>
      <c r="O4439" s="18" t="n"/>
      <c r="AC4439" s="14" t="n"/>
      <c r="AD4439" s="14">
        <f>IF(M4439="", "", IF(C4439="Long", IF(M4439&gt;0, M4439/F4439, ((G4439*(I4439-E4439))/F4439)), IF(M4439&gt;0, M4439/F4439, ((G4439*(E4439-I4439))/F4439))))</f>
        <v/>
      </c>
    </row>
    <row customHeight="1" ht="17.25" r="4440" spans="1:105">
      <c r="A4440" s="161" t="n"/>
      <c r="B4440" s="141" t="n"/>
      <c r="C4440" s="15" t="n"/>
      <c r="D4440" s="15" t="n"/>
      <c r="E4440" s="142" t="n"/>
      <c r="F4440" s="16" t="n"/>
      <c r="G4440" s="132" t="n"/>
      <c r="H4440" s="142" t="n"/>
      <c r="I4440" s="142" t="n"/>
      <c r="J4440" s="144" t="n"/>
      <c r="K4440" s="124" t="n"/>
      <c r="L4440" s="12" t="n"/>
      <c r="M4440" s="158">
        <f>IF(J4440="", "", K4440)</f>
        <v/>
      </c>
      <c r="N4440" s="17" t="n"/>
      <c r="O4440" s="18" t="n"/>
      <c r="AC4440" s="14" t="n"/>
      <c r="AD4440" s="14">
        <f>IF(M4440="", "", IF(C4440="Long", IF(M4440&gt;0, M4440/F4440, ((G4440*(I4440-E4440))/F4440)), IF(M4440&gt;0, M4440/F4440, ((G4440*(E4440-I4440))/F4440))))</f>
        <v/>
      </c>
    </row>
    <row customHeight="1" ht="17.25" r="4441" spans="1:105">
      <c r="A4441" s="161" t="n"/>
      <c r="B4441" s="141" t="n"/>
      <c r="C4441" s="15" t="n"/>
      <c r="D4441" s="15" t="n"/>
      <c r="E4441" s="142" t="n"/>
      <c r="F4441" s="16" t="n"/>
      <c r="G4441" s="132" t="n"/>
      <c r="H4441" s="142" t="n"/>
      <c r="I4441" s="142" t="n"/>
      <c r="J4441" s="144" t="n"/>
      <c r="K4441" s="124" t="n"/>
      <c r="L4441" s="12" t="n"/>
      <c r="M4441" s="158">
        <f>IF(J4441="", "", K4441)</f>
        <v/>
      </c>
      <c r="N4441" s="17" t="n"/>
      <c r="O4441" s="18" t="n"/>
      <c r="AC4441" s="14" t="n"/>
      <c r="AD4441" s="14">
        <f>IF(M4441="", "", IF(C4441="Long", IF(M4441&gt;0, M4441/F4441, ((G4441*(I4441-E4441))/F4441)), IF(M4441&gt;0, M4441/F4441, ((G4441*(E4441-I4441))/F4441))))</f>
        <v/>
      </c>
    </row>
    <row customHeight="1" ht="17.25" r="4442" spans="1:105">
      <c r="A4442" s="161" t="n"/>
      <c r="B4442" s="141" t="n"/>
      <c r="C4442" s="15" t="n"/>
      <c r="D4442" s="15" t="n"/>
      <c r="E4442" s="142" t="n"/>
      <c r="F4442" s="16" t="n"/>
      <c r="G4442" s="132" t="n"/>
      <c r="H4442" s="142" t="n"/>
      <c r="I4442" s="142" t="n"/>
      <c r="J4442" s="144" t="n"/>
      <c r="K4442" s="124" t="n"/>
      <c r="L4442" s="12" t="n"/>
      <c r="M4442" s="158">
        <f>IF(J4442="", "", K4442)</f>
        <v/>
      </c>
      <c r="N4442" s="17" t="n"/>
      <c r="O4442" s="18" t="n"/>
      <c r="AC4442" s="14" t="n"/>
      <c r="AD4442" s="14">
        <f>IF(M4442="", "", IF(C4442="Long", IF(M4442&gt;0, M4442/F4442, ((G4442*(I4442-E4442))/F4442)), IF(M4442&gt;0, M4442/F4442, ((G4442*(E4442-I4442))/F4442))))</f>
        <v/>
      </c>
    </row>
    <row customHeight="1" ht="17.25" r="4443" spans="1:105">
      <c r="A4443" s="161" t="n"/>
      <c r="B4443" s="141" t="n"/>
      <c r="C4443" s="15" t="n"/>
      <c r="D4443" s="15" t="n"/>
      <c r="E4443" s="142" t="n"/>
      <c r="F4443" s="16" t="n"/>
      <c r="G4443" s="132" t="n"/>
      <c r="H4443" s="142" t="n"/>
      <c r="I4443" s="142" t="n"/>
      <c r="J4443" s="144" t="n"/>
      <c r="K4443" s="124" t="n"/>
      <c r="L4443" s="12" t="n"/>
      <c r="M4443" s="158">
        <f>IF(J4443="", "", K4443)</f>
        <v/>
      </c>
      <c r="N4443" s="17" t="n"/>
      <c r="O4443" s="18" t="n"/>
      <c r="AC4443" s="14" t="n"/>
      <c r="AD4443" s="14">
        <f>IF(M4443="", "", IF(C4443="Long", IF(M4443&gt;0, M4443/F4443, ((G4443*(I4443-E4443))/F4443)), IF(M4443&gt;0, M4443/F4443, ((G4443*(E4443-I4443))/F4443))))</f>
        <v/>
      </c>
    </row>
    <row customHeight="1" ht="17.25" r="4444" spans="1:105">
      <c r="A4444" s="161" t="n"/>
      <c r="B4444" s="141" t="n"/>
      <c r="C4444" s="15" t="n"/>
      <c r="D4444" s="15" t="n"/>
      <c r="E4444" s="142" t="n"/>
      <c r="F4444" s="16" t="n"/>
      <c r="G4444" s="132" t="n"/>
      <c r="H4444" s="142" t="n"/>
      <c r="I4444" s="142" t="n"/>
      <c r="J4444" s="144" t="n"/>
      <c r="K4444" s="124" t="n"/>
      <c r="L4444" s="12" t="n"/>
      <c r="M4444" s="158">
        <f>IF(J4444="", "", K4444)</f>
        <v/>
      </c>
      <c r="N4444" s="17" t="n"/>
      <c r="O4444" s="18" t="n"/>
      <c r="AC4444" s="14" t="n"/>
      <c r="AD4444" s="14">
        <f>IF(M4444="", "", IF(C4444="Long", IF(M4444&gt;0, M4444/F4444, ((G4444*(I4444-E4444))/F4444)), IF(M4444&gt;0, M4444/F4444, ((G4444*(E4444-I4444))/F4444))))</f>
        <v/>
      </c>
    </row>
    <row customHeight="1" ht="17.25" r="4445" spans="1:105">
      <c r="A4445" s="161" t="n"/>
      <c r="B4445" s="141" t="n"/>
      <c r="C4445" s="15" t="n"/>
      <c r="D4445" s="15" t="n"/>
      <c r="E4445" s="142" t="n"/>
      <c r="F4445" s="16" t="n"/>
      <c r="G4445" s="132" t="n"/>
      <c r="H4445" s="142" t="n"/>
      <c r="I4445" s="142" t="n"/>
      <c r="J4445" s="144" t="n"/>
      <c r="K4445" s="124" t="n"/>
      <c r="L4445" s="12" t="n"/>
      <c r="M4445" s="158">
        <f>IF(J4445="", "", K4445)</f>
        <v/>
      </c>
      <c r="N4445" s="17" t="n"/>
      <c r="O4445" s="18" t="n"/>
      <c r="AC4445" s="14" t="n"/>
      <c r="AD4445" s="14">
        <f>IF(M4445="", "", IF(C4445="Long", IF(M4445&gt;0, M4445/F4445, ((G4445*(I4445-E4445))/F4445)), IF(M4445&gt;0, M4445/F4445, ((G4445*(E4445-I4445))/F4445))))</f>
        <v/>
      </c>
    </row>
    <row customHeight="1" ht="17.25" r="4446" spans="1:105">
      <c r="A4446" s="161" t="n"/>
      <c r="B4446" s="141" t="n"/>
      <c r="C4446" s="15" t="n"/>
      <c r="D4446" s="15" t="n"/>
      <c r="E4446" s="142" t="n"/>
      <c r="F4446" s="16" t="n"/>
      <c r="G4446" s="132" t="n"/>
      <c r="H4446" s="142" t="n"/>
      <c r="I4446" s="142" t="n"/>
      <c r="J4446" s="144" t="n"/>
      <c r="K4446" s="124" t="n"/>
      <c r="L4446" s="12" t="n"/>
      <c r="M4446" s="158">
        <f>IF(J4446="", "", K4446)</f>
        <v/>
      </c>
      <c r="N4446" s="17" t="n"/>
      <c r="O4446" s="18" t="n"/>
      <c r="AC4446" s="14" t="n"/>
      <c r="AD4446" s="14">
        <f>IF(M4446="", "", IF(C4446="Long", IF(M4446&gt;0, M4446/F4446, ((G4446*(I4446-E4446))/F4446)), IF(M4446&gt;0, M4446/F4446, ((G4446*(E4446-I4446))/F4446))))</f>
        <v/>
      </c>
    </row>
    <row customHeight="1" ht="17.25" r="4447" spans="1:105">
      <c r="A4447" s="161" t="n"/>
      <c r="B4447" s="141" t="n"/>
      <c r="C4447" s="15" t="n"/>
      <c r="D4447" s="15" t="n"/>
      <c r="E4447" s="142" t="n"/>
      <c r="F4447" s="16" t="n"/>
      <c r="G4447" s="132" t="n"/>
      <c r="H4447" s="142" t="n"/>
      <c r="I4447" s="142" t="n"/>
      <c r="J4447" s="144" t="n"/>
      <c r="K4447" s="124" t="n"/>
      <c r="L4447" s="12" t="n"/>
      <c r="M4447" s="158">
        <f>IF(J4447="", "", K4447)</f>
        <v/>
      </c>
      <c r="N4447" s="17" t="n"/>
      <c r="O4447" s="18" t="n"/>
      <c r="AC4447" s="14" t="n"/>
      <c r="AD4447" s="14">
        <f>IF(M4447="", "", IF(C4447="Long", IF(M4447&gt;0, M4447/F4447, ((G4447*(I4447-E4447))/F4447)), IF(M4447&gt;0, M4447/F4447, ((G4447*(E4447-I4447))/F4447))))</f>
        <v/>
      </c>
    </row>
    <row customHeight="1" ht="17.25" r="4448" spans="1:105">
      <c r="A4448" s="161" t="n"/>
      <c r="B4448" s="141" t="n"/>
      <c r="C4448" s="15" t="n"/>
      <c r="D4448" s="15" t="n"/>
      <c r="E4448" s="142" t="n"/>
      <c r="F4448" s="16" t="n"/>
      <c r="G4448" s="132" t="n"/>
      <c r="H4448" s="142" t="n"/>
      <c r="I4448" s="142" t="n"/>
      <c r="J4448" s="144" t="n"/>
      <c r="K4448" s="124" t="n"/>
      <c r="L4448" s="12" t="n"/>
      <c r="M4448" s="158">
        <f>IF(J4448="", "", K4448)</f>
        <v/>
      </c>
      <c r="N4448" s="17" t="n"/>
      <c r="O4448" s="18" t="n"/>
      <c r="AC4448" s="14" t="n"/>
      <c r="AD4448" s="14">
        <f>IF(M4448="", "", IF(C4448="Long", IF(M4448&gt;0, M4448/F4448, ((G4448*(I4448-E4448))/F4448)), IF(M4448&gt;0, M4448/F4448, ((G4448*(E4448-I4448))/F4448))))</f>
        <v/>
      </c>
    </row>
    <row customHeight="1" ht="17.25" r="4449" spans="1:105">
      <c r="A4449" s="161" t="n"/>
      <c r="B4449" s="141" t="n"/>
      <c r="C4449" s="15" t="n"/>
      <c r="D4449" s="15" t="n"/>
      <c r="E4449" s="142" t="n"/>
      <c r="F4449" s="16" t="n"/>
      <c r="G4449" s="132" t="n"/>
      <c r="H4449" s="142" t="n"/>
      <c r="I4449" s="142" t="n"/>
      <c r="J4449" s="144" t="n"/>
      <c r="K4449" s="124" t="n"/>
      <c r="L4449" s="12" t="n"/>
      <c r="M4449" s="158">
        <f>IF(J4449="", "", K4449)</f>
        <v/>
      </c>
      <c r="N4449" s="17" t="n"/>
      <c r="O4449" s="18" t="n"/>
      <c r="AC4449" s="14" t="n"/>
      <c r="AD4449" s="14">
        <f>IF(M4449="", "", IF(C4449="Long", IF(M4449&gt;0, M4449/F4449, ((G4449*(I4449-E4449))/F4449)), IF(M4449&gt;0, M4449/F4449, ((G4449*(E4449-I4449))/F4449))))</f>
        <v/>
      </c>
    </row>
    <row customHeight="1" ht="17.25" r="4450" spans="1:105">
      <c r="A4450" s="161" t="n"/>
      <c r="B4450" s="141" t="n"/>
      <c r="C4450" s="15" t="n"/>
      <c r="D4450" s="15" t="n"/>
      <c r="E4450" s="142" t="n"/>
      <c r="F4450" s="16" t="n"/>
      <c r="G4450" s="132" t="n"/>
      <c r="H4450" s="142" t="n"/>
      <c r="I4450" s="142" t="n"/>
      <c r="J4450" s="144" t="n"/>
      <c r="K4450" s="124" t="n"/>
      <c r="L4450" s="12" t="n"/>
      <c r="M4450" s="158">
        <f>IF(J4450="", "", K4450)</f>
        <v/>
      </c>
      <c r="N4450" s="17" t="n"/>
      <c r="O4450" s="18" t="n"/>
      <c r="AC4450" s="14" t="n"/>
      <c r="AD4450" s="14">
        <f>IF(M4450="", "", IF(C4450="Long", IF(M4450&gt;0, M4450/F4450, ((G4450*(I4450-E4450))/F4450)), IF(M4450&gt;0, M4450/F4450, ((G4450*(E4450-I4450))/F4450))))</f>
        <v/>
      </c>
    </row>
    <row customHeight="1" ht="17.25" r="4451" spans="1:105">
      <c r="A4451" s="161" t="n"/>
      <c r="B4451" s="141" t="n"/>
      <c r="C4451" s="15" t="n"/>
      <c r="D4451" s="15" t="n"/>
      <c r="E4451" s="142" t="n"/>
      <c r="F4451" s="16" t="n"/>
      <c r="G4451" s="132" t="n"/>
      <c r="H4451" s="142" t="n"/>
      <c r="I4451" s="142" t="n"/>
      <c r="J4451" s="144" t="n"/>
      <c r="K4451" s="124" t="n"/>
      <c r="L4451" s="12" t="n"/>
      <c r="M4451" s="158">
        <f>IF(J4451="", "", K4451)</f>
        <v/>
      </c>
      <c r="N4451" s="17" t="n"/>
      <c r="O4451" s="18" t="n"/>
      <c r="AC4451" s="14" t="n"/>
      <c r="AD4451" s="14">
        <f>IF(M4451="", "", IF(C4451="Long", IF(M4451&gt;0, M4451/F4451, ((G4451*(I4451-E4451))/F4451)), IF(M4451&gt;0, M4451/F4451, ((G4451*(E4451-I4451))/F4451))))</f>
        <v/>
      </c>
    </row>
    <row customHeight="1" ht="17.25" r="4452" spans="1:105">
      <c r="A4452" s="161" t="n"/>
      <c r="B4452" s="141" t="n"/>
      <c r="C4452" s="15" t="n"/>
      <c r="D4452" s="15" t="n"/>
      <c r="E4452" s="142" t="n"/>
      <c r="F4452" s="16" t="n"/>
      <c r="G4452" s="132" t="n"/>
      <c r="H4452" s="142" t="n"/>
      <c r="I4452" s="142" t="n"/>
      <c r="J4452" s="144" t="n"/>
      <c r="K4452" s="124" t="n"/>
      <c r="L4452" s="12" t="n"/>
      <c r="M4452" s="158">
        <f>IF(J4452="", "", K4452)</f>
        <v/>
      </c>
      <c r="N4452" s="17" t="n"/>
      <c r="O4452" s="18" t="n"/>
      <c r="AC4452" s="14" t="n"/>
      <c r="AD4452" s="14">
        <f>IF(M4452="", "", IF(C4452="Long", IF(M4452&gt;0, M4452/F4452, ((G4452*(I4452-E4452))/F4452)), IF(M4452&gt;0, M4452/F4452, ((G4452*(E4452-I4452))/F4452))))</f>
        <v/>
      </c>
    </row>
    <row customHeight="1" ht="17.25" r="4453" spans="1:105">
      <c r="A4453" s="161" t="n"/>
      <c r="B4453" s="141" t="n"/>
      <c r="C4453" s="15" t="n"/>
      <c r="D4453" s="15" t="n"/>
      <c r="E4453" s="142" t="n"/>
      <c r="F4453" s="16" t="n"/>
      <c r="G4453" s="132" t="n"/>
      <c r="H4453" s="142" t="n"/>
      <c r="I4453" s="142" t="n"/>
      <c r="J4453" s="144" t="n"/>
      <c r="K4453" s="124" t="n"/>
      <c r="L4453" s="12" t="n"/>
      <c r="M4453" s="158">
        <f>IF(J4453="", "", K4453)</f>
        <v/>
      </c>
      <c r="N4453" s="17" t="n"/>
      <c r="O4453" s="18" t="n"/>
      <c r="AC4453" s="14" t="n"/>
      <c r="AD4453" s="14">
        <f>IF(M4453="", "", IF(C4453="Long", IF(M4453&gt;0, M4453/F4453, ((G4453*(I4453-E4453))/F4453)), IF(M4453&gt;0, M4453/F4453, ((G4453*(E4453-I4453))/F4453))))</f>
        <v/>
      </c>
    </row>
    <row customHeight="1" ht="17.25" r="4454" spans="1:105">
      <c r="A4454" s="161" t="n"/>
      <c r="B4454" s="141" t="n"/>
      <c r="C4454" s="15" t="n"/>
      <c r="D4454" s="15" t="n"/>
      <c r="E4454" s="142" t="n"/>
      <c r="F4454" s="16" t="n"/>
      <c r="G4454" s="132" t="n"/>
      <c r="H4454" s="142" t="n"/>
      <c r="I4454" s="142" t="n"/>
      <c r="J4454" s="144" t="n"/>
      <c r="K4454" s="124" t="n"/>
      <c r="L4454" s="12" t="n"/>
      <c r="M4454" s="158">
        <f>IF(J4454="", "", K4454)</f>
        <v/>
      </c>
      <c r="N4454" s="17" t="n"/>
      <c r="O4454" s="18" t="n"/>
      <c r="AC4454" s="14" t="n"/>
      <c r="AD4454" s="14">
        <f>IF(M4454="", "", IF(C4454="Long", IF(M4454&gt;0, M4454/F4454, ((G4454*(I4454-E4454))/F4454)), IF(M4454&gt;0, M4454/F4454, ((G4454*(E4454-I4454))/F4454))))</f>
        <v/>
      </c>
    </row>
    <row customHeight="1" ht="17.25" r="4455" spans="1:105">
      <c r="A4455" s="161" t="n"/>
      <c r="B4455" s="141" t="n"/>
      <c r="C4455" s="15" t="n"/>
      <c r="D4455" s="15" t="n"/>
      <c r="E4455" s="142" t="n"/>
      <c r="F4455" s="16" t="n"/>
      <c r="G4455" s="132" t="n"/>
      <c r="H4455" s="142" t="n"/>
      <c r="I4455" s="142" t="n"/>
      <c r="J4455" s="144" t="n"/>
      <c r="K4455" s="124" t="n"/>
      <c r="L4455" s="12" t="n"/>
      <c r="M4455" s="158">
        <f>IF(J4455="", "", K4455)</f>
        <v/>
      </c>
      <c r="N4455" s="17" t="n"/>
      <c r="O4455" s="18" t="n"/>
      <c r="AC4455" s="14" t="n"/>
      <c r="AD4455" s="14">
        <f>IF(M4455="", "", IF(C4455="Long", IF(M4455&gt;0, M4455/F4455, ((G4455*(I4455-E4455))/F4455)), IF(M4455&gt;0, M4455/F4455, ((G4455*(E4455-I4455))/F4455))))</f>
        <v/>
      </c>
    </row>
    <row customHeight="1" ht="17.25" r="4456" spans="1:105">
      <c r="A4456" s="161" t="n"/>
      <c r="B4456" s="141" t="n"/>
      <c r="C4456" s="15" t="n"/>
      <c r="D4456" s="15" t="n"/>
      <c r="E4456" s="142" t="n"/>
      <c r="F4456" s="16" t="n"/>
      <c r="G4456" s="132" t="n"/>
      <c r="H4456" s="142" t="n"/>
      <c r="I4456" s="142" t="n"/>
      <c r="J4456" s="144" t="n"/>
      <c r="K4456" s="124" t="n"/>
      <c r="L4456" s="12" t="n"/>
      <c r="M4456" s="158">
        <f>IF(J4456="", "", K4456)</f>
        <v/>
      </c>
      <c r="N4456" s="17" t="n"/>
      <c r="O4456" s="18" t="n"/>
      <c r="AC4456" s="14" t="n"/>
      <c r="AD4456" s="14">
        <f>IF(M4456="", "", IF(C4456="Long", IF(M4456&gt;0, M4456/F4456, ((G4456*(I4456-E4456))/F4456)), IF(M4456&gt;0, M4456/F4456, ((G4456*(E4456-I4456))/F4456))))</f>
        <v/>
      </c>
    </row>
    <row customHeight="1" ht="17.25" r="4457" spans="1:105">
      <c r="A4457" s="161" t="n"/>
      <c r="B4457" s="141" t="n"/>
      <c r="C4457" s="15" t="n"/>
      <c r="D4457" s="15" t="n"/>
      <c r="E4457" s="142" t="n"/>
      <c r="F4457" s="16" t="n"/>
      <c r="G4457" s="132" t="n"/>
      <c r="H4457" s="142" t="n"/>
      <c r="I4457" s="142" t="n"/>
      <c r="J4457" s="144" t="n"/>
      <c r="K4457" s="124" t="n"/>
      <c r="L4457" s="12" t="n"/>
      <c r="M4457" s="158">
        <f>IF(J4457="", "", K4457)</f>
        <v/>
      </c>
      <c r="N4457" s="17" t="n"/>
      <c r="O4457" s="18" t="n"/>
      <c r="AC4457" s="14" t="n"/>
      <c r="AD4457" s="14">
        <f>IF(M4457="", "", IF(C4457="Long", IF(M4457&gt;0, M4457/F4457, ((G4457*(I4457-E4457))/F4457)), IF(M4457&gt;0, M4457/F4457, ((G4457*(E4457-I4457))/F4457))))</f>
        <v/>
      </c>
    </row>
    <row customHeight="1" ht="17.25" r="4458" spans="1:105">
      <c r="A4458" s="161" t="n"/>
      <c r="B4458" s="141" t="n"/>
      <c r="C4458" s="15" t="n"/>
      <c r="D4458" s="15" t="n"/>
      <c r="E4458" s="142" t="n"/>
      <c r="F4458" s="16" t="n"/>
      <c r="G4458" s="132" t="n"/>
      <c r="H4458" s="142" t="n"/>
      <c r="I4458" s="142" t="n"/>
      <c r="J4458" s="144" t="n"/>
      <c r="K4458" s="124" t="n"/>
      <c r="L4458" s="12" t="n"/>
      <c r="M4458" s="158">
        <f>IF(J4458="", "", K4458)</f>
        <v/>
      </c>
      <c r="N4458" s="17" t="n"/>
      <c r="O4458" s="18" t="n"/>
      <c r="AC4458" s="14" t="n"/>
      <c r="AD4458" s="14">
        <f>IF(M4458="", "", IF(C4458="Long", IF(M4458&gt;0, M4458/F4458, ((G4458*(I4458-E4458))/F4458)), IF(M4458&gt;0, M4458/F4458, ((G4458*(E4458-I4458))/F4458))))</f>
        <v/>
      </c>
    </row>
    <row customHeight="1" ht="17.25" r="4459" spans="1:105">
      <c r="A4459" s="161" t="n"/>
      <c r="B4459" s="141" t="n"/>
      <c r="C4459" s="15" t="n"/>
      <c r="D4459" s="15" t="n"/>
      <c r="E4459" s="142" t="n"/>
      <c r="F4459" s="16" t="n"/>
      <c r="G4459" s="132" t="n"/>
      <c r="H4459" s="142" t="n"/>
      <c r="I4459" s="142" t="n"/>
      <c r="J4459" s="144" t="n"/>
      <c r="K4459" s="124" t="n"/>
      <c r="L4459" s="12" t="n"/>
      <c r="M4459" s="158">
        <f>IF(J4459="", "", K4459)</f>
        <v/>
      </c>
      <c r="N4459" s="17" t="n"/>
      <c r="O4459" s="18" t="n"/>
      <c r="AC4459" s="14" t="n"/>
      <c r="AD4459" s="14">
        <f>IF(M4459="", "", IF(C4459="Long", IF(M4459&gt;0, M4459/F4459, ((G4459*(I4459-E4459))/F4459)), IF(M4459&gt;0, M4459/F4459, ((G4459*(E4459-I4459))/F4459))))</f>
        <v/>
      </c>
    </row>
    <row customHeight="1" ht="17.25" r="4460" spans="1:105">
      <c r="A4460" s="161" t="n"/>
      <c r="B4460" s="141" t="n"/>
      <c r="C4460" s="15" t="n"/>
      <c r="D4460" s="15" t="n"/>
      <c r="E4460" s="142" t="n"/>
      <c r="F4460" s="16" t="n"/>
      <c r="G4460" s="132" t="n"/>
      <c r="H4460" s="142" t="n"/>
      <c r="I4460" s="142" t="n"/>
      <c r="J4460" s="144" t="n"/>
      <c r="K4460" s="124" t="n"/>
      <c r="L4460" s="12" t="n"/>
      <c r="M4460" s="158">
        <f>IF(J4460="", "", K4460)</f>
        <v/>
      </c>
      <c r="N4460" s="17" t="n"/>
      <c r="O4460" s="18" t="n"/>
      <c r="AC4460" s="14" t="n"/>
      <c r="AD4460" s="14">
        <f>IF(M4460="", "", IF(C4460="Long", IF(M4460&gt;0, M4460/F4460, ((G4460*(I4460-E4460))/F4460)), IF(M4460&gt;0, M4460/F4460, ((G4460*(E4460-I4460))/F4460))))</f>
        <v/>
      </c>
    </row>
    <row customHeight="1" ht="17.25" r="4461" spans="1:105">
      <c r="A4461" s="161" t="n"/>
      <c r="B4461" s="141" t="n"/>
      <c r="C4461" s="15" t="n"/>
      <c r="D4461" s="15" t="n"/>
      <c r="E4461" s="142" t="n"/>
      <c r="F4461" s="16" t="n"/>
      <c r="G4461" s="132" t="n"/>
      <c r="H4461" s="142" t="n"/>
      <c r="I4461" s="142" t="n"/>
      <c r="J4461" s="144" t="n"/>
      <c r="K4461" s="124" t="n"/>
      <c r="L4461" s="12" t="n"/>
      <c r="M4461" s="158">
        <f>IF(J4461="", "", K4461)</f>
        <v/>
      </c>
      <c r="N4461" s="17" t="n"/>
      <c r="O4461" s="18" t="n"/>
      <c r="AC4461" s="14" t="n"/>
      <c r="AD4461" s="14">
        <f>IF(M4461="", "", IF(C4461="Long", IF(M4461&gt;0, M4461/F4461, ((G4461*(I4461-E4461))/F4461)), IF(M4461&gt;0, M4461/F4461, ((G4461*(E4461-I4461))/F4461))))</f>
        <v/>
      </c>
    </row>
    <row customHeight="1" ht="17.25" r="4462" spans="1:105">
      <c r="A4462" s="161" t="n"/>
      <c r="B4462" s="141" t="n"/>
      <c r="C4462" s="15" t="n"/>
      <c r="D4462" s="15" t="n"/>
      <c r="E4462" s="142" t="n"/>
      <c r="F4462" s="16" t="n"/>
      <c r="G4462" s="132" t="n"/>
      <c r="H4462" s="142" t="n"/>
      <c r="I4462" s="142" t="n"/>
      <c r="J4462" s="144" t="n"/>
      <c r="K4462" s="124" t="n"/>
      <c r="L4462" s="12" t="n"/>
      <c r="M4462" s="158">
        <f>IF(J4462="", "", K4462)</f>
        <v/>
      </c>
      <c r="N4462" s="17" t="n"/>
      <c r="O4462" s="18" t="n"/>
      <c r="AC4462" s="14" t="n"/>
      <c r="AD4462" s="14">
        <f>IF(M4462="", "", IF(C4462="Long", IF(M4462&gt;0, M4462/F4462, ((G4462*(I4462-E4462))/F4462)), IF(M4462&gt;0, M4462/F4462, ((G4462*(E4462-I4462))/F4462))))</f>
        <v/>
      </c>
    </row>
    <row customHeight="1" ht="17.25" r="4463" spans="1:105">
      <c r="A4463" s="161" t="n"/>
      <c r="B4463" s="141" t="n"/>
      <c r="C4463" s="15" t="n"/>
      <c r="D4463" s="15" t="n"/>
      <c r="E4463" s="142" t="n"/>
      <c r="F4463" s="16" t="n"/>
      <c r="G4463" s="132" t="n"/>
      <c r="H4463" s="142" t="n"/>
      <c r="I4463" s="142" t="n"/>
      <c r="J4463" s="144" t="n"/>
      <c r="K4463" s="124" t="n"/>
      <c r="L4463" s="12" t="n"/>
      <c r="M4463" s="158">
        <f>IF(J4463="", "", K4463)</f>
        <v/>
      </c>
      <c r="N4463" s="17" t="n"/>
      <c r="O4463" s="18" t="n"/>
      <c r="AC4463" s="14" t="n"/>
      <c r="AD4463" s="14">
        <f>IF(M4463="", "", IF(C4463="Long", IF(M4463&gt;0, M4463/F4463, ((G4463*(I4463-E4463))/F4463)), IF(M4463&gt;0, M4463/F4463, ((G4463*(E4463-I4463))/F4463))))</f>
        <v/>
      </c>
    </row>
    <row customHeight="1" ht="17.25" r="4464" spans="1:105">
      <c r="A4464" s="161" t="n"/>
      <c r="B4464" s="141" t="n"/>
      <c r="C4464" s="15" t="n"/>
      <c r="D4464" s="15" t="n"/>
      <c r="E4464" s="142" t="n"/>
      <c r="F4464" s="16" t="n"/>
      <c r="G4464" s="132" t="n"/>
      <c r="H4464" s="142" t="n"/>
      <c r="I4464" s="142" t="n"/>
      <c r="J4464" s="144" t="n"/>
      <c r="K4464" s="124" t="n"/>
      <c r="L4464" s="12" t="n"/>
      <c r="M4464" s="158">
        <f>IF(J4464="", "", K4464)</f>
        <v/>
      </c>
      <c r="N4464" s="17" t="n"/>
      <c r="O4464" s="18" t="n"/>
      <c r="AC4464" s="14" t="n"/>
      <c r="AD4464" s="14">
        <f>IF(M4464="", "", IF(C4464="Long", IF(M4464&gt;0, M4464/F4464, ((G4464*(I4464-E4464))/F4464)), IF(M4464&gt;0, M4464/F4464, ((G4464*(E4464-I4464))/F4464))))</f>
        <v/>
      </c>
    </row>
    <row customHeight="1" ht="17.25" r="4465" spans="1:105">
      <c r="A4465" s="161" t="n"/>
      <c r="B4465" s="141" t="n"/>
      <c r="C4465" s="15" t="n"/>
      <c r="D4465" s="15" t="n"/>
      <c r="E4465" s="142" t="n"/>
      <c r="F4465" s="16" t="n"/>
      <c r="G4465" s="132" t="n"/>
      <c r="H4465" s="142" t="n"/>
      <c r="I4465" s="142" t="n"/>
      <c r="J4465" s="144" t="n"/>
      <c r="K4465" s="124" t="n"/>
      <c r="L4465" s="12" t="n"/>
      <c r="M4465" s="158">
        <f>IF(J4465="", "", K4465)</f>
        <v/>
      </c>
      <c r="N4465" s="17" t="n"/>
      <c r="O4465" s="18" t="n"/>
      <c r="AC4465" s="14" t="n"/>
      <c r="AD4465" s="14">
        <f>IF(M4465="", "", IF(C4465="Long", IF(M4465&gt;0, M4465/F4465, ((G4465*(I4465-E4465))/F4465)), IF(M4465&gt;0, M4465/F4465, ((G4465*(E4465-I4465))/F4465))))</f>
        <v/>
      </c>
    </row>
    <row customHeight="1" ht="17.25" r="4466" spans="1:105">
      <c r="A4466" s="161" t="n"/>
      <c r="B4466" s="141" t="n"/>
      <c r="C4466" s="15" t="n"/>
      <c r="D4466" s="15" t="n"/>
      <c r="E4466" s="142" t="n"/>
      <c r="F4466" s="16" t="n"/>
      <c r="G4466" s="132" t="n"/>
      <c r="H4466" s="142" t="n"/>
      <c r="I4466" s="142" t="n"/>
      <c r="J4466" s="144" t="n"/>
      <c r="K4466" s="124" t="n"/>
      <c r="L4466" s="12" t="n"/>
      <c r="M4466" s="158">
        <f>IF(J4466="", "", K4466)</f>
        <v/>
      </c>
      <c r="N4466" s="17" t="n"/>
      <c r="O4466" s="18" t="n"/>
      <c r="AC4466" s="14" t="n"/>
      <c r="AD4466" s="14">
        <f>IF(M4466="", "", IF(C4466="Long", IF(M4466&gt;0, M4466/F4466, ((G4466*(I4466-E4466))/F4466)), IF(M4466&gt;0, M4466/F4466, ((G4466*(E4466-I4466))/F4466))))</f>
        <v/>
      </c>
    </row>
    <row customHeight="1" ht="17.25" r="4467" spans="1:105">
      <c r="A4467" s="161" t="n"/>
      <c r="B4467" s="141" t="n"/>
      <c r="C4467" s="15" t="n"/>
      <c r="D4467" s="15" t="n"/>
      <c r="E4467" s="142" t="n"/>
      <c r="F4467" s="16" t="n"/>
      <c r="G4467" s="132" t="n"/>
      <c r="H4467" s="142" t="n"/>
      <c r="I4467" s="142" t="n"/>
      <c r="J4467" s="144" t="n"/>
      <c r="K4467" s="124" t="n"/>
      <c r="L4467" s="12" t="n"/>
      <c r="M4467" s="158">
        <f>IF(J4467="", "", K4467)</f>
        <v/>
      </c>
      <c r="N4467" s="17" t="n"/>
      <c r="O4467" s="18" t="n"/>
      <c r="AC4467" s="14" t="n"/>
      <c r="AD4467" s="14">
        <f>IF(M4467="", "", IF(C4467="Long", IF(M4467&gt;0, M4467/F4467, ((G4467*(I4467-E4467))/F4467)), IF(M4467&gt;0, M4467/F4467, ((G4467*(E4467-I4467))/F4467))))</f>
        <v/>
      </c>
    </row>
    <row customHeight="1" ht="17.25" r="4468" spans="1:105">
      <c r="A4468" s="161" t="n"/>
      <c r="B4468" s="141" t="n"/>
      <c r="C4468" s="15" t="n"/>
      <c r="D4468" s="15" t="n"/>
      <c r="E4468" s="142" t="n"/>
      <c r="F4468" s="16" t="n"/>
      <c r="G4468" s="132" t="n"/>
      <c r="H4468" s="142" t="n"/>
      <c r="I4468" s="142" t="n"/>
      <c r="J4468" s="144" t="n"/>
      <c r="K4468" s="124" t="n"/>
      <c r="L4468" s="12" t="n"/>
      <c r="M4468" s="158">
        <f>IF(J4468="", "", K4468)</f>
        <v/>
      </c>
      <c r="N4468" s="17" t="n"/>
      <c r="O4468" s="18" t="n"/>
      <c r="AC4468" s="14" t="n"/>
      <c r="AD4468" s="14">
        <f>IF(M4468="", "", IF(C4468="Long", IF(M4468&gt;0, M4468/F4468, ((G4468*(I4468-E4468))/F4468)), IF(M4468&gt;0, M4468/F4468, ((G4468*(E4468-I4468))/F4468))))</f>
        <v/>
      </c>
    </row>
    <row customHeight="1" ht="17.25" r="4469" spans="1:105">
      <c r="A4469" s="161" t="n"/>
      <c r="B4469" s="141" t="n"/>
      <c r="C4469" s="15" t="n"/>
      <c r="D4469" s="15" t="n"/>
      <c r="E4469" s="142" t="n"/>
      <c r="F4469" s="16" t="n"/>
      <c r="G4469" s="132" t="n"/>
      <c r="H4469" s="142" t="n"/>
      <c r="I4469" s="142" t="n"/>
      <c r="J4469" s="144" t="n"/>
      <c r="K4469" s="124" t="n"/>
      <c r="L4469" s="12" t="n"/>
      <c r="M4469" s="158">
        <f>IF(J4469="", "", K4469)</f>
        <v/>
      </c>
      <c r="N4469" s="17" t="n"/>
      <c r="O4469" s="18" t="n"/>
      <c r="AC4469" s="14" t="n"/>
      <c r="AD4469" s="14">
        <f>IF(M4469="", "", IF(C4469="Long", IF(M4469&gt;0, M4469/F4469, ((G4469*(I4469-E4469))/F4469)), IF(M4469&gt;0, M4469/F4469, ((G4469*(E4469-I4469))/F4469))))</f>
        <v/>
      </c>
    </row>
    <row customHeight="1" ht="17.25" r="4470" spans="1:105">
      <c r="A4470" s="161" t="n"/>
      <c r="B4470" s="141" t="n"/>
      <c r="C4470" s="15" t="n"/>
      <c r="D4470" s="15" t="n"/>
      <c r="E4470" s="142" t="n"/>
      <c r="F4470" s="16" t="n"/>
      <c r="G4470" s="132" t="n"/>
      <c r="H4470" s="142" t="n"/>
      <c r="I4470" s="142" t="n"/>
      <c r="J4470" s="144" t="n"/>
      <c r="K4470" s="124" t="n"/>
      <c r="L4470" s="12" t="n"/>
      <c r="M4470" s="158">
        <f>IF(J4470="", "", K4470)</f>
        <v/>
      </c>
      <c r="N4470" s="17" t="n"/>
      <c r="O4470" s="18" t="n"/>
      <c r="AC4470" s="14" t="n"/>
      <c r="AD4470" s="14">
        <f>IF(M4470="", "", IF(C4470="Long", IF(M4470&gt;0, M4470/F4470, ((G4470*(I4470-E4470))/F4470)), IF(M4470&gt;0, M4470/F4470, ((G4470*(E4470-I4470))/F4470))))</f>
        <v/>
      </c>
    </row>
    <row customHeight="1" ht="17.25" r="4471" spans="1:105">
      <c r="A4471" s="161" t="n"/>
      <c r="B4471" s="141" t="n"/>
      <c r="C4471" s="15" t="n"/>
      <c r="D4471" s="15" t="n"/>
      <c r="E4471" s="142" t="n"/>
      <c r="F4471" s="16" t="n"/>
      <c r="G4471" s="132" t="n"/>
      <c r="H4471" s="142" t="n"/>
      <c r="I4471" s="142" t="n"/>
      <c r="J4471" s="144" t="n"/>
      <c r="K4471" s="124" t="n"/>
      <c r="L4471" s="12" t="n"/>
      <c r="M4471" s="158">
        <f>IF(J4471="", "", K4471)</f>
        <v/>
      </c>
      <c r="N4471" s="17" t="n"/>
      <c r="O4471" s="18" t="n"/>
      <c r="AC4471" s="14" t="n"/>
      <c r="AD4471" s="14">
        <f>IF(M4471="", "", IF(C4471="Long", IF(M4471&gt;0, M4471/F4471, ((G4471*(I4471-E4471))/F4471)), IF(M4471&gt;0, M4471/F4471, ((G4471*(E4471-I4471))/F4471))))</f>
        <v/>
      </c>
    </row>
    <row customHeight="1" ht="17.25" r="4472" spans="1:105">
      <c r="A4472" s="161" t="n"/>
      <c r="B4472" s="141" t="n"/>
      <c r="C4472" s="15" t="n"/>
      <c r="D4472" s="15" t="n"/>
      <c r="E4472" s="142" t="n"/>
      <c r="F4472" s="16" t="n"/>
      <c r="G4472" s="132" t="n"/>
      <c r="H4472" s="142" t="n"/>
      <c r="I4472" s="142" t="n"/>
      <c r="J4472" s="144" t="n"/>
      <c r="K4472" s="124" t="n"/>
      <c r="L4472" s="12" t="n"/>
      <c r="M4472" s="158">
        <f>IF(J4472="", "", K4472)</f>
        <v/>
      </c>
      <c r="N4472" s="17" t="n"/>
      <c r="O4472" s="18" t="n"/>
      <c r="AC4472" s="14" t="n"/>
      <c r="AD4472" s="14">
        <f>IF(M4472="", "", IF(C4472="Long", IF(M4472&gt;0, M4472/F4472, ((G4472*(I4472-E4472))/F4472)), IF(M4472&gt;0, M4472/F4472, ((G4472*(E4472-I4472))/F4472))))</f>
        <v/>
      </c>
    </row>
    <row customHeight="1" ht="17.25" r="4473" spans="1:105">
      <c r="A4473" s="161" t="n"/>
      <c r="B4473" s="141" t="n"/>
      <c r="C4473" s="15" t="n"/>
      <c r="D4473" s="15" t="n"/>
      <c r="E4473" s="142" t="n"/>
      <c r="F4473" s="16" t="n"/>
      <c r="G4473" s="132" t="n"/>
      <c r="H4473" s="142" t="n"/>
      <c r="I4473" s="142" t="n"/>
      <c r="J4473" s="144" t="n"/>
      <c r="K4473" s="124" t="n"/>
      <c r="L4473" s="12" t="n"/>
      <c r="M4473" s="158">
        <f>IF(J4473="", "", K4473)</f>
        <v/>
      </c>
      <c r="N4473" s="17" t="n"/>
      <c r="O4473" s="18" t="n"/>
      <c r="AC4473" s="14" t="n"/>
      <c r="AD4473" s="14">
        <f>IF(M4473="", "", IF(C4473="Long", IF(M4473&gt;0, M4473/F4473, ((G4473*(I4473-E4473))/F4473)), IF(M4473&gt;0, M4473/F4473, ((G4473*(E4473-I4473))/F4473))))</f>
        <v/>
      </c>
    </row>
    <row customHeight="1" ht="17.25" r="4474" spans="1:105">
      <c r="A4474" s="161" t="n"/>
      <c r="B4474" s="141" t="n"/>
      <c r="C4474" s="15" t="n"/>
      <c r="D4474" s="15" t="n"/>
      <c r="E4474" s="142" t="n"/>
      <c r="F4474" s="16" t="n"/>
      <c r="G4474" s="132" t="n"/>
      <c r="H4474" s="142" t="n"/>
      <c r="I4474" s="142" t="n"/>
      <c r="J4474" s="144" t="n"/>
      <c r="K4474" s="124" t="n"/>
      <c r="L4474" s="12" t="n"/>
      <c r="M4474" s="158">
        <f>IF(J4474="", "", K4474)</f>
        <v/>
      </c>
      <c r="N4474" s="17" t="n"/>
      <c r="O4474" s="18" t="n"/>
      <c r="AC4474" s="14" t="n"/>
      <c r="AD4474" s="14">
        <f>IF(M4474="", "", IF(C4474="Long", IF(M4474&gt;0, M4474/F4474, ((G4474*(I4474-E4474))/F4474)), IF(M4474&gt;0, M4474/F4474, ((G4474*(E4474-I4474))/F4474))))</f>
        <v/>
      </c>
    </row>
    <row customHeight="1" ht="17.25" r="4475" spans="1:105">
      <c r="A4475" s="161" t="n"/>
      <c r="B4475" s="141" t="n"/>
      <c r="C4475" s="15" t="n"/>
      <c r="D4475" s="15" t="n"/>
      <c r="E4475" s="142" t="n"/>
      <c r="F4475" s="16" t="n"/>
      <c r="G4475" s="132" t="n"/>
      <c r="H4475" s="142" t="n"/>
      <c r="I4475" s="142" t="n"/>
      <c r="J4475" s="144" t="n"/>
      <c r="K4475" s="124" t="n"/>
      <c r="L4475" s="12" t="n"/>
      <c r="M4475" s="158">
        <f>IF(J4475="", "", K4475)</f>
        <v/>
      </c>
      <c r="N4475" s="17" t="n"/>
      <c r="O4475" s="18" t="n"/>
      <c r="AC4475" s="14" t="n"/>
      <c r="AD4475" s="14">
        <f>IF(M4475="", "", IF(C4475="Long", IF(M4475&gt;0, M4475/F4475, ((G4475*(I4475-E4475))/F4475)), IF(M4475&gt;0, M4475/F4475, ((G4475*(E4475-I4475))/F4475))))</f>
        <v/>
      </c>
    </row>
    <row customHeight="1" ht="17.25" r="4476" spans="1:105">
      <c r="A4476" s="161" t="n"/>
      <c r="B4476" s="141" t="n"/>
      <c r="C4476" s="15" t="n"/>
      <c r="D4476" s="15" t="n"/>
      <c r="E4476" s="142" t="n"/>
      <c r="F4476" s="16" t="n"/>
      <c r="G4476" s="132" t="n"/>
      <c r="H4476" s="142" t="n"/>
      <c r="I4476" s="142" t="n"/>
      <c r="J4476" s="144" t="n"/>
      <c r="K4476" s="124" t="n"/>
      <c r="L4476" s="12" t="n"/>
      <c r="M4476" s="158">
        <f>IF(J4476="", "", K4476)</f>
        <v/>
      </c>
      <c r="N4476" s="17" t="n"/>
      <c r="O4476" s="18" t="n"/>
      <c r="AC4476" s="14" t="n"/>
      <c r="AD4476" s="14">
        <f>IF(M4476="", "", IF(C4476="Long", IF(M4476&gt;0, M4476/F4476, ((G4476*(I4476-E4476))/F4476)), IF(M4476&gt;0, M4476/F4476, ((G4476*(E4476-I4476))/F4476))))</f>
        <v/>
      </c>
    </row>
    <row customHeight="1" ht="17.25" r="4477" spans="1:105">
      <c r="A4477" s="161" t="n"/>
      <c r="B4477" s="141" t="n"/>
      <c r="C4477" s="15" t="n"/>
      <c r="D4477" s="15" t="n"/>
      <c r="E4477" s="142" t="n"/>
      <c r="F4477" s="16" t="n"/>
      <c r="G4477" s="132" t="n"/>
      <c r="H4477" s="142" t="n"/>
      <c r="I4477" s="142" t="n"/>
      <c r="J4477" s="144" t="n"/>
      <c r="K4477" s="124" t="n"/>
      <c r="L4477" s="12" t="n"/>
      <c r="M4477" s="158">
        <f>IF(J4477="", "", K4477)</f>
        <v/>
      </c>
      <c r="N4477" s="17" t="n"/>
      <c r="O4477" s="18" t="n"/>
      <c r="AC4477" s="14" t="n"/>
      <c r="AD4477" s="14">
        <f>IF(M4477="", "", IF(C4477="Long", IF(M4477&gt;0, M4477/F4477, ((G4477*(I4477-E4477))/F4477)), IF(M4477&gt;0, M4477/F4477, ((G4477*(E4477-I4477))/F4477))))</f>
        <v/>
      </c>
    </row>
    <row customHeight="1" ht="17.25" r="4478" spans="1:105">
      <c r="A4478" s="161" t="n"/>
      <c r="B4478" s="141" t="n"/>
      <c r="C4478" s="15" t="n"/>
      <c r="D4478" s="15" t="n"/>
      <c r="E4478" s="142" t="n"/>
      <c r="F4478" s="16" t="n"/>
      <c r="G4478" s="132" t="n"/>
      <c r="H4478" s="142" t="n"/>
      <c r="I4478" s="142" t="n"/>
      <c r="J4478" s="144" t="n"/>
      <c r="K4478" s="124" t="n"/>
      <c r="L4478" s="12" t="n"/>
      <c r="M4478" s="158">
        <f>IF(J4478="", "", K4478)</f>
        <v/>
      </c>
      <c r="N4478" s="17" t="n"/>
      <c r="O4478" s="18" t="n"/>
      <c r="AC4478" s="14" t="n"/>
      <c r="AD4478" s="14">
        <f>IF(M4478="", "", IF(C4478="Long", IF(M4478&gt;0, M4478/F4478, ((G4478*(I4478-E4478))/F4478)), IF(M4478&gt;0, M4478/F4478, ((G4478*(E4478-I4478))/F4478))))</f>
        <v/>
      </c>
    </row>
    <row customHeight="1" ht="17.25" r="4479" spans="1:105">
      <c r="A4479" s="161" t="n"/>
      <c r="B4479" s="141" t="n"/>
      <c r="C4479" s="15" t="n"/>
      <c r="D4479" s="15" t="n"/>
      <c r="E4479" s="142" t="n"/>
      <c r="F4479" s="16" t="n"/>
      <c r="G4479" s="132" t="n"/>
      <c r="H4479" s="142" t="n"/>
      <c r="I4479" s="142" t="n"/>
      <c r="J4479" s="144" t="n"/>
      <c r="K4479" s="124" t="n"/>
      <c r="L4479" s="12" t="n"/>
      <c r="M4479" s="158">
        <f>IF(J4479="", "", K4479)</f>
        <v/>
      </c>
      <c r="N4479" s="17" t="n"/>
      <c r="O4479" s="18" t="n"/>
      <c r="AC4479" s="14" t="n"/>
      <c r="AD4479" s="14">
        <f>IF(M4479="", "", IF(C4479="Long", IF(M4479&gt;0, M4479/F4479, ((G4479*(I4479-E4479))/F4479)), IF(M4479&gt;0, M4479/F4479, ((G4479*(E4479-I4479))/F4479))))</f>
        <v/>
      </c>
    </row>
    <row customHeight="1" ht="17.25" r="4480" spans="1:105">
      <c r="A4480" s="161" t="n"/>
      <c r="B4480" s="141" t="n"/>
      <c r="C4480" s="15" t="n"/>
      <c r="D4480" s="15" t="n"/>
      <c r="E4480" s="142" t="n"/>
      <c r="F4480" s="16" t="n"/>
      <c r="G4480" s="132" t="n"/>
      <c r="H4480" s="142" t="n"/>
      <c r="I4480" s="142" t="n"/>
      <c r="J4480" s="144" t="n"/>
      <c r="K4480" s="124" t="n"/>
      <c r="L4480" s="12" t="n"/>
      <c r="M4480" s="158">
        <f>IF(J4480="", "", K4480)</f>
        <v/>
      </c>
      <c r="N4480" s="17" t="n"/>
      <c r="O4480" s="18" t="n"/>
      <c r="AC4480" s="14" t="n"/>
      <c r="AD4480" s="14">
        <f>IF(M4480="", "", IF(C4480="Long", IF(M4480&gt;0, M4480/F4480, ((G4480*(I4480-E4480))/F4480)), IF(M4480&gt;0, M4480/F4480, ((G4480*(E4480-I4480))/F4480))))</f>
        <v/>
      </c>
    </row>
    <row customHeight="1" ht="17.25" r="4481" spans="1:105">
      <c r="A4481" s="161" t="n"/>
      <c r="B4481" s="141" t="n"/>
      <c r="C4481" s="15" t="n"/>
      <c r="D4481" s="15" t="n"/>
      <c r="E4481" s="142" t="n"/>
      <c r="F4481" s="16" t="n"/>
      <c r="G4481" s="132" t="n"/>
      <c r="H4481" s="142" t="n"/>
      <c r="I4481" s="142" t="n"/>
      <c r="J4481" s="144" t="n"/>
      <c r="K4481" s="124" t="n"/>
      <c r="L4481" s="12" t="n"/>
      <c r="M4481" s="158">
        <f>IF(J4481="", "", K4481)</f>
        <v/>
      </c>
      <c r="N4481" s="17" t="n"/>
      <c r="O4481" s="18" t="n"/>
      <c r="AC4481" s="14" t="n"/>
      <c r="AD4481" s="14">
        <f>IF(M4481="", "", IF(C4481="Long", IF(M4481&gt;0, M4481/F4481, ((G4481*(I4481-E4481))/F4481)), IF(M4481&gt;0, M4481/F4481, ((G4481*(E4481-I4481))/F4481))))</f>
        <v/>
      </c>
    </row>
    <row customHeight="1" ht="17.25" r="4482" spans="1:105">
      <c r="A4482" s="161" t="n"/>
      <c r="B4482" s="141" t="n"/>
      <c r="C4482" s="15" t="n"/>
      <c r="D4482" s="15" t="n"/>
      <c r="E4482" s="142" t="n"/>
      <c r="F4482" s="16" t="n"/>
      <c r="G4482" s="132" t="n"/>
      <c r="H4482" s="142" t="n"/>
      <c r="I4482" s="142" t="n"/>
      <c r="J4482" s="144" t="n"/>
      <c r="K4482" s="124" t="n"/>
      <c r="L4482" s="12" t="n"/>
      <c r="M4482" s="158">
        <f>IF(J4482="", "", K4482)</f>
        <v/>
      </c>
      <c r="N4482" s="17" t="n"/>
      <c r="O4482" s="18" t="n"/>
      <c r="AC4482" s="14" t="n"/>
      <c r="AD4482" s="14">
        <f>IF(M4482="", "", IF(C4482="Long", IF(M4482&gt;0, M4482/F4482, ((G4482*(I4482-E4482))/F4482)), IF(M4482&gt;0, M4482/F4482, ((G4482*(E4482-I4482))/F4482))))</f>
        <v/>
      </c>
    </row>
    <row customHeight="1" ht="17.25" r="4483" spans="1:105">
      <c r="A4483" s="161" t="n"/>
      <c r="B4483" s="141" t="n"/>
      <c r="C4483" s="15" t="n"/>
      <c r="D4483" s="15" t="n"/>
      <c r="E4483" s="142" t="n"/>
      <c r="F4483" s="16" t="n"/>
      <c r="G4483" s="132" t="n"/>
      <c r="H4483" s="142" t="n"/>
      <c r="I4483" s="142" t="n"/>
      <c r="J4483" s="144" t="n"/>
      <c r="K4483" s="124" t="n"/>
      <c r="L4483" s="12" t="n"/>
      <c r="M4483" s="158">
        <f>IF(J4483="", "", K4483)</f>
        <v/>
      </c>
      <c r="N4483" s="17" t="n"/>
      <c r="O4483" s="18" t="n"/>
      <c r="AC4483" s="14" t="n"/>
      <c r="AD4483" s="14">
        <f>IF(M4483="", "", IF(C4483="Long", IF(M4483&gt;0, M4483/F4483, ((G4483*(I4483-E4483))/F4483)), IF(M4483&gt;0, M4483/F4483, ((G4483*(E4483-I4483))/F4483))))</f>
        <v/>
      </c>
    </row>
    <row customHeight="1" ht="17.25" r="4484" spans="1:105">
      <c r="A4484" s="161" t="n"/>
      <c r="B4484" s="141" t="n"/>
      <c r="C4484" s="15" t="n"/>
      <c r="D4484" s="15" t="n"/>
      <c r="E4484" s="142" t="n"/>
      <c r="F4484" s="16" t="n"/>
      <c r="G4484" s="132" t="n"/>
      <c r="H4484" s="142" t="n"/>
      <c r="I4484" s="142" t="n"/>
      <c r="J4484" s="144" t="n"/>
      <c r="K4484" s="124" t="n"/>
      <c r="L4484" s="12" t="n"/>
      <c r="M4484" s="158">
        <f>IF(J4484="", "", K4484)</f>
        <v/>
      </c>
      <c r="N4484" s="17" t="n"/>
      <c r="O4484" s="18" t="n"/>
      <c r="AC4484" s="14" t="n"/>
      <c r="AD4484" s="14">
        <f>IF(M4484="", "", IF(C4484="Long", IF(M4484&gt;0, M4484/F4484, ((G4484*(I4484-E4484))/F4484)), IF(M4484&gt;0, M4484/F4484, ((G4484*(E4484-I4484))/F4484))))</f>
        <v/>
      </c>
    </row>
    <row customHeight="1" ht="17.25" r="4485" spans="1:105">
      <c r="A4485" s="161" t="n"/>
      <c r="B4485" s="141" t="n"/>
      <c r="C4485" s="15" t="n"/>
      <c r="D4485" s="15" t="n"/>
      <c r="E4485" s="142" t="n"/>
      <c r="F4485" s="16" t="n"/>
      <c r="G4485" s="132" t="n"/>
      <c r="H4485" s="142" t="n"/>
      <c r="I4485" s="142" t="n"/>
      <c r="J4485" s="144" t="n"/>
      <c r="K4485" s="124" t="n"/>
      <c r="L4485" s="12" t="n"/>
      <c r="M4485" s="158">
        <f>IF(J4485="", "", K4485)</f>
        <v/>
      </c>
      <c r="N4485" s="17" t="n"/>
      <c r="O4485" s="18" t="n"/>
      <c r="AC4485" s="14" t="n"/>
      <c r="AD4485" s="14">
        <f>IF(M4485="", "", IF(C4485="Long", IF(M4485&gt;0, M4485/F4485, ((G4485*(I4485-E4485))/F4485)), IF(M4485&gt;0, M4485/F4485, ((G4485*(E4485-I4485))/F4485))))</f>
        <v/>
      </c>
    </row>
    <row customHeight="1" ht="17.25" r="4486" spans="1:105">
      <c r="A4486" s="161" t="n"/>
      <c r="B4486" s="141" t="n"/>
      <c r="C4486" s="15" t="n"/>
      <c r="D4486" s="15" t="n"/>
      <c r="E4486" s="142" t="n"/>
      <c r="F4486" s="16" t="n"/>
      <c r="G4486" s="132" t="n"/>
      <c r="H4486" s="142" t="n"/>
      <c r="I4486" s="142" t="n"/>
      <c r="J4486" s="144" t="n"/>
      <c r="K4486" s="124" t="n"/>
      <c r="L4486" s="12" t="n"/>
      <c r="M4486" s="158">
        <f>IF(J4486="", "", K4486)</f>
        <v/>
      </c>
      <c r="N4486" s="17" t="n"/>
      <c r="O4486" s="18" t="n"/>
      <c r="AC4486" s="14" t="n"/>
      <c r="AD4486" s="14">
        <f>IF(M4486="", "", IF(C4486="Long", IF(M4486&gt;0, M4486/F4486, ((G4486*(I4486-E4486))/F4486)), IF(M4486&gt;0, M4486/F4486, ((G4486*(E4486-I4486))/F4486))))</f>
        <v/>
      </c>
    </row>
    <row customHeight="1" ht="17.25" r="4487" spans="1:105">
      <c r="A4487" s="161" t="n"/>
      <c r="B4487" s="141" t="n"/>
      <c r="C4487" s="15" t="n"/>
      <c r="D4487" s="15" t="n"/>
      <c r="E4487" s="142" t="n"/>
      <c r="F4487" s="16" t="n"/>
      <c r="G4487" s="132" t="n"/>
      <c r="H4487" s="142" t="n"/>
      <c r="I4487" s="142" t="n"/>
      <c r="J4487" s="144" t="n"/>
      <c r="K4487" s="124" t="n"/>
      <c r="L4487" s="12" t="n"/>
      <c r="M4487" s="158">
        <f>IF(J4487="", "", K4487)</f>
        <v/>
      </c>
      <c r="N4487" s="17" t="n"/>
      <c r="O4487" s="18" t="n"/>
      <c r="AC4487" s="14" t="n"/>
      <c r="AD4487" s="14">
        <f>IF(M4487="", "", IF(C4487="Long", IF(M4487&gt;0, M4487/F4487, ((G4487*(I4487-E4487))/F4487)), IF(M4487&gt;0, M4487/F4487, ((G4487*(E4487-I4487))/F4487))))</f>
        <v/>
      </c>
    </row>
    <row customHeight="1" ht="17.25" r="4488" spans="1:105">
      <c r="A4488" s="161" t="n"/>
      <c r="B4488" s="141" t="n"/>
      <c r="C4488" s="15" t="n"/>
      <c r="D4488" s="15" t="n"/>
      <c r="E4488" s="142" t="n"/>
      <c r="F4488" s="16" t="n"/>
      <c r="G4488" s="132" t="n"/>
      <c r="H4488" s="142" t="n"/>
      <c r="I4488" s="142" t="n"/>
      <c r="J4488" s="144" t="n"/>
      <c r="K4488" s="124" t="n"/>
      <c r="L4488" s="12" t="n"/>
      <c r="M4488" s="158">
        <f>IF(J4488="", "", K4488)</f>
        <v/>
      </c>
      <c r="N4488" s="17" t="n"/>
      <c r="O4488" s="18" t="n"/>
      <c r="AC4488" s="14" t="n"/>
      <c r="AD4488" s="14">
        <f>IF(M4488="", "", IF(C4488="Long", IF(M4488&gt;0, M4488/F4488, ((G4488*(I4488-E4488))/F4488)), IF(M4488&gt;0, M4488/F4488, ((G4488*(E4488-I4488))/F4488))))</f>
        <v/>
      </c>
    </row>
    <row customHeight="1" ht="17.25" r="4489" spans="1:105">
      <c r="A4489" s="161" t="n"/>
      <c r="B4489" s="141" t="n"/>
      <c r="C4489" s="15" t="n"/>
      <c r="D4489" s="15" t="n"/>
      <c r="E4489" s="142" t="n"/>
      <c r="F4489" s="16" t="n"/>
      <c r="G4489" s="132" t="n"/>
      <c r="H4489" s="142" t="n"/>
      <c r="I4489" s="142" t="n"/>
      <c r="J4489" s="144" t="n"/>
      <c r="K4489" s="124" t="n"/>
      <c r="L4489" s="12" t="n"/>
      <c r="M4489" s="158">
        <f>IF(J4489="", "", K4489)</f>
        <v/>
      </c>
      <c r="N4489" s="17" t="n"/>
      <c r="O4489" s="18" t="n"/>
      <c r="AC4489" s="14" t="n"/>
      <c r="AD4489" s="14">
        <f>IF(M4489="", "", IF(C4489="Long", IF(M4489&gt;0, M4489/F4489, ((G4489*(I4489-E4489))/F4489)), IF(M4489&gt;0, M4489/F4489, ((G4489*(E4489-I4489))/F4489))))</f>
        <v/>
      </c>
    </row>
    <row customHeight="1" ht="17.25" r="4490" spans="1:105">
      <c r="A4490" s="161" t="n"/>
      <c r="B4490" s="141" t="n"/>
      <c r="C4490" s="15" t="n"/>
      <c r="D4490" s="15" t="n"/>
      <c r="E4490" s="142" t="n"/>
      <c r="F4490" s="16" t="n"/>
      <c r="G4490" s="132" t="n"/>
      <c r="H4490" s="142" t="n"/>
      <c r="I4490" s="142" t="n"/>
      <c r="J4490" s="144" t="n"/>
      <c r="K4490" s="124" t="n"/>
      <c r="L4490" s="12" t="n"/>
      <c r="M4490" s="158">
        <f>IF(J4490="", "", K4490)</f>
        <v/>
      </c>
      <c r="N4490" s="17" t="n"/>
      <c r="O4490" s="18" t="n"/>
      <c r="AC4490" s="14" t="n"/>
      <c r="AD4490" s="14">
        <f>IF(M4490="", "", IF(C4490="Long", IF(M4490&gt;0, M4490/F4490, ((G4490*(I4490-E4490))/F4490)), IF(M4490&gt;0, M4490/F4490, ((G4490*(E4490-I4490))/F4490))))</f>
        <v/>
      </c>
    </row>
    <row customHeight="1" ht="17.25" r="4491" spans="1:105">
      <c r="A4491" s="161" t="n"/>
      <c r="B4491" s="141" t="n"/>
      <c r="C4491" s="15" t="n"/>
      <c r="D4491" s="15" t="n"/>
      <c r="E4491" s="142" t="n"/>
      <c r="F4491" s="16" t="n"/>
      <c r="G4491" s="132" t="n"/>
      <c r="H4491" s="142" t="n"/>
      <c r="I4491" s="142" t="n"/>
      <c r="J4491" s="144" t="n"/>
      <c r="K4491" s="124" t="n"/>
      <c r="L4491" s="12" t="n"/>
      <c r="M4491" s="158">
        <f>IF(J4491="", "", K4491)</f>
        <v/>
      </c>
      <c r="N4491" s="17" t="n"/>
      <c r="O4491" s="18" t="n"/>
      <c r="AC4491" s="14" t="n"/>
      <c r="AD4491" s="14">
        <f>IF(M4491="", "", IF(C4491="Long", IF(M4491&gt;0, M4491/F4491, ((G4491*(I4491-E4491))/F4491)), IF(M4491&gt;0, M4491/F4491, ((G4491*(E4491-I4491))/F4491))))</f>
        <v/>
      </c>
    </row>
    <row customHeight="1" ht="17.25" r="4492" spans="1:105">
      <c r="A4492" s="161" t="n"/>
      <c r="B4492" s="141" t="n"/>
      <c r="C4492" s="15" t="n"/>
      <c r="D4492" s="15" t="n"/>
      <c r="E4492" s="142" t="n"/>
      <c r="F4492" s="16" t="n"/>
      <c r="G4492" s="132" t="n"/>
      <c r="H4492" s="142" t="n"/>
      <c r="I4492" s="142" t="n"/>
      <c r="J4492" s="144" t="n"/>
      <c r="K4492" s="124" t="n"/>
      <c r="L4492" s="12" t="n"/>
      <c r="M4492" s="158">
        <f>IF(J4492="", "", K4492)</f>
        <v/>
      </c>
      <c r="N4492" s="17" t="n"/>
      <c r="O4492" s="18" t="n"/>
      <c r="AC4492" s="14" t="n"/>
      <c r="AD4492" s="14">
        <f>IF(M4492="", "", IF(C4492="Long", IF(M4492&gt;0, M4492/F4492, ((G4492*(I4492-E4492))/F4492)), IF(M4492&gt;0, M4492/F4492, ((G4492*(E4492-I4492))/F4492))))</f>
        <v/>
      </c>
    </row>
    <row customHeight="1" ht="17.25" r="4493" spans="1:105">
      <c r="A4493" s="161" t="n"/>
      <c r="B4493" s="141" t="n"/>
      <c r="C4493" s="15" t="n"/>
      <c r="D4493" s="15" t="n"/>
      <c r="E4493" s="142" t="n"/>
      <c r="F4493" s="16" t="n"/>
      <c r="G4493" s="132" t="n"/>
      <c r="H4493" s="142" t="n"/>
      <c r="I4493" s="142" t="n"/>
      <c r="J4493" s="144" t="n"/>
      <c r="K4493" s="124" t="n"/>
      <c r="L4493" s="12" t="n"/>
      <c r="M4493" s="158">
        <f>IF(J4493="", "", K4493)</f>
        <v/>
      </c>
      <c r="N4493" s="17" t="n"/>
      <c r="O4493" s="18" t="n"/>
      <c r="AC4493" s="14" t="n"/>
      <c r="AD4493" s="14">
        <f>IF(M4493="", "", IF(C4493="Long", IF(M4493&gt;0, M4493/F4493, ((G4493*(I4493-E4493))/F4493)), IF(M4493&gt;0, M4493/F4493, ((G4493*(E4493-I4493))/F4493))))</f>
        <v/>
      </c>
    </row>
    <row customHeight="1" ht="17.25" r="4494" spans="1:105">
      <c r="A4494" s="161" t="n"/>
      <c r="B4494" s="141" t="n"/>
      <c r="C4494" s="15" t="n"/>
      <c r="D4494" s="15" t="n"/>
      <c r="E4494" s="142" t="n"/>
      <c r="F4494" s="16" t="n"/>
      <c r="G4494" s="132" t="n"/>
      <c r="H4494" s="142" t="n"/>
      <c r="I4494" s="142" t="n"/>
      <c r="J4494" s="144" t="n"/>
      <c r="K4494" s="124" t="n"/>
      <c r="L4494" s="12" t="n"/>
      <c r="M4494" s="158">
        <f>IF(J4494="", "", K4494)</f>
        <v/>
      </c>
      <c r="N4494" s="17" t="n"/>
      <c r="O4494" s="18" t="n"/>
      <c r="AC4494" s="14" t="n"/>
      <c r="AD4494" s="14">
        <f>IF(M4494="", "", IF(C4494="Long", IF(M4494&gt;0, M4494/F4494, ((G4494*(I4494-E4494))/F4494)), IF(M4494&gt;0, M4494/F4494, ((G4494*(E4494-I4494))/F4494))))</f>
        <v/>
      </c>
    </row>
    <row customHeight="1" ht="17.25" r="4495" spans="1:105">
      <c r="A4495" s="161" t="n"/>
      <c r="B4495" s="141" t="n"/>
      <c r="C4495" s="15" t="n"/>
      <c r="D4495" s="15" t="n"/>
      <c r="E4495" s="142" t="n"/>
      <c r="F4495" s="16" t="n"/>
      <c r="G4495" s="132" t="n"/>
      <c r="H4495" s="142" t="n"/>
      <c r="I4495" s="142" t="n"/>
      <c r="J4495" s="144" t="n"/>
      <c r="K4495" s="124" t="n"/>
      <c r="L4495" s="12" t="n"/>
      <c r="M4495" s="158">
        <f>IF(J4495="", "", K4495)</f>
        <v/>
      </c>
      <c r="N4495" s="17" t="n"/>
      <c r="O4495" s="18" t="n"/>
      <c r="AC4495" s="14" t="n"/>
      <c r="AD4495" s="14">
        <f>IF(M4495="", "", IF(C4495="Long", IF(M4495&gt;0, M4495/F4495, ((G4495*(I4495-E4495))/F4495)), IF(M4495&gt;0, M4495/F4495, ((G4495*(E4495-I4495))/F4495))))</f>
        <v/>
      </c>
    </row>
    <row customHeight="1" ht="17.25" r="4496" spans="1:105">
      <c r="A4496" s="161" t="n"/>
      <c r="B4496" s="141" t="n"/>
      <c r="C4496" s="15" t="n"/>
      <c r="D4496" s="15" t="n"/>
      <c r="E4496" s="142" t="n"/>
      <c r="F4496" s="16" t="n"/>
      <c r="G4496" s="132" t="n"/>
      <c r="H4496" s="142" t="n"/>
      <c r="I4496" s="142" t="n"/>
      <c r="J4496" s="144" t="n"/>
      <c r="K4496" s="124" t="n"/>
      <c r="L4496" s="12" t="n"/>
      <c r="M4496" s="158">
        <f>IF(J4496="", "", K4496)</f>
        <v/>
      </c>
      <c r="N4496" s="17" t="n"/>
      <c r="O4496" s="18" t="n"/>
      <c r="AC4496" s="14" t="n"/>
      <c r="AD4496" s="14">
        <f>IF(M4496="", "", IF(C4496="Long", IF(M4496&gt;0, M4496/F4496, ((G4496*(I4496-E4496))/F4496)), IF(M4496&gt;0, M4496/F4496, ((G4496*(E4496-I4496))/F4496))))</f>
        <v/>
      </c>
    </row>
    <row customHeight="1" ht="17.25" r="4497" spans="1:105">
      <c r="A4497" s="161" t="n"/>
      <c r="B4497" s="141" t="n"/>
      <c r="C4497" s="15" t="n"/>
      <c r="D4497" s="15" t="n"/>
      <c r="E4497" s="142" t="n"/>
      <c r="F4497" s="16" t="n"/>
      <c r="G4497" s="132" t="n"/>
      <c r="H4497" s="142" t="n"/>
      <c r="I4497" s="142" t="n"/>
      <c r="J4497" s="144" t="n"/>
      <c r="K4497" s="124" t="n"/>
      <c r="L4497" s="12" t="n"/>
      <c r="M4497" s="158">
        <f>IF(J4497="", "", K4497)</f>
        <v/>
      </c>
      <c r="N4497" s="17" t="n"/>
      <c r="O4497" s="18" t="n"/>
      <c r="AC4497" s="14" t="n"/>
      <c r="AD4497" s="14">
        <f>IF(M4497="", "", IF(C4497="Long", IF(M4497&gt;0, M4497/F4497, ((G4497*(I4497-E4497))/F4497)), IF(M4497&gt;0, M4497/F4497, ((G4497*(E4497-I4497))/F4497))))</f>
        <v/>
      </c>
    </row>
    <row customHeight="1" ht="17.25" r="4498" spans="1:105">
      <c r="A4498" s="161" t="n"/>
      <c r="B4498" s="141" t="n"/>
      <c r="C4498" s="15" t="n"/>
      <c r="D4498" s="15" t="n"/>
      <c r="E4498" s="142" t="n"/>
      <c r="F4498" s="16" t="n"/>
      <c r="G4498" s="132" t="n"/>
      <c r="H4498" s="142" t="n"/>
      <c r="I4498" s="142" t="n"/>
      <c r="J4498" s="144" t="n"/>
      <c r="K4498" s="124" t="n"/>
      <c r="L4498" s="12" t="n"/>
      <c r="M4498" s="158">
        <f>IF(J4498="", "", K4498)</f>
        <v/>
      </c>
      <c r="N4498" s="17" t="n"/>
      <c r="O4498" s="18" t="n"/>
      <c r="AC4498" s="14" t="n"/>
      <c r="AD4498" s="14">
        <f>IF(M4498="", "", IF(C4498="Long", IF(M4498&gt;0, M4498/F4498, ((G4498*(I4498-E4498))/F4498)), IF(M4498&gt;0, M4498/F4498, ((G4498*(E4498-I4498))/F4498))))</f>
        <v/>
      </c>
    </row>
    <row customHeight="1" ht="17.25" r="4499" spans="1:105">
      <c r="A4499" s="161" t="n"/>
      <c r="B4499" s="141" t="n"/>
      <c r="C4499" s="15" t="n"/>
      <c r="D4499" s="15" t="n"/>
      <c r="E4499" s="142" t="n"/>
      <c r="F4499" s="16" t="n"/>
      <c r="G4499" s="132" t="n"/>
      <c r="H4499" s="142" t="n"/>
      <c r="I4499" s="142" t="n"/>
      <c r="J4499" s="144" t="n"/>
      <c r="K4499" s="124" t="n"/>
      <c r="L4499" s="12" t="n"/>
      <c r="M4499" s="158">
        <f>IF(J4499="", "", K4499)</f>
        <v/>
      </c>
      <c r="N4499" s="17" t="n"/>
      <c r="O4499" s="18" t="n"/>
      <c r="AC4499" s="14" t="n"/>
      <c r="AD4499" s="14">
        <f>IF(M4499="", "", IF(C4499="Long", IF(M4499&gt;0, M4499/F4499, ((G4499*(I4499-E4499))/F4499)), IF(M4499&gt;0, M4499/F4499, ((G4499*(E4499-I4499))/F4499))))</f>
        <v/>
      </c>
    </row>
    <row customHeight="1" ht="17.25" r="4500" spans="1:105">
      <c r="A4500" s="161" t="n"/>
      <c r="B4500" s="141" t="n"/>
      <c r="C4500" s="15" t="n"/>
      <c r="D4500" s="15" t="n"/>
      <c r="E4500" s="142" t="n"/>
      <c r="F4500" s="16" t="n"/>
      <c r="G4500" s="132" t="n"/>
      <c r="H4500" s="142" t="n"/>
      <c r="I4500" s="142" t="n"/>
      <c r="J4500" s="144" t="n"/>
      <c r="K4500" s="124" t="n"/>
      <c r="L4500" s="12" t="n"/>
      <c r="M4500" s="158">
        <f>IF(J4500="", "", K4500)</f>
        <v/>
      </c>
      <c r="N4500" s="17" t="n"/>
      <c r="O4500" s="18" t="n"/>
      <c r="AC4500" s="14" t="n"/>
      <c r="AD4500" s="14">
        <f>IF(M4500="", "", IF(C4500="Long", IF(M4500&gt;0, M4500/F4500, ((G4500*(I4500-E4500))/F4500)), IF(M4500&gt;0, M4500/F4500, ((G4500*(E4500-I4500))/F4500))))</f>
        <v/>
      </c>
    </row>
    <row customHeight="1" ht="17.25" r="4501" spans="1:105">
      <c r="A4501" s="161" t="n"/>
      <c r="B4501" s="141" t="n"/>
      <c r="C4501" s="15" t="n"/>
      <c r="D4501" s="15" t="n"/>
      <c r="E4501" s="142" t="n"/>
      <c r="F4501" s="16" t="n"/>
      <c r="G4501" s="132" t="n"/>
      <c r="H4501" s="142" t="n"/>
      <c r="I4501" s="142" t="n"/>
      <c r="J4501" s="144" t="n"/>
      <c r="K4501" s="124" t="n"/>
      <c r="L4501" s="12">
        <f>IF(E4501="","", IF(C4501="Long", (((E4501-H4501)*G4501)/F4501), (((H4501-E4501)*G4501)/F4501)))</f>
        <v/>
      </c>
      <c r="M4501" s="158">
        <f>IF(J4501="", "", K4501)</f>
        <v/>
      </c>
      <c r="N4501" s="17">
        <f>IF(K4501="", "", SUM(M4501/F4501))</f>
        <v/>
      </c>
      <c r="O4501" s="18" t="n"/>
      <c r="AC4501" s="14">
        <f>IF(M4501&lt;0, M4501/-F4501, L4501)</f>
        <v/>
      </c>
      <c r="AD4501" s="14">
        <f>IF(M4501="", "", IF(C4501="Long", IF(M4501&gt;0, M4501/F4501, ((G4501*(I4501-E4501))/F4501)), IF(M4501&gt;0, M4501/F4501, ((G4501*(E4501-I4501))/F4501))))</f>
        <v/>
      </c>
      <c r="AE4501" s="30">
        <f>IF(A4501="", "", MONTH(A4501))</f>
        <v/>
      </c>
      <c r="AF4501" s="30">
        <f>IF(A4501="", "", YEAR(A4501))</f>
        <v/>
      </c>
      <c r="AG4501" s="30">
        <f>IF(A4501="", "", DAY(A4501))</f>
        <v/>
      </c>
    </row>
    <row customHeight="1" ht="17.25" r="4502" spans="1:105">
      <c r="A4502" s="161" t="n"/>
      <c r="B4502" s="141" t="n"/>
      <c r="C4502" s="15" t="n"/>
      <c r="D4502" s="15" t="n"/>
      <c r="E4502" s="142" t="n"/>
      <c r="F4502" s="16" t="n"/>
      <c r="G4502" s="132" t="n"/>
      <c r="H4502" s="142" t="n"/>
      <c r="I4502" s="142" t="n"/>
      <c r="J4502" s="144" t="n"/>
      <c r="K4502" s="124" t="n"/>
      <c r="L4502" s="12">
        <f>IF(E4502="","", IF(C4502="Long", (((E4502-H4502)*G4502)/F4502), (((H4502-E4502)*G4502)/F4502)))</f>
        <v/>
      </c>
      <c r="M4502" s="158">
        <f>IF(J4502="", "", K4502)</f>
        <v/>
      </c>
      <c r="N4502" s="17">
        <f>IF(K4502="", "", SUM(M4502/F4502))</f>
        <v/>
      </c>
      <c r="O4502" s="18" t="n"/>
      <c r="AC4502" s="14">
        <f>IF(M4502&lt;0, M4502/-F4502, L4502)</f>
        <v/>
      </c>
      <c r="AD4502" s="14">
        <f>IF(M4502="", "", IF(C4502="Long", IF(M4502&gt;0, M4502/F4502, ((G4502*(I4502-E4502))/F4502)), IF(M4502&gt;0, M4502/F4502, ((G4502*(E4502-I4502))/F4502))))</f>
        <v/>
      </c>
      <c r="AE4502" s="30">
        <f>IF(A4502="", "", MONTH(A4502))</f>
        <v/>
      </c>
      <c r="AF4502" s="30">
        <f>IF(A4502="", "", YEAR(A4502))</f>
        <v/>
      </c>
      <c r="AG4502" s="30">
        <f>IF(A4502="", "", DAY(A4502))</f>
        <v/>
      </c>
    </row>
    <row customHeight="1" ht="17.25" r="4503" spans="1:105">
      <c r="A4503" s="161" t="n"/>
      <c r="B4503" s="141" t="n"/>
      <c r="C4503" s="15" t="n"/>
      <c r="D4503" s="15" t="n"/>
      <c r="E4503" s="142" t="n"/>
      <c r="F4503" s="16" t="n"/>
      <c r="G4503" s="132" t="n"/>
      <c r="H4503" s="142" t="n"/>
      <c r="I4503" s="142" t="n"/>
      <c r="J4503" s="144" t="n"/>
      <c r="K4503" s="124" t="n"/>
      <c r="L4503" s="12">
        <f>IF(E4503="","", IF(C4503="Long", (((E4503-H4503)*G4503)/F4503), (((H4503-E4503)*G4503)/F4503)))</f>
        <v/>
      </c>
      <c r="M4503" s="158">
        <f>IF(J4503="", "", K4503)</f>
        <v/>
      </c>
      <c r="N4503" s="17">
        <f>IF(K4503="", "", SUM(M4503/F4503))</f>
        <v/>
      </c>
      <c r="O4503" s="18" t="n"/>
      <c r="AC4503" s="14">
        <f>IF(M4503&lt;0, M4503/-F4503, L4503)</f>
        <v/>
      </c>
      <c r="AD4503" s="14">
        <f>IF(M4503="", "", IF(C4503="Long", IF(M4503&gt;0, M4503/F4503, ((G4503*(I4503-E4503))/F4503)), IF(M4503&gt;0, M4503/F4503, ((G4503*(E4503-I4503))/F4503))))</f>
        <v/>
      </c>
      <c r="AE4503" s="30">
        <f>IF(A4503="", "", MONTH(A4503))</f>
        <v/>
      </c>
      <c r="AF4503" s="30">
        <f>IF(A4503="", "", YEAR(A4503))</f>
        <v/>
      </c>
      <c r="AG4503" s="30">
        <f>IF(A4503="", "", DAY(A4503))</f>
        <v/>
      </c>
    </row>
    <row customHeight="1" ht="17.25" r="4504" spans="1:105">
      <c r="A4504" s="161" t="n"/>
      <c r="B4504" s="141" t="n"/>
      <c r="C4504" s="15" t="n"/>
      <c r="D4504" s="15" t="n"/>
      <c r="E4504" s="142" t="n"/>
      <c r="F4504" s="16" t="n"/>
      <c r="G4504" s="132" t="n"/>
      <c r="H4504" s="142" t="n"/>
      <c r="I4504" s="142" t="n"/>
      <c r="J4504" s="144" t="n"/>
      <c r="K4504" s="124" t="n"/>
      <c r="L4504" s="12">
        <f>IF(E4504="","", IF(C4504="Long", (((E4504-H4504)*G4504)/F4504), (((H4504-E4504)*G4504)/F4504)))</f>
        <v/>
      </c>
      <c r="M4504" s="158">
        <f>IF(J4504="", "", K4504)</f>
        <v/>
      </c>
      <c r="N4504" s="17">
        <f>IF(K4504="", "", SUM(M4504/F4504))</f>
        <v/>
      </c>
      <c r="O4504" s="18" t="n"/>
      <c r="AC4504" s="14">
        <f>IF(M4504&lt;0, M4504/-F4504, L4504)</f>
        <v/>
      </c>
      <c r="AD4504" s="14">
        <f>IF(M4504="", "", IF(C4504="Long", IF(M4504&gt;0, M4504/F4504, ((G4504*(I4504-E4504))/F4504)), IF(M4504&gt;0, M4504/F4504, ((G4504*(E4504-I4504))/F4504))))</f>
        <v/>
      </c>
      <c r="AE4504" s="30">
        <f>IF(A4504="", "", MONTH(A4504))</f>
        <v/>
      </c>
      <c r="AF4504" s="30">
        <f>IF(A4504="", "", YEAR(A4504))</f>
        <v/>
      </c>
      <c r="AG4504" s="30">
        <f>IF(A4504="", "", DAY(A4504))</f>
        <v/>
      </c>
    </row>
    <row customHeight="1" ht="17.25" r="4505" spans="1:105">
      <c r="A4505" s="161" t="n"/>
      <c r="B4505" s="141" t="n"/>
      <c r="C4505" s="15" t="n"/>
      <c r="D4505" s="15" t="n"/>
      <c r="E4505" s="142" t="n"/>
      <c r="F4505" s="16" t="n"/>
      <c r="G4505" s="132" t="n"/>
      <c r="H4505" s="142" t="n"/>
      <c r="I4505" s="142" t="n"/>
      <c r="J4505" s="144" t="n"/>
      <c r="K4505" s="124" t="n"/>
      <c r="L4505" s="12">
        <f>IF(E4505="","", IF(C4505="Long", (((E4505-H4505)*G4505)/F4505), (((H4505-E4505)*G4505)/F4505)))</f>
        <v/>
      </c>
      <c r="M4505" s="158">
        <f>IF(J4505="", "", K4505)</f>
        <v/>
      </c>
      <c r="N4505" s="17">
        <f>IF(K4505="", "", SUM(M4505/F4505))</f>
        <v/>
      </c>
      <c r="O4505" s="18" t="n"/>
      <c r="AC4505" s="14">
        <f>IF(M4505&lt;0, M4505/-F4505, L4505)</f>
        <v/>
      </c>
      <c r="AD4505" s="14">
        <f>IF(M4505="", "", IF(C4505="Long", IF(M4505&gt;0, M4505/F4505, ((G4505*(I4505-E4505))/F4505)), IF(M4505&gt;0, M4505/F4505, ((G4505*(E4505-I4505))/F4505))))</f>
        <v/>
      </c>
      <c r="AE4505" s="30">
        <f>IF(A4505="", "", MONTH(A4505))</f>
        <v/>
      </c>
      <c r="AF4505" s="30">
        <f>IF(A4505="", "", YEAR(A4505))</f>
        <v/>
      </c>
      <c r="AG4505" s="30">
        <f>IF(A4505="", "", DAY(A4505))</f>
        <v/>
      </c>
    </row>
    <row customHeight="1" ht="17.25" r="4506" spans="1:105">
      <c r="A4506" s="161" t="n"/>
      <c r="B4506" s="141" t="n"/>
      <c r="C4506" s="15" t="n"/>
      <c r="D4506" s="15" t="n"/>
      <c r="E4506" s="142" t="n"/>
      <c r="F4506" s="16" t="n"/>
      <c r="G4506" s="132" t="n"/>
      <c r="H4506" s="142" t="n"/>
      <c r="I4506" s="142" t="n"/>
      <c r="J4506" s="144" t="n"/>
      <c r="K4506" s="124" t="n"/>
      <c r="L4506" s="12">
        <f>IF(E4506="","", IF(C4506="Long", (((E4506-H4506)*G4506)/F4506), (((H4506-E4506)*G4506)/F4506)))</f>
        <v/>
      </c>
      <c r="M4506" s="158">
        <f>IF(J4506="", "", K4506)</f>
        <v/>
      </c>
      <c r="N4506" s="17">
        <f>IF(K4506="", "", SUM(M4506/F4506))</f>
        <v/>
      </c>
      <c r="O4506" s="18" t="n"/>
      <c r="AC4506" s="14">
        <f>IF(M4506&lt;0, M4506/-F4506, L4506)</f>
        <v/>
      </c>
      <c r="AD4506" s="14">
        <f>IF(M4506="", "", IF(C4506="Long", IF(M4506&gt;0, M4506/F4506, ((G4506*(I4506-E4506))/F4506)), IF(M4506&gt;0, M4506/F4506, ((G4506*(E4506-I4506))/F4506))))</f>
        <v/>
      </c>
      <c r="AE4506" s="30">
        <f>IF(A4506="", "", MONTH(A4506))</f>
        <v/>
      </c>
      <c r="AF4506" s="30">
        <f>IF(A4506="", "", YEAR(A4506))</f>
        <v/>
      </c>
      <c r="AG4506" s="30">
        <f>IF(A4506="", "", DAY(A4506))</f>
        <v/>
      </c>
    </row>
    <row customHeight="1" ht="17.25" r="4507" spans="1:105">
      <c r="A4507" s="161" t="n"/>
      <c r="B4507" s="141" t="n"/>
      <c r="C4507" s="15" t="n"/>
      <c r="D4507" s="15" t="n"/>
      <c r="E4507" s="142" t="n"/>
      <c r="F4507" s="16" t="n"/>
      <c r="G4507" s="132" t="n"/>
      <c r="H4507" s="142" t="n"/>
      <c r="I4507" s="142" t="n"/>
      <c r="J4507" s="144" t="n"/>
      <c r="K4507" s="124" t="n"/>
      <c r="L4507" s="12">
        <f>IF(E4507="","", IF(C4507="Long", (((E4507-H4507)*G4507)/F4507), (((H4507-E4507)*G4507)/F4507)))</f>
        <v/>
      </c>
      <c r="M4507" s="158">
        <f>IF(J4507="", "", K4507)</f>
        <v/>
      </c>
      <c r="N4507" s="17">
        <f>IF(K4507="", "", SUM(M4507/F4507))</f>
        <v/>
      </c>
      <c r="O4507" s="18" t="n"/>
      <c r="AC4507" s="14">
        <f>IF(M4507&lt;0, M4507/-F4507, L4507)</f>
        <v/>
      </c>
      <c r="AD4507" s="14">
        <f>IF(M4507="", "", IF(C4507="Long", IF(M4507&gt;0, M4507/F4507, ((G4507*(I4507-E4507))/F4507)), IF(M4507&gt;0, M4507/F4507, ((G4507*(E4507-I4507))/F4507))))</f>
        <v/>
      </c>
      <c r="AE4507" s="30">
        <f>IF(A4507="", "", MONTH(A4507))</f>
        <v/>
      </c>
      <c r="AF4507" s="30">
        <f>IF(A4507="", "", YEAR(A4507))</f>
        <v/>
      </c>
      <c r="AG4507" s="30">
        <f>IF(A4507="", "", DAY(A4507))</f>
        <v/>
      </c>
    </row>
    <row customHeight="1" ht="17.25" r="4508" spans="1:105">
      <c r="A4508" s="161" t="n"/>
      <c r="B4508" s="141" t="n"/>
      <c r="C4508" s="15" t="n"/>
      <c r="D4508" s="15" t="n"/>
      <c r="E4508" s="142" t="n"/>
      <c r="F4508" s="16" t="n"/>
      <c r="G4508" s="132" t="n"/>
      <c r="H4508" s="142" t="n"/>
      <c r="I4508" s="142" t="n"/>
      <c r="J4508" s="144" t="n"/>
      <c r="K4508" s="124" t="n"/>
      <c r="L4508" s="12">
        <f>IF(E4508="","", IF(C4508="Long", (((E4508-H4508)*G4508)/F4508), (((H4508-E4508)*G4508)/F4508)))</f>
        <v/>
      </c>
      <c r="M4508" s="158">
        <f>IF(J4508="", "", K4508)</f>
        <v/>
      </c>
      <c r="N4508" s="17">
        <f>IF(K4508="", "", SUM(M4508/F4508))</f>
        <v/>
      </c>
      <c r="O4508" s="18" t="n"/>
      <c r="AC4508" s="14">
        <f>IF(M4508&lt;0, M4508/-F4508, L4508)</f>
        <v/>
      </c>
      <c r="AD4508" s="14">
        <f>IF(M4508="", "", IF(C4508="Long", IF(M4508&gt;0, M4508/F4508, ((G4508*(I4508-E4508))/F4508)), IF(M4508&gt;0, M4508/F4508, ((G4508*(E4508-I4508))/F4508))))</f>
        <v/>
      </c>
      <c r="AE4508" s="30">
        <f>IF(A4508="", "", MONTH(A4508))</f>
        <v/>
      </c>
      <c r="AF4508" s="30">
        <f>IF(A4508="", "", YEAR(A4508))</f>
        <v/>
      </c>
      <c r="AG4508" s="30">
        <f>IF(A4508="", "", DAY(A4508))</f>
        <v/>
      </c>
    </row>
    <row customHeight="1" ht="17.25" r="4509" spans="1:105">
      <c r="A4509" s="161" t="n"/>
      <c r="B4509" s="141" t="n"/>
      <c r="C4509" s="15" t="n"/>
      <c r="D4509" s="15" t="n"/>
      <c r="E4509" s="142" t="n"/>
      <c r="F4509" s="16" t="n"/>
      <c r="G4509" s="132" t="n"/>
      <c r="H4509" s="142" t="n"/>
      <c r="I4509" s="142" t="n"/>
      <c r="J4509" s="144" t="n"/>
      <c r="K4509" s="124" t="n"/>
      <c r="L4509" s="12">
        <f>IF(E4509="","", IF(C4509="Long", (((E4509-H4509)*G4509)/F4509), (((H4509-E4509)*G4509)/F4509)))</f>
        <v/>
      </c>
      <c r="M4509" s="158">
        <f>IF(J4509="", "", K4509)</f>
        <v/>
      </c>
      <c r="N4509" s="17">
        <f>IF(K4509="", "", SUM(M4509/F4509))</f>
        <v/>
      </c>
      <c r="O4509" s="18" t="n"/>
      <c r="AC4509" s="14">
        <f>IF(M4509&lt;0, M4509/-F4509, L4509)</f>
        <v/>
      </c>
      <c r="AD4509" s="14">
        <f>IF(M4509="", "", IF(C4509="Long", IF(M4509&gt;0, M4509/F4509, ((G4509*(I4509-E4509))/F4509)), IF(M4509&gt;0, M4509/F4509, ((G4509*(E4509-I4509))/F4509))))</f>
        <v/>
      </c>
      <c r="AE4509" s="30">
        <f>IF(A4509="", "", MONTH(A4509))</f>
        <v/>
      </c>
      <c r="AF4509" s="30">
        <f>IF(A4509="", "", YEAR(A4509))</f>
        <v/>
      </c>
      <c r="AG4509" s="30">
        <f>IF(A4509="", "", DAY(A4509))</f>
        <v/>
      </c>
    </row>
    <row customHeight="1" ht="17.25" r="4510" spans="1:105">
      <c r="A4510" s="161" t="n"/>
      <c r="B4510" s="141" t="n"/>
      <c r="C4510" s="15" t="n"/>
      <c r="D4510" s="15" t="n"/>
      <c r="E4510" s="142" t="n"/>
      <c r="F4510" s="16" t="n"/>
      <c r="G4510" s="132" t="n"/>
      <c r="H4510" s="142" t="n"/>
      <c r="I4510" s="142" t="n"/>
      <c r="J4510" s="144" t="n"/>
      <c r="K4510" s="124" t="n"/>
      <c r="L4510" s="12">
        <f>IF(E4510="","", IF(C4510="Long", (((E4510-H4510)*G4510)/F4510), (((H4510-E4510)*G4510)/F4510)))</f>
        <v/>
      </c>
      <c r="M4510" s="158">
        <f>IF(J4510="", "", K4510)</f>
        <v/>
      </c>
      <c r="N4510" s="17">
        <f>IF(K4510="", "", SUM(M4510/F4510))</f>
        <v/>
      </c>
      <c r="O4510" s="18" t="n"/>
      <c r="AC4510" s="14">
        <f>IF(M4510&lt;0, M4510/-F4510, L4510)</f>
        <v/>
      </c>
      <c r="AD4510" s="14">
        <f>IF(M4510="", "", IF(C4510="Long", IF(M4510&gt;0, M4510/F4510, ((G4510*(I4510-E4510))/F4510)), IF(M4510&gt;0, M4510/F4510, ((G4510*(E4510-I4510))/F4510))))</f>
        <v/>
      </c>
      <c r="AE4510" s="30">
        <f>IF(A4510="", "", MONTH(A4510))</f>
        <v/>
      </c>
      <c r="AF4510" s="30">
        <f>IF(A4510="", "", YEAR(A4510))</f>
        <v/>
      </c>
      <c r="AG4510" s="30">
        <f>IF(A4510="", "", DAY(A4510))</f>
        <v/>
      </c>
    </row>
    <row customHeight="1" ht="17.25" r="4511" spans="1:105">
      <c r="A4511" s="161" t="n"/>
      <c r="B4511" s="141" t="n"/>
      <c r="C4511" s="15" t="n"/>
      <c r="D4511" s="15" t="n"/>
      <c r="E4511" s="142" t="n"/>
      <c r="F4511" s="16" t="n"/>
      <c r="G4511" s="132" t="n"/>
      <c r="H4511" s="142" t="n"/>
      <c r="I4511" s="142" t="n"/>
      <c r="J4511" s="144" t="n"/>
      <c r="K4511" s="124" t="n"/>
      <c r="L4511" s="12">
        <f>IF(E4511="","", IF(C4511="Long", (((E4511-H4511)*G4511)/F4511), (((H4511-E4511)*G4511)/F4511)))</f>
        <v/>
      </c>
      <c r="M4511" s="158">
        <f>IF(J4511="", "", K4511)</f>
        <v/>
      </c>
      <c r="N4511" s="17">
        <f>IF(K4511="", "", SUM(M4511/F4511))</f>
        <v/>
      </c>
      <c r="O4511" s="18" t="n"/>
      <c r="AC4511" s="14">
        <f>IF(M4511&lt;0, M4511/-F4511, L4511)</f>
        <v/>
      </c>
      <c r="AD4511" s="14">
        <f>IF(M4511="", "", IF(C4511="Long", IF(M4511&gt;0, M4511/F4511, ((G4511*(I4511-E4511))/F4511)), IF(M4511&gt;0, M4511/F4511, ((G4511*(E4511-I4511))/F4511))))</f>
        <v/>
      </c>
      <c r="AE4511" s="30">
        <f>IF(A4511="", "", MONTH(A4511))</f>
        <v/>
      </c>
      <c r="AF4511" s="30">
        <f>IF(A4511="", "", YEAR(A4511))</f>
        <v/>
      </c>
      <c r="AG4511" s="30">
        <f>IF(A4511="", "", DAY(A4511))</f>
        <v/>
      </c>
    </row>
    <row customHeight="1" ht="17.25" r="4512" spans="1:105">
      <c r="A4512" s="161" t="n"/>
      <c r="B4512" s="141" t="n"/>
      <c r="C4512" s="15" t="n"/>
      <c r="D4512" s="15" t="n"/>
      <c r="E4512" s="142" t="n"/>
      <c r="F4512" s="16" t="n"/>
      <c r="G4512" s="132" t="n"/>
      <c r="H4512" s="142" t="n"/>
      <c r="I4512" s="142" t="n"/>
      <c r="J4512" s="144" t="n"/>
      <c r="K4512" s="124" t="n"/>
      <c r="L4512" s="12">
        <f>IF(E4512="","", IF(C4512="Long", (((E4512-H4512)*G4512)/F4512), (((H4512-E4512)*G4512)/F4512)))</f>
        <v/>
      </c>
      <c r="M4512" s="158">
        <f>IF(J4512="", "", K4512)</f>
        <v/>
      </c>
      <c r="N4512" s="17">
        <f>IF(K4512="", "", SUM(M4512/F4512))</f>
        <v/>
      </c>
      <c r="O4512" s="18" t="n"/>
      <c r="AC4512" s="14">
        <f>IF(M4512&lt;0, M4512/-F4512, L4512)</f>
        <v/>
      </c>
      <c r="AD4512" s="14">
        <f>IF(M4512="", "", IF(C4512="Long", IF(M4512&gt;0, M4512/F4512, ((G4512*(I4512-E4512))/F4512)), IF(M4512&gt;0, M4512/F4512, ((G4512*(E4512-I4512))/F4512))))</f>
        <v/>
      </c>
      <c r="AE4512" s="30">
        <f>IF(A4512="", "", MONTH(A4512))</f>
        <v/>
      </c>
      <c r="AF4512" s="30">
        <f>IF(A4512="", "", YEAR(A4512))</f>
        <v/>
      </c>
      <c r="AG4512" s="30">
        <f>IF(A4512="", "", DAY(A4512))</f>
        <v/>
      </c>
    </row>
    <row customHeight="1" ht="17.25" r="4513" spans="1:105">
      <c r="A4513" s="161" t="n"/>
      <c r="B4513" s="141" t="n"/>
      <c r="C4513" s="15" t="n"/>
      <c r="D4513" s="15" t="n"/>
      <c r="E4513" s="142" t="n"/>
      <c r="F4513" s="16" t="n"/>
      <c r="G4513" s="132" t="n"/>
      <c r="H4513" s="142" t="n"/>
      <c r="I4513" s="142" t="n"/>
      <c r="J4513" s="144" t="n"/>
      <c r="K4513" s="124" t="n"/>
      <c r="L4513" s="12">
        <f>IF(E4513="","", IF(C4513="Long", (((E4513-H4513)*G4513)/F4513), (((H4513-E4513)*G4513)/F4513)))</f>
        <v/>
      </c>
      <c r="M4513" s="158">
        <f>IF(J4513="", "", K4513)</f>
        <v/>
      </c>
      <c r="N4513" s="17">
        <f>IF(K4513="", "", SUM(M4513/F4513))</f>
        <v/>
      </c>
      <c r="O4513" s="18" t="n"/>
      <c r="AC4513" s="14">
        <f>IF(M4513&lt;0, M4513/-F4513, L4513)</f>
        <v/>
      </c>
      <c r="AD4513" s="14">
        <f>IF(M4513="", "", IF(C4513="Long", IF(M4513&gt;0, M4513/F4513, ((G4513*(I4513-E4513))/F4513)), IF(M4513&gt;0, M4513/F4513, ((G4513*(E4513-I4513))/F4513))))</f>
        <v/>
      </c>
      <c r="AE4513" s="30">
        <f>IF(A4513="", "", MONTH(A4513))</f>
        <v/>
      </c>
      <c r="AF4513" s="30">
        <f>IF(A4513="", "", YEAR(A4513))</f>
        <v/>
      </c>
      <c r="AG4513" s="30">
        <f>IF(A4513="", "", DAY(A4513))</f>
        <v/>
      </c>
    </row>
    <row customHeight="1" ht="17.25" r="4514" spans="1:105">
      <c r="A4514" s="161" t="n"/>
      <c r="B4514" s="141" t="n"/>
      <c r="C4514" s="15" t="n"/>
      <c r="D4514" s="15" t="n"/>
      <c r="E4514" s="142" t="n"/>
      <c r="F4514" s="16" t="n"/>
      <c r="G4514" s="132" t="n"/>
      <c r="H4514" s="142" t="n"/>
      <c r="I4514" s="142" t="n"/>
      <c r="J4514" s="144" t="n"/>
      <c r="K4514" s="124" t="n"/>
      <c r="L4514" s="12">
        <f>IF(E4514="","", IF(C4514="Long", (((E4514-H4514)*G4514)/F4514), (((H4514-E4514)*G4514)/F4514)))</f>
        <v/>
      </c>
      <c r="M4514" s="158">
        <f>IF(J4514="", "", K4514)</f>
        <v/>
      </c>
      <c r="N4514" s="17">
        <f>IF(K4514="", "", SUM(M4514/F4514))</f>
        <v/>
      </c>
      <c r="O4514" s="18" t="n"/>
      <c r="AC4514" s="14">
        <f>IF(M4514&lt;0, M4514/-F4514, L4514)</f>
        <v/>
      </c>
      <c r="AD4514" s="14">
        <f>IF(M4514="", "", IF(C4514="Long", IF(M4514&gt;0, M4514/F4514, ((G4514*(I4514-E4514))/F4514)), IF(M4514&gt;0, M4514/F4514, ((G4514*(E4514-I4514))/F4514))))</f>
        <v/>
      </c>
      <c r="AE4514" s="30">
        <f>IF(A4514="", "", MONTH(A4514))</f>
        <v/>
      </c>
      <c r="AF4514" s="30">
        <f>IF(A4514="", "", YEAR(A4514))</f>
        <v/>
      </c>
      <c r="AG4514" s="30">
        <f>IF(A4514="", "", DAY(A4514))</f>
        <v/>
      </c>
    </row>
    <row customHeight="1" ht="17.25" r="4515" spans="1:105">
      <c r="A4515" s="161" t="n"/>
      <c r="B4515" s="141" t="n"/>
      <c r="C4515" s="15" t="n"/>
      <c r="D4515" s="15" t="n"/>
      <c r="E4515" s="142" t="n"/>
      <c r="F4515" s="16" t="n"/>
      <c r="G4515" s="132" t="n"/>
      <c r="H4515" s="142" t="n"/>
      <c r="I4515" s="142" t="n"/>
      <c r="J4515" s="144" t="n"/>
      <c r="K4515" s="124" t="n"/>
      <c r="L4515" s="12">
        <f>IF(E4515="","", IF(C4515="Long", (((E4515-H4515)*G4515)/F4515), (((H4515-E4515)*G4515)/F4515)))</f>
        <v/>
      </c>
      <c r="M4515" s="158">
        <f>IF(J4515="", "", K4515)</f>
        <v/>
      </c>
      <c r="N4515" s="17">
        <f>IF(K4515="", "", SUM(M4515/F4515))</f>
        <v/>
      </c>
      <c r="O4515" s="18" t="n"/>
      <c r="AC4515" s="14">
        <f>IF(M4515&lt;0, M4515/-F4515, L4515)</f>
        <v/>
      </c>
      <c r="AD4515" s="14">
        <f>IF(M4515="", "", IF(C4515="Long", IF(M4515&gt;0, M4515/F4515, ((G4515*(I4515-E4515))/F4515)), IF(M4515&gt;0, M4515/F4515, ((G4515*(E4515-I4515))/F4515))))</f>
        <v/>
      </c>
      <c r="AE4515" s="30">
        <f>IF(A4515="", "", MONTH(A4515))</f>
        <v/>
      </c>
      <c r="AF4515" s="30">
        <f>IF(A4515="", "", YEAR(A4515))</f>
        <v/>
      </c>
      <c r="AG4515" s="30">
        <f>IF(A4515="", "", DAY(A4515))</f>
        <v/>
      </c>
    </row>
    <row customHeight="1" ht="17.25" r="4516" spans="1:105">
      <c r="A4516" s="161" t="n"/>
      <c r="B4516" s="141" t="n"/>
      <c r="C4516" s="15" t="n"/>
      <c r="D4516" s="15" t="n"/>
      <c r="E4516" s="142" t="n"/>
      <c r="F4516" s="16" t="n"/>
      <c r="G4516" s="132" t="n"/>
      <c r="H4516" s="142" t="n"/>
      <c r="I4516" s="142" t="n"/>
      <c r="J4516" s="144" t="n"/>
      <c r="K4516" s="124" t="n"/>
      <c r="L4516" s="12">
        <f>IF(E4516="","", IF(C4516="Long", (((E4516-H4516)*G4516)/F4516), (((H4516-E4516)*G4516)/F4516)))</f>
        <v/>
      </c>
      <c r="M4516" s="158">
        <f>IF(J4516="", "", K4516)</f>
        <v/>
      </c>
      <c r="N4516" s="17">
        <f>IF(K4516="", "", SUM(M4516/F4516))</f>
        <v/>
      </c>
      <c r="O4516" s="18" t="n"/>
      <c r="AC4516" s="14">
        <f>IF(M4516&lt;0, M4516/-F4516, L4516)</f>
        <v/>
      </c>
      <c r="AD4516" s="14">
        <f>IF(M4516="", "", IF(C4516="Long", IF(M4516&gt;0, M4516/F4516, ((G4516*(I4516-E4516))/F4516)), IF(M4516&gt;0, M4516/F4516, ((G4516*(E4516-I4516))/F4516))))</f>
        <v/>
      </c>
      <c r="AE4516" s="30">
        <f>IF(A4516="", "", MONTH(A4516))</f>
        <v/>
      </c>
      <c r="AF4516" s="30">
        <f>IF(A4516="", "", YEAR(A4516))</f>
        <v/>
      </c>
      <c r="AG4516" s="30">
        <f>IF(A4516="", "", DAY(A4516))</f>
        <v/>
      </c>
    </row>
    <row customHeight="1" ht="17.25" r="4517" spans="1:105">
      <c r="A4517" s="161" t="n"/>
      <c r="B4517" s="141" t="n"/>
      <c r="C4517" s="15" t="n"/>
      <c r="D4517" s="15" t="n"/>
      <c r="E4517" s="142" t="n"/>
      <c r="F4517" s="16" t="n"/>
      <c r="G4517" s="132" t="n"/>
      <c r="H4517" s="142" t="n"/>
      <c r="I4517" s="142" t="n"/>
      <c r="J4517" s="144" t="n"/>
      <c r="K4517" s="124" t="n"/>
      <c r="L4517" s="12">
        <f>IF(E4517="","", IF(C4517="Long", (((E4517-H4517)*G4517)/F4517), (((H4517-E4517)*G4517)/F4517)))</f>
        <v/>
      </c>
      <c r="M4517" s="158">
        <f>IF(J4517="", "", K4517)</f>
        <v/>
      </c>
      <c r="N4517" s="17">
        <f>IF(K4517="", "", SUM(M4517/F4517))</f>
        <v/>
      </c>
      <c r="O4517" s="18" t="n"/>
      <c r="AC4517" s="14">
        <f>IF(M4517&lt;0, M4517/-F4517, L4517)</f>
        <v/>
      </c>
      <c r="AD4517" s="14">
        <f>IF(M4517="", "", IF(C4517="Long", IF(M4517&gt;0, M4517/F4517, ((G4517*(I4517-E4517))/F4517)), IF(M4517&gt;0, M4517/F4517, ((G4517*(E4517-I4517))/F4517))))</f>
        <v/>
      </c>
      <c r="AE4517" s="30">
        <f>IF(A4517="", "", MONTH(A4517))</f>
        <v/>
      </c>
      <c r="AF4517" s="30">
        <f>IF(A4517="", "", YEAR(A4517))</f>
        <v/>
      </c>
      <c r="AG4517" s="30">
        <f>IF(A4517="", "", DAY(A4517))</f>
        <v/>
      </c>
    </row>
    <row customHeight="1" ht="17.25" r="4518" spans="1:105">
      <c r="A4518" s="161" t="n"/>
      <c r="B4518" s="141" t="n"/>
      <c r="C4518" s="15" t="n"/>
      <c r="D4518" s="15" t="n"/>
      <c r="E4518" s="142" t="n"/>
      <c r="F4518" s="16" t="n"/>
      <c r="G4518" s="132" t="n"/>
      <c r="H4518" s="142" t="n"/>
      <c r="I4518" s="142" t="n"/>
      <c r="J4518" s="144" t="n"/>
      <c r="K4518" s="124" t="n"/>
      <c r="L4518" s="12">
        <f>IF(E4518="","", IF(C4518="Long", (((E4518-H4518)*G4518)/F4518), (((H4518-E4518)*G4518)/F4518)))</f>
        <v/>
      </c>
      <c r="M4518" s="158">
        <f>IF(J4518="", "", K4518)</f>
        <v/>
      </c>
      <c r="N4518" s="17">
        <f>IF(K4518="", "", SUM(M4518/F4518))</f>
        <v/>
      </c>
      <c r="O4518" s="18" t="n"/>
      <c r="AC4518" s="14">
        <f>IF(M4518&lt;0, M4518/-F4518, L4518)</f>
        <v/>
      </c>
      <c r="AD4518" s="14">
        <f>IF(M4518="", "", IF(C4518="Long", IF(M4518&gt;0, M4518/F4518, ((G4518*(I4518-E4518))/F4518)), IF(M4518&gt;0, M4518/F4518, ((G4518*(E4518-I4518))/F4518))))</f>
        <v/>
      </c>
      <c r="AE4518" s="30">
        <f>IF(A4518="", "", MONTH(A4518))</f>
        <v/>
      </c>
      <c r="AF4518" s="30">
        <f>IF(A4518="", "", YEAR(A4518))</f>
        <v/>
      </c>
      <c r="AG4518" s="30">
        <f>IF(A4518="", "", DAY(A4518))</f>
        <v/>
      </c>
    </row>
    <row customHeight="1" ht="17.25" r="4519" spans="1:105">
      <c r="A4519" s="161" t="n"/>
      <c r="B4519" s="141" t="n"/>
      <c r="C4519" s="15" t="n"/>
      <c r="D4519" s="15" t="n"/>
      <c r="E4519" s="142" t="n"/>
      <c r="F4519" s="16" t="n"/>
      <c r="G4519" s="132" t="n"/>
      <c r="H4519" s="142" t="n"/>
      <c r="I4519" s="142" t="n"/>
      <c r="J4519" s="144" t="n"/>
      <c r="K4519" s="124" t="n"/>
      <c r="L4519" s="12">
        <f>IF(E4519="","", IF(C4519="Long", (((E4519-H4519)*G4519)/F4519), (((H4519-E4519)*G4519)/F4519)))</f>
        <v/>
      </c>
      <c r="M4519" s="158">
        <f>IF(J4519="", "", K4519)</f>
        <v/>
      </c>
      <c r="N4519" s="17">
        <f>IF(K4519="", "", SUM(M4519/F4519))</f>
        <v/>
      </c>
      <c r="O4519" s="18" t="n"/>
      <c r="AC4519" s="14">
        <f>IF(M4519&lt;0, M4519/-F4519, L4519)</f>
        <v/>
      </c>
      <c r="AD4519" s="14">
        <f>IF(M4519="", "", IF(C4519="Long", IF(M4519&gt;0, M4519/F4519, ((G4519*(I4519-E4519))/F4519)), IF(M4519&gt;0, M4519/F4519, ((G4519*(E4519-I4519))/F4519))))</f>
        <v/>
      </c>
      <c r="AE4519" s="30">
        <f>IF(A4519="", "", MONTH(A4519))</f>
        <v/>
      </c>
      <c r="AF4519" s="30">
        <f>IF(A4519="", "", YEAR(A4519))</f>
        <v/>
      </c>
      <c r="AG4519" s="30">
        <f>IF(A4519="", "", DAY(A4519))</f>
        <v/>
      </c>
    </row>
    <row customHeight="1" ht="17.25" r="4520" spans="1:105">
      <c r="A4520" s="161" t="n"/>
      <c r="B4520" s="141" t="n"/>
      <c r="C4520" s="15" t="n"/>
      <c r="D4520" s="15" t="n"/>
      <c r="E4520" s="142" t="n"/>
      <c r="F4520" s="16" t="n"/>
      <c r="G4520" s="132" t="n"/>
      <c r="H4520" s="142" t="n"/>
      <c r="I4520" s="142" t="n"/>
      <c r="J4520" s="144" t="n"/>
      <c r="K4520" s="124" t="n"/>
      <c r="L4520" s="12">
        <f>IF(E4520="","", IF(C4520="Long", (((E4520-H4520)*G4520)/F4520), (((H4520-E4520)*G4520)/F4520)))</f>
        <v/>
      </c>
      <c r="M4520" s="158">
        <f>IF(J4520="", "", K4520)</f>
        <v/>
      </c>
      <c r="N4520" s="17">
        <f>IF(K4520="", "", SUM(M4520/F4520))</f>
        <v/>
      </c>
      <c r="O4520" s="18" t="n"/>
      <c r="AC4520" s="14">
        <f>IF(M4520&lt;0, M4520/-F4520, L4520)</f>
        <v/>
      </c>
      <c r="AD4520" s="14">
        <f>IF(M4520="", "", IF(C4520="Long", IF(M4520&gt;0, M4520/F4520, ((G4520*(I4520-E4520))/F4520)), IF(M4520&gt;0, M4520/F4520, ((G4520*(E4520-I4520))/F4520))))</f>
        <v/>
      </c>
      <c r="AE4520" s="30">
        <f>IF(A4520="", "", MONTH(A4520))</f>
        <v/>
      </c>
      <c r="AF4520" s="30">
        <f>IF(A4520="", "", YEAR(A4520))</f>
        <v/>
      </c>
      <c r="AG4520" s="30">
        <f>IF(A4520="", "", DAY(A4520))</f>
        <v/>
      </c>
    </row>
    <row customHeight="1" ht="17.25" r="4521" spans="1:105">
      <c r="A4521" s="161" t="n"/>
      <c r="B4521" s="141" t="n"/>
      <c r="C4521" s="15" t="n"/>
      <c r="D4521" s="15" t="n"/>
      <c r="E4521" s="142" t="n"/>
      <c r="F4521" s="16" t="n"/>
      <c r="G4521" s="132" t="n"/>
      <c r="H4521" s="142" t="n"/>
      <c r="I4521" s="142" t="n"/>
      <c r="J4521" s="144" t="n"/>
      <c r="K4521" s="124" t="n"/>
      <c r="L4521" s="12">
        <f>IF(E4521="","", IF(C4521="Long", (((E4521-H4521)*G4521)/F4521), (((H4521-E4521)*G4521)/F4521)))</f>
        <v/>
      </c>
      <c r="M4521" s="158">
        <f>IF(J4521="", "", K4521)</f>
        <v/>
      </c>
      <c r="N4521" s="17">
        <f>IF(K4521="", "", SUM(M4521/F4521))</f>
        <v/>
      </c>
      <c r="O4521" s="18" t="n"/>
      <c r="AC4521" s="14">
        <f>IF(M4521&lt;0, M4521/-F4521, L4521)</f>
        <v/>
      </c>
      <c r="AD4521" s="14">
        <f>IF(M4521="", "", IF(C4521="Long", IF(M4521&gt;0, M4521/F4521, ((G4521*(I4521-E4521))/F4521)), IF(M4521&gt;0, M4521/F4521, ((G4521*(E4521-I4521))/F4521))))</f>
        <v/>
      </c>
      <c r="AE4521" s="30">
        <f>IF(A4521="", "", MONTH(A4521))</f>
        <v/>
      </c>
      <c r="AF4521" s="30">
        <f>IF(A4521="", "", YEAR(A4521))</f>
        <v/>
      </c>
      <c r="AG4521" s="30">
        <f>IF(A4521="", "", DAY(A4521))</f>
        <v/>
      </c>
    </row>
    <row customHeight="1" ht="17.25" r="4522" spans="1:105">
      <c r="A4522" s="161" t="n"/>
      <c r="B4522" s="141" t="n"/>
      <c r="C4522" s="15" t="n"/>
      <c r="D4522" s="15" t="n"/>
      <c r="E4522" s="142" t="n"/>
      <c r="F4522" s="16" t="n"/>
      <c r="G4522" s="132" t="n"/>
      <c r="H4522" s="142" t="n"/>
      <c r="I4522" s="142" t="n"/>
      <c r="J4522" s="144" t="n"/>
      <c r="K4522" s="124" t="n"/>
      <c r="L4522" s="12">
        <f>IF(E4522="","", IF(C4522="Long", (((E4522-H4522)*G4522)/F4522), (((H4522-E4522)*G4522)/F4522)))</f>
        <v/>
      </c>
      <c r="M4522" s="158">
        <f>IF(J4522="", "", K4522)</f>
        <v/>
      </c>
      <c r="N4522" s="17">
        <f>IF(K4522="", "", SUM(M4522/F4522))</f>
        <v/>
      </c>
      <c r="O4522" s="18" t="n"/>
      <c r="AC4522" s="14">
        <f>IF(M4522&lt;0, M4522/-F4522, L4522)</f>
        <v/>
      </c>
      <c r="AD4522" s="14">
        <f>IF(M4522="", "", IF(C4522="Long", IF(M4522&gt;0, M4522/F4522, ((G4522*(I4522-E4522))/F4522)), IF(M4522&gt;0, M4522/F4522, ((G4522*(E4522-I4522))/F4522))))</f>
        <v/>
      </c>
      <c r="AE4522" s="30">
        <f>IF(A4522="", "", MONTH(A4522))</f>
        <v/>
      </c>
      <c r="AF4522" s="30">
        <f>IF(A4522="", "", YEAR(A4522))</f>
        <v/>
      </c>
      <c r="AG4522" s="30">
        <f>IF(A4522="", "", DAY(A4522))</f>
        <v/>
      </c>
    </row>
    <row customHeight="1" ht="17.25" r="4523" spans="1:105">
      <c r="A4523" s="161" t="n"/>
      <c r="B4523" s="141" t="n"/>
      <c r="C4523" s="15" t="n"/>
      <c r="D4523" s="15" t="n"/>
      <c r="E4523" s="142" t="n"/>
      <c r="F4523" s="16" t="n"/>
      <c r="G4523" s="132" t="n"/>
      <c r="H4523" s="142" t="n"/>
      <c r="I4523" s="142" t="n"/>
      <c r="J4523" s="144" t="n"/>
      <c r="K4523" s="124" t="n"/>
      <c r="L4523" s="12">
        <f>IF(E4523="","", IF(C4523="Long", (((E4523-H4523)*G4523)/F4523), (((H4523-E4523)*G4523)/F4523)))</f>
        <v/>
      </c>
      <c r="M4523" s="158">
        <f>IF(J4523="", "", K4523)</f>
        <v/>
      </c>
      <c r="N4523" s="17">
        <f>IF(K4523="", "", SUM(M4523/F4523))</f>
        <v/>
      </c>
      <c r="O4523" s="18" t="n"/>
      <c r="AC4523" s="14">
        <f>IF(M4523&lt;0, M4523/-F4523, L4523)</f>
        <v/>
      </c>
      <c r="AD4523" s="14">
        <f>IF(M4523="", "", IF(C4523="Long", IF(M4523&gt;0, M4523/F4523, ((G4523*(I4523-E4523))/F4523)), IF(M4523&gt;0, M4523/F4523, ((G4523*(E4523-I4523))/F4523))))</f>
        <v/>
      </c>
      <c r="AE4523" s="30">
        <f>IF(A4523="", "", MONTH(A4523))</f>
        <v/>
      </c>
      <c r="AF4523" s="30">
        <f>IF(A4523="", "", YEAR(A4523))</f>
        <v/>
      </c>
      <c r="AG4523" s="30">
        <f>IF(A4523="", "", DAY(A4523))</f>
        <v/>
      </c>
    </row>
    <row customHeight="1" ht="17.25" r="4524" spans="1:105">
      <c r="A4524" s="161" t="n"/>
      <c r="B4524" s="141" t="n"/>
      <c r="C4524" s="15" t="n"/>
      <c r="D4524" s="15" t="n"/>
      <c r="E4524" s="142" t="n"/>
      <c r="F4524" s="16" t="n"/>
      <c r="G4524" s="132" t="n"/>
      <c r="H4524" s="142" t="n"/>
      <c r="I4524" s="142" t="n"/>
      <c r="J4524" s="144" t="n"/>
      <c r="K4524" s="124" t="n"/>
      <c r="L4524" s="12">
        <f>IF(E4524="","", IF(C4524="Long", (((E4524-H4524)*G4524)/F4524), (((H4524-E4524)*G4524)/F4524)))</f>
        <v/>
      </c>
      <c r="M4524" s="158">
        <f>IF(J4524="", "", K4524)</f>
        <v/>
      </c>
      <c r="N4524" s="17">
        <f>IF(K4524="", "", SUM(M4524/F4524))</f>
        <v/>
      </c>
      <c r="O4524" s="18" t="n"/>
      <c r="AC4524" s="14">
        <f>IF(M4524&lt;0, M4524/-F4524, L4524)</f>
        <v/>
      </c>
      <c r="AD4524" s="14">
        <f>IF(M4524="", "", IF(C4524="Long", IF(M4524&gt;0, M4524/F4524, ((G4524*(I4524-E4524))/F4524)), IF(M4524&gt;0, M4524/F4524, ((G4524*(E4524-I4524))/F4524))))</f>
        <v/>
      </c>
      <c r="AE4524" s="30">
        <f>IF(A4524="", "", MONTH(A4524))</f>
        <v/>
      </c>
      <c r="AF4524" s="30">
        <f>IF(A4524="", "", YEAR(A4524))</f>
        <v/>
      </c>
      <c r="AG4524" s="30">
        <f>IF(A4524="", "", DAY(A4524))</f>
        <v/>
      </c>
    </row>
    <row customHeight="1" ht="17.25" r="4525" spans="1:105">
      <c r="A4525" s="161" t="n"/>
      <c r="B4525" s="141" t="n"/>
      <c r="C4525" s="15" t="n"/>
      <c r="D4525" s="15" t="n"/>
      <c r="E4525" s="142" t="n"/>
      <c r="F4525" s="16" t="n"/>
      <c r="G4525" s="132" t="n"/>
      <c r="H4525" s="142" t="n"/>
      <c r="I4525" s="142" t="n"/>
      <c r="J4525" s="144" t="n"/>
      <c r="K4525" s="124" t="n"/>
      <c r="L4525" s="12">
        <f>IF(E4525="","", IF(C4525="Long", (((E4525-H4525)*G4525)/F4525), (((H4525-E4525)*G4525)/F4525)))</f>
        <v/>
      </c>
      <c r="M4525" s="158">
        <f>IF(J4525="", "", K4525)</f>
        <v/>
      </c>
      <c r="N4525" s="17">
        <f>IF(K4525="", "", SUM(M4525/F4525))</f>
        <v/>
      </c>
      <c r="O4525" s="18" t="n"/>
      <c r="AC4525" s="14">
        <f>IF(M4525&lt;0, M4525/-F4525, L4525)</f>
        <v/>
      </c>
      <c r="AD4525" s="14">
        <f>IF(M4525="", "", IF(C4525="Long", IF(M4525&gt;0, M4525/F4525, ((G4525*(I4525-E4525))/F4525)), IF(M4525&gt;0, M4525/F4525, ((G4525*(E4525-I4525))/F4525))))</f>
        <v/>
      </c>
      <c r="AE4525" s="30">
        <f>IF(A4525="", "", MONTH(A4525))</f>
        <v/>
      </c>
      <c r="AF4525" s="30">
        <f>IF(A4525="", "", YEAR(A4525))</f>
        <v/>
      </c>
      <c r="AG4525" s="30">
        <f>IF(A4525="", "", DAY(A4525))</f>
        <v/>
      </c>
    </row>
    <row customHeight="1" ht="17.25" r="4526" spans="1:105">
      <c r="A4526" s="161" t="n"/>
      <c r="B4526" s="141" t="n"/>
      <c r="C4526" s="15" t="n"/>
      <c r="D4526" s="15" t="n"/>
      <c r="E4526" s="142" t="n"/>
      <c r="F4526" s="16" t="n"/>
      <c r="G4526" s="132" t="n"/>
      <c r="H4526" s="142" t="n"/>
      <c r="I4526" s="142" t="n"/>
      <c r="J4526" s="144" t="n"/>
      <c r="K4526" s="124" t="n"/>
      <c r="L4526" s="12">
        <f>IF(E4526="","", IF(C4526="Long", (((E4526-H4526)*G4526)/F4526), (((H4526-E4526)*G4526)/F4526)))</f>
        <v/>
      </c>
      <c r="M4526" s="158">
        <f>IF(J4526="", "", K4526)</f>
        <v/>
      </c>
      <c r="N4526" s="17">
        <f>IF(K4526="", "", SUM(M4526/F4526))</f>
        <v/>
      </c>
      <c r="O4526" s="18" t="n"/>
      <c r="AC4526" s="14">
        <f>IF(M4526&lt;0, M4526/-F4526, L4526)</f>
        <v/>
      </c>
      <c r="AD4526" s="14">
        <f>IF(M4526="", "", IF(C4526="Long", IF(M4526&gt;0, M4526/F4526, ((G4526*(I4526-E4526))/F4526)), IF(M4526&gt;0, M4526/F4526, ((G4526*(E4526-I4526))/F4526))))</f>
        <v/>
      </c>
      <c r="AE4526" s="30">
        <f>IF(A4526="", "", MONTH(A4526))</f>
        <v/>
      </c>
      <c r="AF4526" s="30">
        <f>IF(A4526="", "", YEAR(A4526))</f>
        <v/>
      </c>
      <c r="AG4526" s="30">
        <f>IF(A4526="", "", DAY(A4526))</f>
        <v/>
      </c>
    </row>
    <row customHeight="1" ht="17.25" r="4527" spans="1:105">
      <c r="A4527" s="161" t="n"/>
      <c r="B4527" s="141" t="n"/>
      <c r="C4527" s="15" t="n"/>
      <c r="D4527" s="15" t="n"/>
      <c r="E4527" s="142" t="n"/>
      <c r="F4527" s="16" t="n"/>
      <c r="G4527" s="132" t="n"/>
      <c r="H4527" s="142" t="n"/>
      <c r="I4527" s="142" t="n"/>
      <c r="J4527" s="144" t="n"/>
      <c r="K4527" s="124" t="n"/>
      <c r="L4527" s="12">
        <f>IF(E4527="","", IF(C4527="Long", (((E4527-H4527)*G4527)/F4527), (((H4527-E4527)*G4527)/F4527)))</f>
        <v/>
      </c>
      <c r="M4527" s="158">
        <f>IF(J4527="", "", K4527)</f>
        <v/>
      </c>
      <c r="N4527" s="17">
        <f>IF(K4527="", "", SUM(M4527/F4527))</f>
        <v/>
      </c>
      <c r="O4527" s="18" t="n"/>
      <c r="AC4527" s="14">
        <f>IF(M4527&lt;0, M4527/-F4527, L4527)</f>
        <v/>
      </c>
      <c r="AD4527" s="14">
        <f>IF(M4527="", "", IF(C4527="Long", IF(M4527&gt;0, M4527/F4527, ((G4527*(I4527-E4527))/F4527)), IF(M4527&gt;0, M4527/F4527, ((G4527*(E4527-I4527))/F4527))))</f>
        <v/>
      </c>
      <c r="AE4527" s="30">
        <f>IF(A4527="", "", MONTH(A4527))</f>
        <v/>
      </c>
      <c r="AF4527" s="30">
        <f>IF(A4527="", "", YEAR(A4527))</f>
        <v/>
      </c>
      <c r="AG4527" s="30">
        <f>IF(A4527="", "", DAY(A4527))</f>
        <v/>
      </c>
    </row>
    <row customHeight="1" ht="17.25" r="4528" spans="1:105">
      <c r="A4528" s="161" t="n"/>
      <c r="B4528" s="141" t="n"/>
      <c r="C4528" s="15" t="n"/>
      <c r="D4528" s="15" t="n"/>
      <c r="E4528" s="142" t="n"/>
      <c r="F4528" s="16" t="n"/>
      <c r="G4528" s="132" t="n"/>
      <c r="H4528" s="142" t="n"/>
      <c r="I4528" s="142" t="n"/>
      <c r="J4528" s="144" t="n"/>
      <c r="K4528" s="124" t="n"/>
      <c r="L4528" s="12">
        <f>IF(E4528="","", IF(C4528="Long", (((E4528-H4528)*G4528)/F4528), (((H4528-E4528)*G4528)/F4528)))</f>
        <v/>
      </c>
      <c r="M4528" s="158">
        <f>IF(J4528="", "", K4528)</f>
        <v/>
      </c>
      <c r="N4528" s="17">
        <f>IF(K4528="", "", SUM(M4528/F4528))</f>
        <v/>
      </c>
      <c r="O4528" s="18" t="n"/>
      <c r="AC4528" s="14">
        <f>IF(M4528&lt;0, M4528/-F4528, L4528)</f>
        <v/>
      </c>
      <c r="AD4528" s="14">
        <f>IF(M4528="", "", IF(C4528="Long", IF(M4528&gt;0, M4528/F4528, ((G4528*(I4528-E4528))/F4528)), IF(M4528&gt;0, M4528/F4528, ((G4528*(E4528-I4528))/F4528))))</f>
        <v/>
      </c>
      <c r="AE4528" s="30">
        <f>IF(A4528="", "", MONTH(A4528))</f>
        <v/>
      </c>
      <c r="AF4528" s="30">
        <f>IF(A4528="", "", YEAR(A4528))</f>
        <v/>
      </c>
      <c r="AG4528" s="30">
        <f>IF(A4528="", "", DAY(A4528))</f>
        <v/>
      </c>
    </row>
    <row customHeight="1" ht="17.25" r="4529" spans="1:105">
      <c r="A4529" s="161" t="n"/>
      <c r="B4529" s="141" t="n"/>
      <c r="C4529" s="15" t="n"/>
      <c r="D4529" s="15" t="n"/>
      <c r="E4529" s="142" t="n"/>
      <c r="F4529" s="16" t="n"/>
      <c r="G4529" s="132" t="n"/>
      <c r="H4529" s="142" t="n"/>
      <c r="I4529" s="142" t="n"/>
      <c r="J4529" s="144" t="n"/>
      <c r="K4529" s="124" t="n"/>
      <c r="L4529" s="12">
        <f>IF(E4529="","", IF(C4529="Long", (((E4529-H4529)*G4529)/F4529), (((H4529-E4529)*G4529)/F4529)))</f>
        <v/>
      </c>
      <c r="M4529" s="158">
        <f>IF(J4529="", "", K4529)</f>
        <v/>
      </c>
      <c r="N4529" s="17">
        <f>IF(K4529="", "", SUM(M4529/F4529))</f>
        <v/>
      </c>
      <c r="O4529" s="18" t="n"/>
      <c r="AC4529" s="14">
        <f>IF(M4529&lt;0, M4529/-F4529, L4529)</f>
        <v/>
      </c>
      <c r="AD4529" s="14">
        <f>IF(M4529="", "", IF(C4529="Long", IF(M4529&gt;0, M4529/F4529, ((G4529*(I4529-E4529))/F4529)), IF(M4529&gt;0, M4529/F4529, ((G4529*(E4529-I4529))/F4529))))</f>
        <v/>
      </c>
      <c r="AE4529" s="30">
        <f>IF(A4529="", "", MONTH(A4529))</f>
        <v/>
      </c>
      <c r="AF4529" s="30">
        <f>IF(A4529="", "", YEAR(A4529))</f>
        <v/>
      </c>
      <c r="AG4529" s="30">
        <f>IF(A4529="", "", DAY(A4529))</f>
        <v/>
      </c>
    </row>
    <row customHeight="1" ht="17.25" r="4530" spans="1:105">
      <c r="A4530" s="161" t="n"/>
      <c r="B4530" s="141" t="n"/>
      <c r="C4530" s="15" t="n"/>
      <c r="D4530" s="15" t="n"/>
      <c r="E4530" s="142" t="n"/>
      <c r="F4530" s="16" t="n"/>
      <c r="G4530" s="132" t="n"/>
      <c r="H4530" s="142" t="n"/>
      <c r="I4530" s="142" t="n"/>
      <c r="J4530" s="144" t="n"/>
      <c r="K4530" s="124" t="n"/>
      <c r="L4530" s="12">
        <f>IF(E4530="","", IF(C4530="Long", (((E4530-H4530)*G4530)/F4530), (((H4530-E4530)*G4530)/F4530)))</f>
        <v/>
      </c>
      <c r="M4530" s="158">
        <f>IF(J4530="", "", K4530)</f>
        <v/>
      </c>
      <c r="N4530" s="17">
        <f>IF(K4530="", "", SUM(M4530/F4530))</f>
        <v/>
      </c>
      <c r="O4530" s="18" t="n"/>
      <c r="AC4530" s="14">
        <f>IF(M4530&lt;0, M4530/-F4530, L4530)</f>
        <v/>
      </c>
      <c r="AD4530" s="14">
        <f>IF(M4530="", "", IF(C4530="Long", IF(M4530&gt;0, M4530/F4530, ((G4530*(I4530-E4530))/F4530)), IF(M4530&gt;0, M4530/F4530, ((G4530*(E4530-I4530))/F4530))))</f>
        <v/>
      </c>
      <c r="AE4530" s="30">
        <f>IF(A4530="", "", MONTH(A4530))</f>
        <v/>
      </c>
      <c r="AF4530" s="30">
        <f>IF(A4530="", "", YEAR(A4530))</f>
        <v/>
      </c>
      <c r="AG4530" s="30">
        <f>IF(A4530="", "", DAY(A4530))</f>
        <v/>
      </c>
    </row>
    <row customHeight="1" ht="17.25" r="4531" spans="1:105">
      <c r="A4531" s="161" t="n"/>
      <c r="B4531" s="141" t="n"/>
      <c r="C4531" s="15" t="n"/>
      <c r="D4531" s="15" t="n"/>
      <c r="E4531" s="142" t="n"/>
      <c r="F4531" s="16" t="n"/>
      <c r="G4531" s="132" t="n"/>
      <c r="H4531" s="142" t="n"/>
      <c r="I4531" s="142" t="n"/>
      <c r="J4531" s="144" t="n"/>
      <c r="K4531" s="124" t="n"/>
      <c r="L4531" s="12">
        <f>IF(E4531="","", IF(C4531="Long", (((E4531-H4531)*G4531)/F4531), (((H4531-E4531)*G4531)/F4531)))</f>
        <v/>
      </c>
      <c r="M4531" s="158">
        <f>IF(J4531="", "", K4531)</f>
        <v/>
      </c>
      <c r="N4531" s="17">
        <f>IF(K4531="", "", SUM(M4531/F4531))</f>
        <v/>
      </c>
      <c r="O4531" s="18" t="n"/>
      <c r="AC4531" s="14">
        <f>IF(M4531&lt;0, M4531/-F4531, L4531)</f>
        <v/>
      </c>
      <c r="AD4531" s="14">
        <f>IF(M4531="", "", IF(C4531="Long", IF(M4531&gt;0, M4531/F4531, ((G4531*(I4531-E4531))/F4531)), IF(M4531&gt;0, M4531/F4531, ((G4531*(E4531-I4531))/F4531))))</f>
        <v/>
      </c>
      <c r="AE4531" s="30">
        <f>IF(A4531="", "", MONTH(A4531))</f>
        <v/>
      </c>
      <c r="AF4531" s="30">
        <f>IF(A4531="", "", YEAR(A4531))</f>
        <v/>
      </c>
      <c r="AG4531" s="30">
        <f>IF(A4531="", "", DAY(A4531))</f>
        <v/>
      </c>
    </row>
    <row customHeight="1" ht="17.25" r="4532" spans="1:105">
      <c r="A4532" s="161" t="n"/>
      <c r="B4532" s="141" t="n"/>
      <c r="C4532" s="15" t="n"/>
      <c r="D4532" s="15" t="n"/>
      <c r="E4532" s="142" t="n"/>
      <c r="F4532" s="16" t="n"/>
      <c r="G4532" s="132" t="n"/>
      <c r="H4532" s="142" t="n"/>
      <c r="I4532" s="142" t="n"/>
      <c r="J4532" s="144" t="n"/>
      <c r="K4532" s="124" t="n"/>
      <c r="L4532" s="12">
        <f>IF(E4532="","", IF(C4532="Long", (((E4532-H4532)*G4532)/F4532), (((H4532-E4532)*G4532)/F4532)))</f>
        <v/>
      </c>
      <c r="M4532" s="158">
        <f>IF(J4532="", "", K4532)</f>
        <v/>
      </c>
      <c r="N4532" s="17">
        <f>IF(K4532="", "", SUM(M4532/F4532))</f>
        <v/>
      </c>
      <c r="O4532" s="18" t="n"/>
      <c r="AC4532" s="14">
        <f>IF(M4532&lt;0, M4532/-F4532, L4532)</f>
        <v/>
      </c>
      <c r="AD4532" s="14">
        <f>IF(M4532="", "", IF(C4532="Long", IF(M4532&gt;0, M4532/F4532, ((G4532*(I4532-E4532))/F4532)), IF(M4532&gt;0, M4532/F4532, ((G4532*(E4532-I4532))/F4532))))</f>
        <v/>
      </c>
      <c r="AE4532" s="30">
        <f>IF(A4532="", "", MONTH(A4532))</f>
        <v/>
      </c>
      <c r="AF4532" s="30">
        <f>IF(A4532="", "", YEAR(A4532))</f>
        <v/>
      </c>
      <c r="AG4532" s="30">
        <f>IF(A4532="", "", DAY(A4532))</f>
        <v/>
      </c>
    </row>
    <row customHeight="1" ht="17.25" r="4533" spans="1:105">
      <c r="A4533" s="161" t="n"/>
      <c r="B4533" s="141" t="n"/>
      <c r="C4533" s="15" t="n"/>
      <c r="D4533" s="15" t="n"/>
      <c r="E4533" s="142" t="n"/>
      <c r="F4533" s="16" t="n"/>
      <c r="G4533" s="132" t="n"/>
      <c r="H4533" s="142" t="n"/>
      <c r="I4533" s="142" t="n"/>
      <c r="J4533" s="144" t="n"/>
      <c r="K4533" s="124" t="n"/>
      <c r="L4533" s="12">
        <f>IF(E4533="","", IF(C4533="Long", (((E4533-H4533)*G4533)/F4533), (((H4533-E4533)*G4533)/F4533)))</f>
        <v/>
      </c>
      <c r="M4533" s="158">
        <f>IF(J4533="", "", K4533)</f>
        <v/>
      </c>
      <c r="N4533" s="17">
        <f>IF(K4533="", "", SUM(M4533/F4533))</f>
        <v/>
      </c>
      <c r="O4533" s="18" t="n"/>
      <c r="AC4533" s="14">
        <f>IF(M4533&lt;0, M4533/-F4533, L4533)</f>
        <v/>
      </c>
      <c r="AD4533" s="14">
        <f>IF(M4533="", "", IF(C4533="Long", IF(M4533&gt;0, M4533/F4533, ((G4533*(I4533-E4533))/F4533)), IF(M4533&gt;0, M4533/F4533, ((G4533*(E4533-I4533))/F4533))))</f>
        <v/>
      </c>
      <c r="AE4533" s="30">
        <f>IF(A4533="", "", MONTH(A4533))</f>
        <v/>
      </c>
      <c r="AF4533" s="30">
        <f>IF(A4533="", "", YEAR(A4533))</f>
        <v/>
      </c>
      <c r="AG4533" s="30">
        <f>IF(A4533="", "", DAY(A4533))</f>
        <v/>
      </c>
    </row>
    <row customHeight="1" ht="17.25" r="4534" spans="1:105">
      <c r="A4534" s="161" t="n"/>
      <c r="B4534" s="141" t="n"/>
      <c r="C4534" s="15" t="n"/>
      <c r="D4534" s="15" t="n"/>
      <c r="E4534" s="142" t="n"/>
      <c r="F4534" s="16" t="n"/>
      <c r="G4534" s="132" t="n"/>
      <c r="H4534" s="142" t="n"/>
      <c r="I4534" s="142" t="n"/>
      <c r="J4534" s="144" t="n"/>
      <c r="K4534" s="124" t="n"/>
      <c r="L4534" s="12">
        <f>IF(E4534="","", IF(C4534="Long", (((E4534-H4534)*G4534)/F4534), (((H4534-E4534)*G4534)/F4534)))</f>
        <v/>
      </c>
      <c r="M4534" s="158">
        <f>IF(J4534="", "", K4534)</f>
        <v/>
      </c>
      <c r="N4534" s="17">
        <f>IF(K4534="", "", SUM(M4534/F4534))</f>
        <v/>
      </c>
      <c r="O4534" s="18" t="n"/>
      <c r="AC4534" s="14">
        <f>IF(M4534&lt;0, M4534/-F4534, L4534)</f>
        <v/>
      </c>
      <c r="AD4534" s="14">
        <f>IF(M4534="", "", IF(C4534="Long", IF(M4534&gt;0, M4534/F4534, ((G4534*(I4534-E4534))/F4534)), IF(M4534&gt;0, M4534/F4534, ((G4534*(E4534-I4534))/F4534))))</f>
        <v/>
      </c>
      <c r="AE4534" s="30">
        <f>IF(A4534="", "", MONTH(A4534))</f>
        <v/>
      </c>
      <c r="AF4534" s="30">
        <f>IF(A4534="", "", YEAR(A4534))</f>
        <v/>
      </c>
      <c r="AG4534" s="30">
        <f>IF(A4534="", "", DAY(A4534))</f>
        <v/>
      </c>
    </row>
    <row customHeight="1" ht="17.25" r="4535" spans="1:105">
      <c r="A4535" s="161" t="n"/>
      <c r="B4535" s="141" t="n"/>
      <c r="C4535" s="15" t="n"/>
      <c r="D4535" s="15" t="n"/>
      <c r="E4535" s="142" t="n"/>
      <c r="F4535" s="16" t="n"/>
      <c r="G4535" s="132" t="n"/>
      <c r="H4535" s="142" t="n"/>
      <c r="I4535" s="142" t="n"/>
      <c r="J4535" s="144" t="n"/>
      <c r="K4535" s="124" t="n"/>
      <c r="L4535" s="12">
        <f>IF(E4535="","", IF(C4535="Long", (((E4535-H4535)*G4535)/F4535), (((H4535-E4535)*G4535)/F4535)))</f>
        <v/>
      </c>
      <c r="M4535" s="158">
        <f>IF(J4535="", "", K4535)</f>
        <v/>
      </c>
      <c r="N4535" s="17">
        <f>IF(K4535="", "", SUM(M4535/F4535))</f>
        <v/>
      </c>
      <c r="O4535" s="18" t="n"/>
      <c r="AC4535" s="14">
        <f>IF(M4535&lt;0, M4535/-F4535, L4535)</f>
        <v/>
      </c>
      <c r="AD4535" s="14">
        <f>IF(M4535="", "", IF(C4535="Long", IF(M4535&gt;0, M4535/F4535, ((G4535*(I4535-E4535))/F4535)), IF(M4535&gt;0, M4535/F4535, ((G4535*(E4535-I4535))/F4535))))</f>
        <v/>
      </c>
      <c r="AE4535" s="30">
        <f>IF(A4535="", "", MONTH(A4535))</f>
        <v/>
      </c>
      <c r="AF4535" s="30">
        <f>IF(A4535="", "", YEAR(A4535))</f>
        <v/>
      </c>
      <c r="AG4535" s="30">
        <f>IF(A4535="", "", DAY(A4535))</f>
        <v/>
      </c>
    </row>
    <row customHeight="1" ht="17.25" r="4536" spans="1:105">
      <c r="A4536" s="161" t="n"/>
      <c r="B4536" s="141" t="n"/>
      <c r="C4536" s="15" t="n"/>
      <c r="D4536" s="15" t="n"/>
      <c r="E4536" s="142" t="n"/>
      <c r="F4536" s="16" t="n"/>
      <c r="G4536" s="132" t="n"/>
      <c r="H4536" s="142" t="n"/>
      <c r="I4536" s="142" t="n"/>
      <c r="J4536" s="144" t="n"/>
      <c r="K4536" s="124" t="n"/>
      <c r="L4536" s="12">
        <f>IF(E4536="","", IF(C4536="Long", (((E4536-H4536)*G4536)/F4536), (((H4536-E4536)*G4536)/F4536)))</f>
        <v/>
      </c>
      <c r="M4536" s="158">
        <f>IF(J4536="", "", K4536)</f>
        <v/>
      </c>
      <c r="N4536" s="17">
        <f>IF(K4536="", "", SUM(M4536/F4536))</f>
        <v/>
      </c>
      <c r="O4536" s="18" t="n"/>
      <c r="AC4536" s="14">
        <f>IF(M4536&lt;0, M4536/-F4536, L4536)</f>
        <v/>
      </c>
      <c r="AD4536" s="14">
        <f>IF(M4536="", "", IF(C4536="Long", IF(M4536&gt;0, M4536/F4536, ((G4536*(I4536-E4536))/F4536)), IF(M4536&gt;0, M4536/F4536, ((G4536*(E4536-I4536))/F4536))))</f>
        <v/>
      </c>
      <c r="AE4536" s="30">
        <f>IF(A4536="", "", MONTH(A4536))</f>
        <v/>
      </c>
      <c r="AF4536" s="30">
        <f>IF(A4536="", "", YEAR(A4536))</f>
        <v/>
      </c>
      <c r="AG4536" s="30">
        <f>IF(A4536="", "", DAY(A4536))</f>
        <v/>
      </c>
    </row>
    <row customHeight="1" ht="17.25" r="4537" spans="1:105">
      <c r="A4537" s="161" t="n"/>
      <c r="B4537" s="141" t="n"/>
      <c r="C4537" s="15" t="n"/>
      <c r="D4537" s="15" t="n"/>
      <c r="E4537" s="142" t="n"/>
      <c r="F4537" s="16" t="n"/>
      <c r="G4537" s="132" t="n"/>
      <c r="H4537" s="142" t="n"/>
      <c r="I4537" s="142" t="n"/>
      <c r="J4537" s="144" t="n"/>
      <c r="K4537" s="124" t="n"/>
      <c r="L4537" s="12">
        <f>IF(E4537="","", IF(C4537="Long", (((E4537-H4537)*G4537)/F4537), (((H4537-E4537)*G4537)/F4537)))</f>
        <v/>
      </c>
      <c r="M4537" s="158">
        <f>IF(J4537="", "", K4537)</f>
        <v/>
      </c>
      <c r="N4537" s="17">
        <f>IF(K4537="", "", SUM(M4537/F4537))</f>
        <v/>
      </c>
      <c r="O4537" s="18" t="n"/>
      <c r="AC4537" s="14">
        <f>IF(M4537&lt;0, M4537/-F4537, L4537)</f>
        <v/>
      </c>
      <c r="AD4537" s="14">
        <f>IF(M4537="", "", IF(C4537="Long", IF(M4537&gt;0, M4537/F4537, ((G4537*(I4537-E4537))/F4537)), IF(M4537&gt;0, M4537/F4537, ((G4537*(E4537-I4537))/F4537))))</f>
        <v/>
      </c>
      <c r="AE4537" s="30">
        <f>IF(A4537="", "", MONTH(A4537))</f>
        <v/>
      </c>
      <c r="AF4537" s="30">
        <f>IF(A4537="", "", YEAR(A4537))</f>
        <v/>
      </c>
      <c r="AG4537" s="30">
        <f>IF(A4537="", "", DAY(A4537))</f>
        <v/>
      </c>
    </row>
    <row customHeight="1" ht="17.25" r="4538" spans="1:105">
      <c r="A4538" s="161" t="n"/>
      <c r="B4538" s="141" t="n"/>
      <c r="C4538" s="15" t="n"/>
      <c r="D4538" s="15" t="n"/>
      <c r="E4538" s="142" t="n"/>
      <c r="F4538" s="16" t="n"/>
      <c r="G4538" s="132" t="n"/>
      <c r="H4538" s="142" t="n"/>
      <c r="I4538" s="142" t="n"/>
      <c r="J4538" s="144" t="n"/>
      <c r="K4538" s="124" t="n"/>
      <c r="L4538" s="12">
        <f>IF(E4538="","", IF(C4538="Long", (((E4538-H4538)*G4538)/F4538), (((H4538-E4538)*G4538)/F4538)))</f>
        <v/>
      </c>
      <c r="M4538" s="158">
        <f>IF(J4538="", "", K4538)</f>
        <v/>
      </c>
      <c r="N4538" s="17">
        <f>IF(K4538="", "", SUM(M4538/F4538))</f>
        <v/>
      </c>
      <c r="O4538" s="18" t="n"/>
      <c r="AC4538" s="14">
        <f>IF(M4538&lt;0, M4538/-F4538, L4538)</f>
        <v/>
      </c>
      <c r="AD4538" s="14">
        <f>IF(M4538="", "", IF(C4538="Long", IF(M4538&gt;0, M4538/F4538, ((G4538*(I4538-E4538))/F4538)), IF(M4538&gt;0, M4538/F4538, ((G4538*(E4538-I4538))/F4538))))</f>
        <v/>
      </c>
      <c r="AE4538" s="30">
        <f>IF(A4538="", "", MONTH(A4538))</f>
        <v/>
      </c>
      <c r="AF4538" s="30">
        <f>IF(A4538="", "", YEAR(A4538))</f>
        <v/>
      </c>
      <c r="AG4538" s="30">
        <f>IF(A4538="", "", DAY(A4538))</f>
        <v/>
      </c>
    </row>
    <row customHeight="1" ht="17.25" r="4539" spans="1:105">
      <c r="A4539" s="161" t="n"/>
      <c r="B4539" s="141" t="n"/>
      <c r="C4539" s="15" t="n"/>
      <c r="D4539" s="15" t="n"/>
      <c r="E4539" s="142" t="n"/>
      <c r="F4539" s="16" t="n"/>
      <c r="G4539" s="132" t="n"/>
      <c r="H4539" s="142" t="n"/>
      <c r="I4539" s="142" t="n"/>
      <c r="J4539" s="144" t="n"/>
      <c r="K4539" s="124" t="n"/>
      <c r="L4539" s="12">
        <f>IF(E4539="","", IF(C4539="Long", (((E4539-H4539)*G4539)/F4539), (((H4539-E4539)*G4539)/F4539)))</f>
        <v/>
      </c>
      <c r="M4539" s="158">
        <f>IF(J4539="", "", K4539)</f>
        <v/>
      </c>
      <c r="N4539" s="17">
        <f>IF(K4539="", "", SUM(M4539/F4539))</f>
        <v/>
      </c>
      <c r="O4539" s="18" t="n"/>
      <c r="AC4539" s="14">
        <f>IF(M4539&lt;0, M4539/-F4539, L4539)</f>
        <v/>
      </c>
      <c r="AD4539" s="14">
        <f>IF(M4539="", "", IF(C4539="Long", IF(M4539&gt;0, M4539/F4539, ((G4539*(I4539-E4539))/F4539)), IF(M4539&gt;0, M4539/F4539, ((G4539*(E4539-I4539))/F4539))))</f>
        <v/>
      </c>
      <c r="AE4539" s="30">
        <f>IF(A4539="", "", MONTH(A4539))</f>
        <v/>
      </c>
      <c r="AF4539" s="30">
        <f>IF(A4539="", "", YEAR(A4539))</f>
        <v/>
      </c>
      <c r="AG4539" s="30">
        <f>IF(A4539="", "", DAY(A4539))</f>
        <v/>
      </c>
    </row>
    <row customHeight="1" ht="17.25" r="4540" spans="1:105">
      <c r="A4540" s="161" t="n"/>
      <c r="B4540" s="141" t="n"/>
      <c r="C4540" s="15" t="n"/>
      <c r="D4540" s="15" t="n"/>
      <c r="E4540" s="142" t="n"/>
      <c r="F4540" s="16" t="n"/>
      <c r="G4540" s="132" t="n"/>
      <c r="H4540" s="142" t="n"/>
      <c r="I4540" s="142" t="n"/>
      <c r="J4540" s="144" t="n"/>
      <c r="K4540" s="124" t="n"/>
      <c r="L4540" s="12">
        <f>IF(E4540="","", IF(C4540="Long", (((E4540-H4540)*G4540)/F4540), (((H4540-E4540)*G4540)/F4540)))</f>
        <v/>
      </c>
      <c r="M4540" s="158">
        <f>IF(J4540="", "", K4540)</f>
        <v/>
      </c>
      <c r="N4540" s="17">
        <f>IF(K4540="", "", SUM(M4540/F4540))</f>
        <v/>
      </c>
      <c r="O4540" s="18" t="n"/>
      <c r="AC4540" s="14">
        <f>IF(M4540&lt;0, M4540/-F4540, L4540)</f>
        <v/>
      </c>
      <c r="AD4540" s="14">
        <f>IF(M4540="", "", IF(C4540="Long", IF(M4540&gt;0, M4540/F4540, ((G4540*(I4540-E4540))/F4540)), IF(M4540&gt;0, M4540/F4540, ((G4540*(E4540-I4540))/F4540))))</f>
        <v/>
      </c>
      <c r="AE4540" s="30">
        <f>IF(A4540="", "", MONTH(A4540))</f>
        <v/>
      </c>
      <c r="AF4540" s="30">
        <f>IF(A4540="", "", YEAR(A4540))</f>
        <v/>
      </c>
      <c r="AG4540" s="30">
        <f>IF(A4540="", "", DAY(A4540))</f>
        <v/>
      </c>
    </row>
    <row customHeight="1" ht="17.25" r="4541" spans="1:105">
      <c r="A4541" s="161" t="n"/>
      <c r="B4541" s="141" t="n"/>
      <c r="C4541" s="15" t="n"/>
      <c r="D4541" s="15" t="n"/>
      <c r="E4541" s="142" t="n"/>
      <c r="F4541" s="16" t="n"/>
      <c r="G4541" s="132" t="n"/>
      <c r="H4541" s="142" t="n"/>
      <c r="I4541" s="142" t="n"/>
      <c r="J4541" s="144" t="n"/>
      <c r="K4541" s="124" t="n"/>
      <c r="L4541" s="12">
        <f>IF(E4541="","", IF(C4541="Long", (((E4541-H4541)*G4541)/F4541), (((H4541-E4541)*G4541)/F4541)))</f>
        <v/>
      </c>
      <c r="M4541" s="158">
        <f>IF(J4541="", "", K4541)</f>
        <v/>
      </c>
      <c r="N4541" s="17">
        <f>IF(K4541="", "", SUM(M4541/F4541))</f>
        <v/>
      </c>
      <c r="O4541" s="18" t="n"/>
      <c r="AC4541" s="14">
        <f>IF(M4541&lt;0, M4541/-F4541, L4541)</f>
        <v/>
      </c>
      <c r="AD4541" s="14">
        <f>IF(M4541="", "", IF(C4541="Long", IF(M4541&gt;0, M4541/F4541, ((G4541*(I4541-E4541))/F4541)), IF(M4541&gt;0, M4541/F4541, ((G4541*(E4541-I4541))/F4541))))</f>
        <v/>
      </c>
      <c r="AE4541" s="30">
        <f>IF(A4541="", "", MONTH(A4541))</f>
        <v/>
      </c>
      <c r="AF4541" s="30">
        <f>IF(A4541="", "", YEAR(A4541))</f>
        <v/>
      </c>
      <c r="AG4541" s="30">
        <f>IF(A4541="", "", DAY(A4541))</f>
        <v/>
      </c>
    </row>
    <row customHeight="1" ht="17.25" r="4542" spans="1:105">
      <c r="A4542" s="161" t="n"/>
      <c r="B4542" s="141" t="n"/>
      <c r="C4542" s="15" t="n"/>
      <c r="D4542" s="15" t="n"/>
      <c r="E4542" s="142" t="n"/>
      <c r="F4542" s="16" t="n"/>
      <c r="G4542" s="132" t="n"/>
      <c r="H4542" s="142" t="n"/>
      <c r="I4542" s="142" t="n"/>
      <c r="J4542" s="144" t="n"/>
      <c r="K4542" s="124" t="n"/>
      <c r="L4542" s="12">
        <f>IF(E4542="","", IF(C4542="Long", (((E4542-H4542)*G4542)/F4542), (((H4542-E4542)*G4542)/F4542)))</f>
        <v/>
      </c>
      <c r="M4542" s="158">
        <f>IF(J4542="", "", K4542)</f>
        <v/>
      </c>
      <c r="N4542" s="17">
        <f>IF(K4542="", "", SUM(M4542/F4542))</f>
        <v/>
      </c>
      <c r="O4542" s="18" t="n"/>
      <c r="AC4542" s="14">
        <f>IF(M4542&lt;0, M4542/-F4542, L4542)</f>
        <v/>
      </c>
      <c r="AD4542" s="14">
        <f>IF(M4542="", "", IF(C4542="Long", IF(M4542&gt;0, M4542/F4542, ((G4542*(I4542-E4542))/F4542)), IF(M4542&gt;0, M4542/F4542, ((G4542*(E4542-I4542))/F4542))))</f>
        <v/>
      </c>
      <c r="AE4542" s="30">
        <f>IF(A4542="", "", MONTH(A4542))</f>
        <v/>
      </c>
      <c r="AF4542" s="30">
        <f>IF(A4542="", "", YEAR(A4542))</f>
        <v/>
      </c>
      <c r="AG4542" s="30">
        <f>IF(A4542="", "", DAY(A4542))</f>
        <v/>
      </c>
    </row>
    <row customHeight="1" ht="17.25" r="4543" spans="1:105">
      <c r="A4543" s="161" t="n"/>
      <c r="B4543" s="141" t="n"/>
      <c r="C4543" s="15" t="n"/>
      <c r="D4543" s="15" t="n"/>
      <c r="E4543" s="142" t="n"/>
      <c r="F4543" s="16" t="n"/>
      <c r="G4543" s="132" t="n"/>
      <c r="H4543" s="142" t="n"/>
      <c r="I4543" s="142" t="n"/>
      <c r="J4543" s="144" t="n"/>
      <c r="K4543" s="124" t="n"/>
      <c r="L4543" s="12">
        <f>IF(E4543="","", IF(C4543="Long", (((E4543-H4543)*G4543)/F4543), (((H4543-E4543)*G4543)/F4543)))</f>
        <v/>
      </c>
      <c r="M4543" s="158">
        <f>IF(J4543="", "", K4543)</f>
        <v/>
      </c>
      <c r="N4543" s="17">
        <f>IF(K4543="", "", SUM(M4543/F4543))</f>
        <v/>
      </c>
      <c r="O4543" s="18" t="n"/>
      <c r="AC4543" s="14">
        <f>IF(M4543&lt;0, M4543/-F4543, L4543)</f>
        <v/>
      </c>
      <c r="AD4543" s="14">
        <f>IF(M4543="", "", IF(C4543="Long", IF(M4543&gt;0, M4543/F4543, ((G4543*(I4543-E4543))/F4543)), IF(M4543&gt;0, M4543/F4543, ((G4543*(E4543-I4543))/F4543))))</f>
        <v/>
      </c>
      <c r="AE4543" s="30">
        <f>IF(A4543="", "", MONTH(A4543))</f>
        <v/>
      </c>
      <c r="AF4543" s="30">
        <f>IF(A4543="", "", YEAR(A4543))</f>
        <v/>
      </c>
      <c r="AG4543" s="30">
        <f>IF(A4543="", "", DAY(A4543))</f>
        <v/>
      </c>
    </row>
    <row customHeight="1" ht="17.25" r="4544" spans="1:105">
      <c r="A4544" s="161" t="n"/>
      <c r="B4544" s="141" t="n"/>
      <c r="C4544" s="15" t="n"/>
      <c r="D4544" s="15" t="n"/>
      <c r="E4544" s="142" t="n"/>
      <c r="F4544" s="16" t="n"/>
      <c r="G4544" s="132" t="n"/>
      <c r="H4544" s="142" t="n"/>
      <c r="I4544" s="142" t="n"/>
      <c r="J4544" s="144" t="n"/>
      <c r="K4544" s="124" t="n"/>
      <c r="L4544" s="12">
        <f>IF(E4544="","", IF(C4544="Long", (((E4544-H4544)*G4544)/F4544), (((H4544-E4544)*G4544)/F4544)))</f>
        <v/>
      </c>
      <c r="M4544" s="158">
        <f>IF(J4544="", "", K4544)</f>
        <v/>
      </c>
      <c r="N4544" s="17">
        <f>IF(K4544="", "", SUM(M4544/F4544))</f>
        <v/>
      </c>
      <c r="O4544" s="18" t="n"/>
      <c r="AC4544" s="14">
        <f>IF(M4544&lt;0, M4544/-F4544, L4544)</f>
        <v/>
      </c>
      <c r="AD4544" s="14">
        <f>IF(M4544="", "", IF(C4544="Long", IF(M4544&gt;0, M4544/F4544, ((G4544*(I4544-E4544))/F4544)), IF(M4544&gt;0, M4544/F4544, ((G4544*(E4544-I4544))/F4544))))</f>
        <v/>
      </c>
      <c r="AE4544" s="30">
        <f>IF(A4544="", "", MONTH(A4544))</f>
        <v/>
      </c>
      <c r="AF4544" s="30">
        <f>IF(A4544="", "", YEAR(A4544))</f>
        <v/>
      </c>
      <c r="AG4544" s="30">
        <f>IF(A4544="", "", DAY(A4544))</f>
        <v/>
      </c>
    </row>
    <row customHeight="1" ht="17.25" r="4545" spans="1:105">
      <c r="A4545" s="161" t="n"/>
      <c r="B4545" s="141" t="n"/>
      <c r="C4545" s="15" t="n"/>
      <c r="D4545" s="15" t="n"/>
      <c r="E4545" s="142" t="n"/>
      <c r="F4545" s="16" t="n"/>
      <c r="G4545" s="132" t="n"/>
      <c r="H4545" s="142" t="n"/>
      <c r="I4545" s="142" t="n"/>
      <c r="J4545" s="144" t="n"/>
      <c r="K4545" s="124" t="n"/>
      <c r="L4545" s="12">
        <f>IF(E4545="","", IF(C4545="Long", (((E4545-H4545)*G4545)/F4545), (((H4545-E4545)*G4545)/F4545)))</f>
        <v/>
      </c>
      <c r="M4545" s="158">
        <f>IF(J4545="", "", K4545)</f>
        <v/>
      </c>
      <c r="N4545" s="17">
        <f>IF(K4545="", "", SUM(M4545/F4545))</f>
        <v/>
      </c>
      <c r="O4545" s="18" t="n"/>
      <c r="AC4545" s="14">
        <f>IF(M4545&lt;0, M4545/-F4545, L4545)</f>
        <v/>
      </c>
      <c r="AD4545" s="14">
        <f>IF(M4545="", "", IF(C4545="Long", IF(M4545&gt;0, M4545/F4545, ((G4545*(I4545-E4545))/F4545)), IF(M4545&gt;0, M4545/F4545, ((G4545*(E4545-I4545))/F4545))))</f>
        <v/>
      </c>
      <c r="AE4545" s="30">
        <f>IF(A4545="", "", MONTH(A4545))</f>
        <v/>
      </c>
      <c r="AF4545" s="30">
        <f>IF(A4545="", "", YEAR(A4545))</f>
        <v/>
      </c>
      <c r="AG4545" s="30">
        <f>IF(A4545="", "", DAY(A4545))</f>
        <v/>
      </c>
    </row>
    <row customHeight="1" ht="17.25" r="4546" spans="1:105">
      <c r="A4546" s="161" t="n"/>
      <c r="B4546" s="141" t="n"/>
      <c r="C4546" s="15" t="n"/>
      <c r="D4546" s="15" t="n"/>
      <c r="E4546" s="142" t="n"/>
      <c r="F4546" s="16" t="n"/>
      <c r="G4546" s="132" t="n"/>
      <c r="H4546" s="142" t="n"/>
      <c r="I4546" s="142" t="n"/>
      <c r="J4546" s="144" t="n"/>
      <c r="K4546" s="124" t="n"/>
      <c r="L4546" s="12">
        <f>IF(E4546="","", IF(C4546="Long", (((E4546-H4546)*G4546)/F4546), (((H4546-E4546)*G4546)/F4546)))</f>
        <v/>
      </c>
      <c r="M4546" s="158">
        <f>IF(J4546="", "", K4546)</f>
        <v/>
      </c>
      <c r="N4546" s="17">
        <f>IF(K4546="", "", SUM(M4546/F4546))</f>
        <v/>
      </c>
      <c r="O4546" s="18" t="n"/>
      <c r="AC4546" s="14">
        <f>IF(M4546&lt;0, M4546/-F4546, L4546)</f>
        <v/>
      </c>
      <c r="AD4546" s="14">
        <f>IF(M4546="", "", IF(C4546="Long", IF(M4546&gt;0, M4546/F4546, ((G4546*(I4546-E4546))/F4546)), IF(M4546&gt;0, M4546/F4546, ((G4546*(E4546-I4546))/F4546))))</f>
        <v/>
      </c>
      <c r="AE4546" s="30">
        <f>IF(A4546="", "", MONTH(A4546))</f>
        <v/>
      </c>
      <c r="AF4546" s="30">
        <f>IF(A4546="", "", YEAR(A4546))</f>
        <v/>
      </c>
      <c r="AG4546" s="30">
        <f>IF(A4546="", "", DAY(A4546))</f>
        <v/>
      </c>
    </row>
    <row customHeight="1" ht="17.25" r="4547" spans="1:105">
      <c r="A4547" s="161" t="n"/>
      <c r="B4547" s="141" t="n"/>
      <c r="C4547" s="15" t="n"/>
      <c r="D4547" s="15" t="n"/>
      <c r="E4547" s="142" t="n"/>
      <c r="F4547" s="16" t="n"/>
      <c r="G4547" s="132" t="n"/>
      <c r="H4547" s="142" t="n"/>
      <c r="I4547" s="142" t="n"/>
      <c r="J4547" s="144" t="n"/>
      <c r="K4547" s="124" t="n"/>
      <c r="L4547" s="12">
        <f>IF(E4547="","", IF(C4547="Long", (((E4547-H4547)*G4547)/F4547), (((H4547-E4547)*G4547)/F4547)))</f>
        <v/>
      </c>
      <c r="M4547" s="158">
        <f>IF(J4547="", "", K4547)</f>
        <v/>
      </c>
      <c r="N4547" s="17">
        <f>IF(K4547="", "", SUM(M4547/F4547))</f>
        <v/>
      </c>
      <c r="O4547" s="18" t="n"/>
      <c r="AC4547" s="14">
        <f>IF(M4547&lt;0, M4547/-F4547, L4547)</f>
        <v/>
      </c>
      <c r="AD4547" s="14">
        <f>IF(M4547="", "", IF(C4547="Long", IF(M4547&gt;0, M4547/F4547, ((G4547*(I4547-E4547))/F4547)), IF(M4547&gt;0, M4547/F4547, ((G4547*(E4547-I4547))/F4547))))</f>
        <v/>
      </c>
      <c r="AE4547" s="30">
        <f>IF(A4547="", "", MONTH(A4547))</f>
        <v/>
      </c>
      <c r="AF4547" s="30">
        <f>IF(A4547="", "", YEAR(A4547))</f>
        <v/>
      </c>
      <c r="AG4547" s="30">
        <f>IF(A4547="", "", DAY(A4547))</f>
        <v/>
      </c>
    </row>
    <row customHeight="1" ht="17.25" r="4548" spans="1:105">
      <c r="A4548" s="161" t="n"/>
      <c r="B4548" s="141" t="n"/>
      <c r="C4548" s="15" t="n"/>
      <c r="D4548" s="15" t="n"/>
      <c r="E4548" s="142" t="n"/>
      <c r="F4548" s="16" t="n"/>
      <c r="G4548" s="132" t="n"/>
      <c r="H4548" s="142" t="n"/>
      <c r="I4548" s="142" t="n"/>
      <c r="J4548" s="144" t="n"/>
      <c r="K4548" s="124" t="n"/>
      <c r="L4548" s="12">
        <f>IF(E4548="","", IF(C4548="Long", (((E4548-H4548)*G4548)/F4548), (((H4548-E4548)*G4548)/F4548)))</f>
        <v/>
      </c>
      <c r="M4548" s="158">
        <f>IF(J4548="", "", K4548)</f>
        <v/>
      </c>
      <c r="N4548" s="17">
        <f>IF(K4548="", "", SUM(M4548/F4548))</f>
        <v/>
      </c>
      <c r="O4548" s="18" t="n"/>
      <c r="AC4548" s="14">
        <f>IF(M4548&lt;0, M4548/-F4548, L4548)</f>
        <v/>
      </c>
      <c r="AD4548" s="14">
        <f>IF(M4548="", "", IF(C4548="Long", IF(M4548&gt;0, M4548/F4548, ((G4548*(I4548-E4548))/F4548)), IF(M4548&gt;0, M4548/F4548, ((G4548*(E4548-I4548))/F4548))))</f>
        <v/>
      </c>
      <c r="AE4548" s="30">
        <f>IF(A4548="", "", MONTH(A4548))</f>
        <v/>
      </c>
      <c r="AF4548" s="30">
        <f>IF(A4548="", "", YEAR(A4548))</f>
        <v/>
      </c>
      <c r="AG4548" s="30">
        <f>IF(A4548="", "", DAY(A4548))</f>
        <v/>
      </c>
    </row>
    <row customHeight="1" ht="17.25" r="4549" spans="1:105">
      <c r="A4549" s="161" t="n"/>
      <c r="B4549" s="141" t="n"/>
      <c r="C4549" s="15" t="n"/>
      <c r="D4549" s="15" t="n"/>
      <c r="E4549" s="142" t="n"/>
      <c r="F4549" s="16" t="n"/>
      <c r="G4549" s="132" t="n"/>
      <c r="H4549" s="142" t="n"/>
      <c r="I4549" s="142" t="n"/>
      <c r="J4549" s="144" t="n"/>
      <c r="K4549" s="124" t="n"/>
      <c r="L4549" s="12">
        <f>IF(E4549="","", IF(C4549="Long", (((E4549-H4549)*G4549)/F4549), (((H4549-E4549)*G4549)/F4549)))</f>
        <v/>
      </c>
      <c r="M4549" s="158">
        <f>IF(J4549="", "", K4549)</f>
        <v/>
      </c>
      <c r="N4549" s="17">
        <f>IF(K4549="", "", SUM(M4549/F4549))</f>
        <v/>
      </c>
      <c r="O4549" s="18" t="n"/>
      <c r="AC4549" s="14">
        <f>IF(M4549&lt;0, M4549/-F4549, L4549)</f>
        <v/>
      </c>
      <c r="AD4549" s="14">
        <f>IF(M4549="", "", IF(C4549="Long", IF(M4549&gt;0, M4549/F4549, ((G4549*(I4549-E4549))/F4549)), IF(M4549&gt;0, M4549/F4549, ((G4549*(E4549-I4549))/F4549))))</f>
        <v/>
      </c>
      <c r="AE4549" s="30">
        <f>IF(A4549="", "", MONTH(A4549))</f>
        <v/>
      </c>
      <c r="AF4549" s="30">
        <f>IF(A4549="", "", YEAR(A4549))</f>
        <v/>
      </c>
      <c r="AG4549" s="30">
        <f>IF(A4549="", "", DAY(A4549))</f>
        <v/>
      </c>
    </row>
    <row customHeight="1" ht="17.25" r="4550" spans="1:105">
      <c r="A4550" s="161" t="n"/>
      <c r="B4550" s="141" t="n"/>
      <c r="C4550" s="15" t="n"/>
      <c r="D4550" s="15" t="n"/>
      <c r="E4550" s="142" t="n"/>
      <c r="F4550" s="16" t="n"/>
      <c r="G4550" s="132" t="n"/>
      <c r="H4550" s="142" t="n"/>
      <c r="I4550" s="142" t="n"/>
      <c r="J4550" s="144" t="n"/>
      <c r="K4550" s="124" t="n"/>
      <c r="L4550" s="12">
        <f>IF(E4550="","", IF(C4550="Long", (((E4550-H4550)*G4550)/F4550), (((H4550-E4550)*G4550)/F4550)))</f>
        <v/>
      </c>
      <c r="M4550" s="158">
        <f>IF(J4550="", "", K4550)</f>
        <v/>
      </c>
      <c r="N4550" s="17">
        <f>IF(K4550="", "", SUM(M4550/F4550))</f>
        <v/>
      </c>
      <c r="O4550" s="18" t="n"/>
      <c r="AC4550" s="14">
        <f>IF(M4550&lt;0, M4550/-F4550, L4550)</f>
        <v/>
      </c>
      <c r="AD4550" s="14">
        <f>IF(M4550="", "", IF(C4550="Long", IF(M4550&gt;0, M4550/F4550, ((G4550*(I4550-E4550))/F4550)), IF(M4550&gt;0, M4550/F4550, ((G4550*(E4550-I4550))/F4550))))</f>
        <v/>
      </c>
      <c r="AE4550" s="30">
        <f>IF(A4550="", "", MONTH(A4550))</f>
        <v/>
      </c>
      <c r="AF4550" s="30">
        <f>IF(A4550="", "", YEAR(A4550))</f>
        <v/>
      </c>
      <c r="AG4550" s="30">
        <f>IF(A4550="", "", DAY(A4550))</f>
        <v/>
      </c>
    </row>
    <row customHeight="1" ht="17.25" r="4551" spans="1:105">
      <c r="A4551" s="161" t="n"/>
      <c r="B4551" s="141" t="n"/>
      <c r="C4551" s="15" t="n"/>
      <c r="D4551" s="15" t="n"/>
      <c r="E4551" s="142" t="n"/>
      <c r="F4551" s="16" t="n"/>
      <c r="G4551" s="132" t="n"/>
      <c r="H4551" s="142" t="n"/>
      <c r="I4551" s="142" t="n"/>
      <c r="J4551" s="144" t="n"/>
      <c r="K4551" s="124" t="n"/>
      <c r="L4551" s="12">
        <f>IF(E4551="","", IF(C4551="Long", (((E4551-H4551)*G4551)/F4551), (((H4551-E4551)*G4551)/F4551)))</f>
        <v/>
      </c>
      <c r="M4551" s="158">
        <f>IF(J4551="", "", K4551)</f>
        <v/>
      </c>
      <c r="N4551" s="17">
        <f>IF(K4551="", "", SUM(M4551/F4551))</f>
        <v/>
      </c>
      <c r="O4551" s="18" t="n"/>
      <c r="AC4551" s="14">
        <f>IF(M4551&lt;0, M4551/-F4551, L4551)</f>
        <v/>
      </c>
      <c r="AD4551" s="14">
        <f>IF(M4551="", "", IF(C4551="Long", IF(M4551&gt;0, M4551/F4551, ((G4551*(I4551-E4551))/F4551)), IF(M4551&gt;0, M4551/F4551, ((G4551*(E4551-I4551))/F4551))))</f>
        <v/>
      </c>
      <c r="AE4551" s="30">
        <f>IF(A4551="", "", MONTH(A4551))</f>
        <v/>
      </c>
      <c r="AF4551" s="30">
        <f>IF(A4551="", "", YEAR(A4551))</f>
        <v/>
      </c>
      <c r="AG4551" s="30">
        <f>IF(A4551="", "", DAY(A4551))</f>
        <v/>
      </c>
    </row>
    <row customHeight="1" ht="17.25" r="4552" spans="1:105">
      <c r="A4552" s="161" t="n"/>
      <c r="B4552" s="141" t="n"/>
      <c r="C4552" s="15" t="n"/>
      <c r="D4552" s="15" t="n"/>
      <c r="E4552" s="142" t="n"/>
      <c r="F4552" s="16" t="n"/>
      <c r="G4552" s="132" t="n"/>
      <c r="H4552" s="142" t="n"/>
      <c r="I4552" s="142" t="n"/>
      <c r="J4552" s="144" t="n"/>
      <c r="K4552" s="124" t="n"/>
      <c r="L4552" s="12">
        <f>IF(E4552="","", IF(C4552="Long", (((E4552-H4552)*G4552)/F4552), (((H4552-E4552)*G4552)/F4552)))</f>
        <v/>
      </c>
      <c r="M4552" s="158">
        <f>IF(J4552="", "", K4552)</f>
        <v/>
      </c>
      <c r="N4552" s="17">
        <f>IF(K4552="", "", SUM(M4552/F4552))</f>
        <v/>
      </c>
      <c r="O4552" s="18" t="n"/>
      <c r="AC4552" s="14">
        <f>IF(M4552&lt;0, M4552/-F4552, L4552)</f>
        <v/>
      </c>
      <c r="AD4552" s="14">
        <f>IF(M4552="", "", IF(C4552="Long", IF(M4552&gt;0, M4552/F4552, ((G4552*(I4552-E4552))/F4552)), IF(M4552&gt;0, M4552/F4552, ((G4552*(E4552-I4552))/F4552))))</f>
        <v/>
      </c>
      <c r="AE4552" s="30">
        <f>IF(A4552="", "", MONTH(A4552))</f>
        <v/>
      </c>
      <c r="AF4552" s="30">
        <f>IF(A4552="", "", YEAR(A4552))</f>
        <v/>
      </c>
      <c r="AG4552" s="30">
        <f>IF(A4552="", "", DAY(A4552))</f>
        <v/>
      </c>
    </row>
    <row customHeight="1" ht="17.25" r="4553" spans="1:105">
      <c r="A4553" s="161" t="n"/>
      <c r="B4553" s="141" t="n"/>
      <c r="C4553" s="15" t="n"/>
      <c r="D4553" s="15" t="n"/>
      <c r="E4553" s="142" t="n"/>
      <c r="F4553" s="16" t="n"/>
      <c r="G4553" s="132" t="n"/>
      <c r="H4553" s="142" t="n"/>
      <c r="I4553" s="142" t="n"/>
      <c r="J4553" s="144" t="n"/>
      <c r="K4553" s="124" t="n"/>
      <c r="L4553" s="12">
        <f>IF(E4553="","", IF(C4553="Long", (((E4553-H4553)*G4553)/F4553), (((H4553-E4553)*G4553)/F4553)))</f>
        <v/>
      </c>
      <c r="M4553" s="158">
        <f>IF(J4553="", "", K4553)</f>
        <v/>
      </c>
      <c r="N4553" s="17">
        <f>IF(K4553="", "", SUM(M4553/F4553))</f>
        <v/>
      </c>
      <c r="O4553" s="18" t="n"/>
      <c r="AC4553" s="14">
        <f>IF(M4553&lt;0, M4553/-F4553, L4553)</f>
        <v/>
      </c>
      <c r="AD4553" s="14">
        <f>IF(M4553="", "", IF(C4553="Long", IF(M4553&gt;0, M4553/F4553, ((G4553*(I4553-E4553))/F4553)), IF(M4553&gt;0, M4553/F4553, ((G4553*(E4553-I4553))/F4553))))</f>
        <v/>
      </c>
      <c r="AE4553" s="30">
        <f>IF(A4553="", "", MONTH(A4553))</f>
        <v/>
      </c>
      <c r="AF4553" s="30">
        <f>IF(A4553="", "", YEAR(A4553))</f>
        <v/>
      </c>
      <c r="AG4553" s="30">
        <f>IF(A4553="", "", DAY(A4553))</f>
        <v/>
      </c>
    </row>
    <row customHeight="1" ht="17.25" r="4554" spans="1:105">
      <c r="A4554" s="161" t="n"/>
      <c r="B4554" s="141" t="n"/>
      <c r="C4554" s="15" t="n"/>
      <c r="D4554" s="15" t="n"/>
      <c r="E4554" s="142" t="n"/>
      <c r="F4554" s="16" t="n"/>
      <c r="G4554" s="132" t="n"/>
      <c r="H4554" s="142" t="n"/>
      <c r="I4554" s="142" t="n"/>
      <c r="J4554" s="144" t="n"/>
      <c r="K4554" s="124" t="n"/>
      <c r="L4554" s="12">
        <f>IF(E4554="","", IF(C4554="Long", (((E4554-H4554)*G4554)/F4554), (((H4554-E4554)*G4554)/F4554)))</f>
        <v/>
      </c>
      <c r="M4554" s="158">
        <f>IF(J4554="", "", K4554)</f>
        <v/>
      </c>
      <c r="N4554" s="17">
        <f>IF(K4554="", "", SUM(M4554/F4554))</f>
        <v/>
      </c>
      <c r="O4554" s="18" t="n"/>
      <c r="AC4554" s="14">
        <f>IF(M4554&lt;0, M4554/-F4554, L4554)</f>
        <v/>
      </c>
      <c r="AD4554" s="14">
        <f>IF(M4554="", "", IF(C4554="Long", IF(M4554&gt;0, M4554/F4554, ((G4554*(I4554-E4554))/F4554)), IF(M4554&gt;0, M4554/F4554, ((G4554*(E4554-I4554))/F4554))))</f>
        <v/>
      </c>
      <c r="AE4554" s="30">
        <f>IF(A4554="", "", MONTH(A4554))</f>
        <v/>
      </c>
      <c r="AF4554" s="30">
        <f>IF(A4554="", "", YEAR(A4554))</f>
        <v/>
      </c>
      <c r="AG4554" s="30">
        <f>IF(A4554="", "", DAY(A4554))</f>
        <v/>
      </c>
    </row>
    <row customHeight="1" ht="17.25" r="4555" spans="1:105">
      <c r="A4555" s="161" t="n"/>
      <c r="B4555" s="141" t="n"/>
      <c r="C4555" s="15" t="n"/>
      <c r="D4555" s="15" t="n"/>
      <c r="E4555" s="142" t="n"/>
      <c r="F4555" s="16" t="n"/>
      <c r="G4555" s="132" t="n"/>
      <c r="H4555" s="142" t="n"/>
      <c r="I4555" s="142" t="n"/>
      <c r="J4555" s="144" t="n"/>
      <c r="K4555" s="124" t="n"/>
      <c r="L4555" s="12">
        <f>IF(E4555="","", IF(C4555="Long", (((E4555-H4555)*G4555)/F4555), (((H4555-E4555)*G4555)/F4555)))</f>
        <v/>
      </c>
      <c r="M4555" s="158">
        <f>IF(J4555="", "", K4555)</f>
        <v/>
      </c>
      <c r="N4555" s="17">
        <f>IF(K4555="", "", SUM(M4555/F4555))</f>
        <v/>
      </c>
      <c r="O4555" s="18" t="n"/>
      <c r="AC4555" s="14">
        <f>IF(M4555&lt;0, M4555/-F4555, L4555)</f>
        <v/>
      </c>
      <c r="AD4555" s="14">
        <f>IF(M4555="", "", IF(C4555="Long", IF(M4555&gt;0, M4555/F4555, ((G4555*(I4555-E4555))/F4555)), IF(M4555&gt;0, M4555/F4555, ((G4555*(E4555-I4555))/F4555))))</f>
        <v/>
      </c>
      <c r="AE4555" s="30">
        <f>IF(A4555="", "", MONTH(A4555))</f>
        <v/>
      </c>
      <c r="AF4555" s="30">
        <f>IF(A4555="", "", YEAR(A4555))</f>
        <v/>
      </c>
      <c r="AG4555" s="30">
        <f>IF(A4555="", "", DAY(A4555))</f>
        <v/>
      </c>
    </row>
    <row customHeight="1" ht="17.25" r="4556" spans="1:105">
      <c r="A4556" s="161" t="n"/>
      <c r="B4556" s="141" t="n"/>
      <c r="C4556" s="15" t="n"/>
      <c r="D4556" s="15" t="n"/>
      <c r="E4556" s="142" t="n"/>
      <c r="F4556" s="16" t="n"/>
      <c r="G4556" s="132" t="n"/>
      <c r="H4556" s="142" t="n"/>
      <c r="I4556" s="142" t="n"/>
      <c r="J4556" s="144" t="n"/>
      <c r="K4556" s="124" t="n"/>
      <c r="L4556" s="12">
        <f>IF(E4556="","", IF(C4556="Long", (((E4556-H4556)*G4556)/F4556), (((H4556-E4556)*G4556)/F4556)))</f>
        <v/>
      </c>
      <c r="M4556" s="158">
        <f>IF(J4556="", "", K4556)</f>
        <v/>
      </c>
      <c r="N4556" s="17">
        <f>IF(K4556="", "", SUM(M4556/F4556))</f>
        <v/>
      </c>
      <c r="O4556" s="18" t="n"/>
      <c r="AC4556" s="14">
        <f>IF(M4556&lt;0, M4556/-F4556, L4556)</f>
        <v/>
      </c>
      <c r="AD4556" s="14">
        <f>IF(M4556="", "", IF(C4556="Long", IF(M4556&gt;0, M4556/F4556, ((G4556*(I4556-E4556))/F4556)), IF(M4556&gt;0, M4556/F4556, ((G4556*(E4556-I4556))/F4556))))</f>
        <v/>
      </c>
      <c r="AE4556" s="30">
        <f>IF(A4556="", "", MONTH(A4556))</f>
        <v/>
      </c>
      <c r="AF4556" s="30">
        <f>IF(A4556="", "", YEAR(A4556))</f>
        <v/>
      </c>
      <c r="AG4556" s="30">
        <f>IF(A4556="", "", DAY(A4556))</f>
        <v/>
      </c>
    </row>
    <row customHeight="1" ht="17.25" r="4557" spans="1:105">
      <c r="A4557" s="161" t="n"/>
      <c r="B4557" s="141" t="n"/>
      <c r="C4557" s="15" t="n"/>
      <c r="D4557" s="15" t="n"/>
      <c r="E4557" s="142" t="n"/>
      <c r="F4557" s="16" t="n"/>
      <c r="G4557" s="132" t="n"/>
      <c r="H4557" s="142" t="n"/>
      <c r="I4557" s="142" t="n"/>
      <c r="J4557" s="144" t="n"/>
      <c r="K4557" s="124" t="n"/>
      <c r="L4557" s="12">
        <f>IF(E4557="","", IF(C4557="Long", (((E4557-H4557)*G4557)/F4557), (((H4557-E4557)*G4557)/F4557)))</f>
        <v/>
      </c>
      <c r="M4557" s="158">
        <f>IF(J4557="", "", K4557)</f>
        <v/>
      </c>
      <c r="N4557" s="17">
        <f>IF(K4557="", "", SUM(M4557/F4557))</f>
        <v/>
      </c>
      <c r="O4557" s="18" t="n"/>
      <c r="AC4557" s="14">
        <f>IF(M4557&lt;0, M4557/-F4557, L4557)</f>
        <v/>
      </c>
      <c r="AD4557" s="14">
        <f>IF(M4557="", "", IF(C4557="Long", IF(M4557&gt;0, M4557/F4557, ((G4557*(I4557-E4557))/F4557)), IF(M4557&gt;0, M4557/F4557, ((G4557*(E4557-I4557))/F4557))))</f>
        <v/>
      </c>
      <c r="AE4557" s="30">
        <f>IF(A4557="", "", MONTH(A4557))</f>
        <v/>
      </c>
      <c r="AF4557" s="30">
        <f>IF(A4557="", "", YEAR(A4557))</f>
        <v/>
      </c>
      <c r="AG4557" s="30">
        <f>IF(A4557="", "", DAY(A4557))</f>
        <v/>
      </c>
    </row>
    <row customHeight="1" ht="17.25" r="4558" spans="1:105">
      <c r="A4558" s="161" t="n"/>
      <c r="B4558" s="141" t="n"/>
      <c r="C4558" s="15" t="n"/>
      <c r="D4558" s="15" t="n"/>
      <c r="E4558" s="142" t="n"/>
      <c r="F4558" s="16" t="n"/>
      <c r="G4558" s="132" t="n"/>
      <c r="H4558" s="142" t="n"/>
      <c r="I4558" s="142" t="n"/>
      <c r="J4558" s="144" t="n"/>
      <c r="K4558" s="124" t="n"/>
      <c r="L4558" s="12">
        <f>IF(E4558="","", IF(C4558="Long", (((E4558-H4558)*G4558)/F4558), (((H4558-E4558)*G4558)/F4558)))</f>
        <v/>
      </c>
      <c r="M4558" s="158">
        <f>IF(J4558="", "", K4558)</f>
        <v/>
      </c>
      <c r="N4558" s="17">
        <f>IF(K4558="", "", SUM(M4558/F4558))</f>
        <v/>
      </c>
      <c r="O4558" s="18" t="n"/>
      <c r="AC4558" s="14">
        <f>IF(M4558&lt;0, M4558/-F4558, L4558)</f>
        <v/>
      </c>
      <c r="AD4558" s="14">
        <f>IF(M4558="", "", IF(C4558="Long", IF(M4558&gt;0, M4558/F4558, ((G4558*(I4558-E4558))/F4558)), IF(M4558&gt;0, M4558/F4558, ((G4558*(E4558-I4558))/F4558))))</f>
        <v/>
      </c>
      <c r="AE4558" s="30">
        <f>IF(A4558="", "", MONTH(A4558))</f>
        <v/>
      </c>
      <c r="AF4558" s="30">
        <f>IF(A4558="", "", YEAR(A4558))</f>
        <v/>
      </c>
      <c r="AG4558" s="30">
        <f>IF(A4558="", "", DAY(A4558))</f>
        <v/>
      </c>
    </row>
    <row customHeight="1" ht="17.25" r="4559" spans="1:105">
      <c r="A4559" s="161" t="n"/>
      <c r="B4559" s="141" t="n"/>
      <c r="C4559" s="15" t="n"/>
      <c r="D4559" s="15" t="n"/>
      <c r="E4559" s="142" t="n"/>
      <c r="F4559" s="16" t="n"/>
      <c r="G4559" s="132" t="n"/>
      <c r="H4559" s="142" t="n"/>
      <c r="I4559" s="142" t="n"/>
      <c r="J4559" s="144" t="n"/>
      <c r="K4559" s="124" t="n"/>
      <c r="L4559" s="12">
        <f>IF(E4559="","", IF(C4559="Long", (((E4559-H4559)*G4559)/F4559), (((H4559-E4559)*G4559)/F4559)))</f>
        <v/>
      </c>
      <c r="M4559" s="158">
        <f>IF(J4559="", "", K4559)</f>
        <v/>
      </c>
      <c r="N4559" s="17">
        <f>IF(K4559="", "", SUM(M4559/F4559))</f>
        <v/>
      </c>
      <c r="O4559" s="18" t="n"/>
      <c r="AC4559" s="14">
        <f>IF(M4559&lt;0, M4559/-F4559, L4559)</f>
        <v/>
      </c>
      <c r="AD4559" s="14">
        <f>IF(M4559="", "", IF(C4559="Long", IF(M4559&gt;0, M4559/F4559, ((G4559*(I4559-E4559))/F4559)), IF(M4559&gt;0, M4559/F4559, ((G4559*(E4559-I4559))/F4559))))</f>
        <v/>
      </c>
      <c r="AE4559" s="30">
        <f>IF(A4559="", "", MONTH(A4559))</f>
        <v/>
      </c>
      <c r="AF4559" s="30">
        <f>IF(A4559="", "", YEAR(A4559))</f>
        <v/>
      </c>
      <c r="AG4559" s="30">
        <f>IF(A4559="", "", DAY(A4559))</f>
        <v/>
      </c>
    </row>
    <row customHeight="1" ht="17.25" r="4560" spans="1:105">
      <c r="A4560" s="161" t="n"/>
      <c r="B4560" s="141" t="n"/>
      <c r="C4560" s="15" t="n"/>
      <c r="D4560" s="15" t="n"/>
      <c r="E4560" s="142" t="n"/>
      <c r="F4560" s="16" t="n"/>
      <c r="G4560" s="132" t="n"/>
      <c r="H4560" s="142" t="n"/>
      <c r="I4560" s="142" t="n"/>
      <c r="J4560" s="144" t="n"/>
      <c r="K4560" s="124" t="n"/>
      <c r="L4560" s="12">
        <f>IF(E4560="","", IF(C4560="Long", (((E4560-H4560)*G4560)/F4560), (((H4560-E4560)*G4560)/F4560)))</f>
        <v/>
      </c>
      <c r="M4560" s="158">
        <f>IF(J4560="", "", K4560)</f>
        <v/>
      </c>
      <c r="N4560" s="17">
        <f>IF(K4560="", "", SUM(M4560/F4560))</f>
        <v/>
      </c>
      <c r="O4560" s="18" t="n"/>
      <c r="AC4560" s="14">
        <f>IF(M4560&lt;0, M4560/-F4560, L4560)</f>
        <v/>
      </c>
      <c r="AD4560" s="14">
        <f>IF(M4560="", "", IF(C4560="Long", IF(M4560&gt;0, M4560/F4560, ((G4560*(I4560-E4560))/F4560)), IF(M4560&gt;0, M4560/F4560, ((G4560*(E4560-I4560))/F4560))))</f>
        <v/>
      </c>
      <c r="AE4560" s="30">
        <f>IF(A4560="", "", MONTH(A4560))</f>
        <v/>
      </c>
      <c r="AF4560" s="30">
        <f>IF(A4560="", "", YEAR(A4560))</f>
        <v/>
      </c>
      <c r="AG4560" s="30">
        <f>IF(A4560="", "", DAY(A4560))</f>
        <v/>
      </c>
    </row>
    <row customHeight="1" ht="17.25" r="4561" spans="1:105">
      <c r="A4561" s="161" t="n"/>
      <c r="B4561" s="141" t="n"/>
      <c r="C4561" s="15" t="n"/>
      <c r="D4561" s="15" t="n"/>
      <c r="E4561" s="142" t="n"/>
      <c r="F4561" s="16" t="n"/>
      <c r="G4561" s="132" t="n"/>
      <c r="H4561" s="142" t="n"/>
      <c r="I4561" s="142" t="n"/>
      <c r="J4561" s="144" t="n"/>
      <c r="K4561" s="124" t="n"/>
      <c r="L4561" s="12">
        <f>IF(E4561="","", IF(C4561="Long", (((E4561-H4561)*G4561)/F4561), (((H4561-E4561)*G4561)/F4561)))</f>
        <v/>
      </c>
      <c r="M4561" s="158">
        <f>IF(J4561="", "", K4561)</f>
        <v/>
      </c>
      <c r="N4561" s="17">
        <f>IF(K4561="", "", SUM(M4561/F4561))</f>
        <v/>
      </c>
      <c r="O4561" s="18" t="n"/>
      <c r="AC4561" s="14">
        <f>IF(M4561&lt;0, M4561/-F4561, L4561)</f>
        <v/>
      </c>
      <c r="AD4561" s="14">
        <f>IF(M4561="", "", IF(C4561="Long", IF(M4561&gt;0, M4561/F4561, ((G4561*(I4561-E4561))/F4561)), IF(M4561&gt;0, M4561/F4561, ((G4561*(E4561-I4561))/F4561))))</f>
        <v/>
      </c>
      <c r="AE4561" s="30">
        <f>IF(A4561="", "", MONTH(A4561))</f>
        <v/>
      </c>
      <c r="AF4561" s="30">
        <f>IF(A4561="", "", YEAR(A4561))</f>
        <v/>
      </c>
      <c r="AG4561" s="30">
        <f>IF(A4561="", "", DAY(A4561))</f>
        <v/>
      </c>
    </row>
    <row customHeight="1" ht="17.25" r="4562" spans="1:105">
      <c r="A4562" s="161" t="n"/>
      <c r="B4562" s="141" t="n"/>
      <c r="C4562" s="15" t="n"/>
      <c r="D4562" s="15" t="n"/>
      <c r="E4562" s="142" t="n"/>
      <c r="F4562" s="16" t="n"/>
      <c r="G4562" s="132" t="n"/>
      <c r="H4562" s="142" t="n"/>
      <c r="I4562" s="142" t="n"/>
      <c r="J4562" s="144" t="n"/>
      <c r="K4562" s="124" t="n"/>
      <c r="L4562" s="12">
        <f>IF(E4562="","", IF(C4562="Long", (((E4562-H4562)*G4562)/F4562), (((H4562-E4562)*G4562)/F4562)))</f>
        <v/>
      </c>
      <c r="M4562" s="158">
        <f>IF(J4562="", "", K4562)</f>
        <v/>
      </c>
      <c r="N4562" s="17">
        <f>IF(K4562="", "", SUM(M4562/F4562))</f>
        <v/>
      </c>
      <c r="O4562" s="18" t="n"/>
      <c r="AC4562" s="14">
        <f>IF(M4562&lt;0, M4562/-F4562, L4562)</f>
        <v/>
      </c>
      <c r="AD4562" s="14">
        <f>IF(M4562="", "", IF(C4562="Long", IF(M4562&gt;0, M4562/F4562, ((G4562*(I4562-E4562))/F4562)), IF(M4562&gt;0, M4562/F4562, ((G4562*(E4562-I4562))/F4562))))</f>
        <v/>
      </c>
      <c r="AE4562" s="30">
        <f>IF(A4562="", "", MONTH(A4562))</f>
        <v/>
      </c>
      <c r="AF4562" s="30">
        <f>IF(A4562="", "", YEAR(A4562))</f>
        <v/>
      </c>
      <c r="AG4562" s="30">
        <f>IF(A4562="", "", DAY(A4562))</f>
        <v/>
      </c>
    </row>
    <row customHeight="1" ht="17.25" r="4563" spans="1:105">
      <c r="A4563" s="161" t="n"/>
      <c r="B4563" s="141" t="n"/>
      <c r="C4563" s="15" t="n"/>
      <c r="D4563" s="15" t="n"/>
      <c r="E4563" s="142" t="n"/>
      <c r="F4563" s="16" t="n"/>
      <c r="G4563" s="132" t="n"/>
      <c r="H4563" s="142" t="n"/>
      <c r="I4563" s="142" t="n"/>
      <c r="J4563" s="144" t="n"/>
      <c r="K4563" s="124" t="n"/>
      <c r="L4563" s="12">
        <f>IF(E4563="","", IF(C4563="Long", (((E4563-H4563)*G4563)/F4563), (((H4563-E4563)*G4563)/F4563)))</f>
        <v/>
      </c>
      <c r="M4563" s="158">
        <f>IF(J4563="", "", K4563)</f>
        <v/>
      </c>
      <c r="N4563" s="17">
        <f>IF(K4563="", "", SUM(M4563/F4563))</f>
        <v/>
      </c>
      <c r="O4563" s="18" t="n"/>
      <c r="AC4563" s="14">
        <f>IF(M4563&lt;0, M4563/-F4563, L4563)</f>
        <v/>
      </c>
      <c r="AD4563" s="14">
        <f>IF(M4563="", "", IF(C4563="Long", IF(M4563&gt;0, M4563/F4563, ((G4563*(I4563-E4563))/F4563)), IF(M4563&gt;0, M4563/F4563, ((G4563*(E4563-I4563))/F4563))))</f>
        <v/>
      </c>
      <c r="AE4563" s="30">
        <f>IF(A4563="", "", MONTH(A4563))</f>
        <v/>
      </c>
      <c r="AF4563" s="30">
        <f>IF(A4563="", "", YEAR(A4563))</f>
        <v/>
      </c>
      <c r="AG4563" s="30">
        <f>IF(A4563="", "", DAY(A4563))</f>
        <v/>
      </c>
    </row>
    <row customHeight="1" ht="17.25" r="4564" spans="1:105">
      <c r="A4564" s="161" t="n"/>
      <c r="B4564" s="141" t="n"/>
      <c r="C4564" s="15" t="n"/>
      <c r="D4564" s="15" t="n"/>
      <c r="E4564" s="142" t="n"/>
      <c r="F4564" s="16" t="n"/>
      <c r="G4564" s="132" t="n"/>
      <c r="H4564" s="142" t="n"/>
      <c r="I4564" s="142" t="n"/>
      <c r="J4564" s="144" t="n"/>
      <c r="K4564" s="124" t="n"/>
      <c r="L4564" s="12">
        <f>IF(E4564="","", IF(C4564="Long", (((E4564-H4564)*G4564)/F4564), (((H4564-E4564)*G4564)/F4564)))</f>
        <v/>
      </c>
      <c r="M4564" s="158">
        <f>IF(J4564="", "", K4564)</f>
        <v/>
      </c>
      <c r="N4564" s="17">
        <f>IF(K4564="", "", SUM(M4564/F4564))</f>
        <v/>
      </c>
      <c r="O4564" s="18" t="n"/>
      <c r="AC4564" s="14">
        <f>IF(M4564&lt;0, M4564/-F4564, L4564)</f>
        <v/>
      </c>
      <c r="AD4564" s="14">
        <f>IF(M4564="", "", IF(C4564="Long", IF(M4564&gt;0, M4564/F4564, ((G4564*(I4564-E4564))/F4564)), IF(M4564&gt;0, M4564/F4564, ((G4564*(E4564-I4564))/F4564))))</f>
        <v/>
      </c>
      <c r="AE4564" s="30">
        <f>IF(A4564="", "", MONTH(A4564))</f>
        <v/>
      </c>
      <c r="AF4564" s="30">
        <f>IF(A4564="", "", YEAR(A4564))</f>
        <v/>
      </c>
      <c r="AG4564" s="30">
        <f>IF(A4564="", "", DAY(A4564))</f>
        <v/>
      </c>
    </row>
    <row customHeight="1" ht="17.25" r="4565" spans="1:105">
      <c r="A4565" s="161" t="n"/>
      <c r="B4565" s="141" t="n"/>
      <c r="C4565" s="15" t="n"/>
      <c r="D4565" s="15" t="n"/>
      <c r="E4565" s="142" t="n"/>
      <c r="F4565" s="16" t="n"/>
      <c r="G4565" s="132" t="n"/>
      <c r="H4565" s="142" t="n"/>
      <c r="I4565" s="142" t="n"/>
      <c r="J4565" s="144" t="n"/>
      <c r="K4565" s="124" t="n"/>
      <c r="L4565" s="12">
        <f>IF(E4565="","", IF(C4565="Long", (((E4565-H4565)*G4565)/F4565), (((H4565-E4565)*G4565)/F4565)))</f>
        <v/>
      </c>
      <c r="M4565" s="158">
        <f>IF(J4565="", "", K4565)</f>
        <v/>
      </c>
      <c r="N4565" s="17">
        <f>IF(K4565="", "", SUM(M4565/F4565))</f>
        <v/>
      </c>
      <c r="O4565" s="18" t="n"/>
      <c r="AC4565" s="14">
        <f>IF(M4565&lt;0, M4565/-F4565, L4565)</f>
        <v/>
      </c>
      <c r="AD4565" s="14">
        <f>IF(M4565="", "", IF(C4565="Long", IF(M4565&gt;0, M4565/F4565, ((G4565*(I4565-E4565))/F4565)), IF(M4565&gt;0, M4565/F4565, ((G4565*(E4565-I4565))/F4565))))</f>
        <v/>
      </c>
      <c r="AE4565" s="30">
        <f>IF(A4565="", "", MONTH(A4565))</f>
        <v/>
      </c>
      <c r="AF4565" s="30">
        <f>IF(A4565="", "", YEAR(A4565))</f>
        <v/>
      </c>
      <c r="AG4565" s="30">
        <f>IF(A4565="", "", DAY(A4565))</f>
        <v/>
      </c>
    </row>
    <row customHeight="1" ht="17.25" r="4566" spans="1:105">
      <c r="A4566" s="161" t="n"/>
      <c r="B4566" s="141" t="n"/>
      <c r="C4566" s="15" t="n"/>
      <c r="D4566" s="15" t="n"/>
      <c r="E4566" s="142" t="n"/>
      <c r="F4566" s="16" t="n"/>
      <c r="G4566" s="132" t="n"/>
      <c r="H4566" s="142" t="n"/>
      <c r="I4566" s="142" t="n"/>
      <c r="J4566" s="144" t="n"/>
      <c r="K4566" s="124" t="n"/>
      <c r="L4566" s="12">
        <f>IF(E4566="","", IF(C4566="Long", (((E4566-H4566)*G4566)/F4566), (((H4566-E4566)*G4566)/F4566)))</f>
        <v/>
      </c>
      <c r="M4566" s="158">
        <f>IF(J4566="", "", K4566)</f>
        <v/>
      </c>
      <c r="N4566" s="17">
        <f>IF(K4566="", "", SUM(M4566/F4566))</f>
        <v/>
      </c>
      <c r="O4566" s="18" t="n"/>
      <c r="AC4566" s="14">
        <f>IF(M4566&lt;0, M4566/-F4566, L4566)</f>
        <v/>
      </c>
      <c r="AD4566" s="14">
        <f>IF(M4566="", "", IF(C4566="Long", IF(M4566&gt;0, M4566/F4566, ((G4566*(I4566-E4566))/F4566)), IF(M4566&gt;0, M4566/F4566, ((G4566*(E4566-I4566))/F4566))))</f>
        <v/>
      </c>
      <c r="AE4566" s="30">
        <f>IF(A4566="", "", MONTH(A4566))</f>
        <v/>
      </c>
      <c r="AF4566" s="30">
        <f>IF(A4566="", "", YEAR(A4566))</f>
        <v/>
      </c>
      <c r="AG4566" s="30">
        <f>IF(A4566="", "", DAY(A4566))</f>
        <v/>
      </c>
    </row>
    <row customHeight="1" ht="17.25" r="4567" spans="1:105">
      <c r="A4567" s="161" t="n"/>
      <c r="B4567" s="141" t="n"/>
      <c r="C4567" s="15" t="n"/>
      <c r="D4567" s="15" t="n"/>
      <c r="E4567" s="142" t="n"/>
      <c r="F4567" s="16" t="n"/>
      <c r="G4567" s="132" t="n"/>
      <c r="H4567" s="142" t="n"/>
      <c r="I4567" s="142" t="n"/>
      <c r="J4567" s="144" t="n"/>
      <c r="K4567" s="124" t="n"/>
      <c r="L4567" s="12">
        <f>IF(E4567="","", IF(C4567="Long", (((E4567-H4567)*G4567)/F4567), (((H4567-E4567)*G4567)/F4567)))</f>
        <v/>
      </c>
      <c r="M4567" s="158">
        <f>IF(J4567="", "", K4567)</f>
        <v/>
      </c>
      <c r="N4567" s="17">
        <f>IF(K4567="", "", SUM(M4567/F4567))</f>
        <v/>
      </c>
      <c r="O4567" s="18" t="n"/>
      <c r="AC4567" s="14">
        <f>IF(M4567&lt;0, M4567/-F4567, L4567)</f>
        <v/>
      </c>
      <c r="AD4567" s="14">
        <f>IF(M4567="", "", IF(C4567="Long", IF(M4567&gt;0, M4567/F4567, ((G4567*(I4567-E4567))/F4567)), IF(M4567&gt;0, M4567/F4567, ((G4567*(E4567-I4567))/F4567))))</f>
        <v/>
      </c>
      <c r="AE4567" s="30">
        <f>IF(A4567="", "", MONTH(A4567))</f>
        <v/>
      </c>
      <c r="AF4567" s="30">
        <f>IF(A4567="", "", YEAR(A4567))</f>
        <v/>
      </c>
      <c r="AG4567" s="30">
        <f>IF(A4567="", "", DAY(A4567))</f>
        <v/>
      </c>
    </row>
    <row customHeight="1" ht="17.25" r="4568" spans="1:105">
      <c r="A4568" s="161" t="n"/>
      <c r="B4568" s="141" t="n"/>
      <c r="C4568" s="15" t="n"/>
      <c r="D4568" s="15" t="n"/>
      <c r="E4568" s="142" t="n"/>
      <c r="F4568" s="16" t="n"/>
      <c r="G4568" s="132" t="n"/>
      <c r="H4568" s="142" t="n"/>
      <c r="I4568" s="142" t="n"/>
      <c r="J4568" s="144" t="n"/>
      <c r="K4568" s="124" t="n"/>
      <c r="L4568" s="12">
        <f>IF(E4568="","", IF(C4568="Long", (((E4568-H4568)*G4568)/F4568), (((H4568-E4568)*G4568)/F4568)))</f>
        <v/>
      </c>
      <c r="M4568" s="158">
        <f>IF(J4568="", "", K4568)</f>
        <v/>
      </c>
      <c r="N4568" s="17">
        <f>IF(K4568="", "", SUM(M4568/F4568))</f>
        <v/>
      </c>
      <c r="O4568" s="18" t="n"/>
      <c r="AC4568" s="14">
        <f>IF(M4568&lt;0, M4568/-F4568, L4568)</f>
        <v/>
      </c>
      <c r="AD4568" s="14">
        <f>IF(M4568="", "", IF(C4568="Long", IF(M4568&gt;0, M4568/F4568, ((G4568*(I4568-E4568))/F4568)), IF(M4568&gt;0, M4568/F4568, ((G4568*(E4568-I4568))/F4568))))</f>
        <v/>
      </c>
      <c r="AE4568" s="30">
        <f>IF(A4568="", "", MONTH(A4568))</f>
        <v/>
      </c>
      <c r="AF4568" s="30">
        <f>IF(A4568="", "", YEAR(A4568))</f>
        <v/>
      </c>
      <c r="AG4568" s="30">
        <f>IF(A4568="", "", DAY(A4568))</f>
        <v/>
      </c>
    </row>
    <row customHeight="1" ht="17.25" r="4569" spans="1:105">
      <c r="A4569" s="161" t="n"/>
      <c r="B4569" s="141" t="n"/>
      <c r="C4569" s="15" t="n"/>
      <c r="D4569" s="15" t="n"/>
      <c r="E4569" s="142" t="n"/>
      <c r="F4569" s="16" t="n"/>
      <c r="G4569" s="132" t="n"/>
      <c r="H4569" s="142" t="n"/>
      <c r="I4569" s="142" t="n"/>
      <c r="J4569" s="144" t="n"/>
      <c r="K4569" s="124" t="n"/>
      <c r="L4569" s="12">
        <f>IF(E4569="","", IF(C4569="Long", (((E4569-H4569)*G4569)/F4569), (((H4569-E4569)*G4569)/F4569)))</f>
        <v/>
      </c>
      <c r="M4569" s="158">
        <f>IF(J4569="", "", K4569)</f>
        <v/>
      </c>
      <c r="N4569" s="17">
        <f>IF(K4569="", "", SUM(M4569/F4569))</f>
        <v/>
      </c>
      <c r="O4569" s="18" t="n"/>
      <c r="AC4569" s="14">
        <f>IF(M4569&lt;0, M4569/-F4569, L4569)</f>
        <v/>
      </c>
      <c r="AD4569" s="14">
        <f>IF(M4569="", "", IF(C4569="Long", IF(M4569&gt;0, M4569/F4569, ((G4569*(I4569-E4569))/F4569)), IF(M4569&gt;0, M4569/F4569, ((G4569*(E4569-I4569))/F4569))))</f>
        <v/>
      </c>
      <c r="AE4569" s="30">
        <f>IF(A4569="", "", MONTH(A4569))</f>
        <v/>
      </c>
      <c r="AF4569" s="30">
        <f>IF(A4569="", "", YEAR(A4569))</f>
        <v/>
      </c>
      <c r="AG4569" s="30">
        <f>IF(A4569="", "", DAY(A4569))</f>
        <v/>
      </c>
    </row>
    <row customHeight="1" ht="17.25" r="4570" spans="1:105">
      <c r="A4570" s="161" t="n"/>
      <c r="B4570" s="141" t="n"/>
      <c r="C4570" s="15" t="n"/>
      <c r="D4570" s="15" t="n"/>
      <c r="E4570" s="142" t="n"/>
      <c r="F4570" s="16" t="n"/>
      <c r="G4570" s="132" t="n"/>
      <c r="H4570" s="142" t="n"/>
      <c r="I4570" s="142" t="n"/>
      <c r="J4570" s="144" t="n"/>
      <c r="K4570" s="124" t="n"/>
      <c r="L4570" s="12">
        <f>IF(E4570="","", IF(C4570="Long", (((E4570-H4570)*G4570)/F4570), (((H4570-E4570)*G4570)/F4570)))</f>
        <v/>
      </c>
      <c r="M4570" s="158">
        <f>IF(J4570="", "", K4570)</f>
        <v/>
      </c>
      <c r="N4570" s="17">
        <f>IF(K4570="", "", SUM(M4570/F4570))</f>
        <v/>
      </c>
      <c r="O4570" s="18" t="n"/>
      <c r="AC4570" s="14">
        <f>IF(M4570&lt;0, M4570/-F4570, L4570)</f>
        <v/>
      </c>
      <c r="AD4570" s="14">
        <f>IF(M4570="", "", IF(C4570="Long", IF(M4570&gt;0, M4570/F4570, ((G4570*(I4570-E4570))/F4570)), IF(M4570&gt;0, M4570/F4570, ((G4570*(E4570-I4570))/F4570))))</f>
        <v/>
      </c>
      <c r="AE4570" s="30">
        <f>IF(A4570="", "", MONTH(A4570))</f>
        <v/>
      </c>
      <c r="AF4570" s="30">
        <f>IF(A4570="", "", YEAR(A4570))</f>
        <v/>
      </c>
      <c r="AG4570" s="30">
        <f>IF(A4570="", "", DAY(A4570))</f>
        <v/>
      </c>
    </row>
    <row customHeight="1" ht="17.25" r="4571" spans="1:105">
      <c r="A4571" s="161" t="n"/>
      <c r="B4571" s="141" t="n"/>
      <c r="C4571" s="15" t="n"/>
      <c r="D4571" s="15" t="n"/>
      <c r="E4571" s="142" t="n"/>
      <c r="F4571" s="16" t="n"/>
      <c r="G4571" s="132" t="n"/>
      <c r="H4571" s="142" t="n"/>
      <c r="I4571" s="142" t="n"/>
      <c r="J4571" s="144" t="n"/>
      <c r="K4571" s="124" t="n"/>
      <c r="L4571" s="12">
        <f>IF(E4571="","", IF(C4571="Long", (((E4571-H4571)*G4571)/F4571), (((H4571-E4571)*G4571)/F4571)))</f>
        <v/>
      </c>
      <c r="M4571" s="158">
        <f>IF(J4571="", "", K4571)</f>
        <v/>
      </c>
      <c r="N4571" s="17">
        <f>IF(K4571="", "", SUM(M4571/F4571))</f>
        <v/>
      </c>
      <c r="O4571" s="18" t="n"/>
      <c r="AC4571" s="14">
        <f>IF(M4571&lt;0, M4571/-F4571, L4571)</f>
        <v/>
      </c>
      <c r="AD4571" s="14">
        <f>IF(M4571="", "", IF(C4571="Long", IF(M4571&gt;0, M4571/F4571, ((G4571*(I4571-E4571))/F4571)), IF(M4571&gt;0, M4571/F4571, ((G4571*(E4571-I4571))/F4571))))</f>
        <v/>
      </c>
      <c r="AE4571" s="30">
        <f>IF(A4571="", "", MONTH(A4571))</f>
        <v/>
      </c>
      <c r="AF4571" s="30">
        <f>IF(A4571="", "", YEAR(A4571))</f>
        <v/>
      </c>
      <c r="AG4571" s="30">
        <f>IF(A4571="", "", DAY(A4571))</f>
        <v/>
      </c>
    </row>
    <row customHeight="1" ht="17.25" r="4572" spans="1:105">
      <c r="A4572" s="161" t="n"/>
      <c r="B4572" s="141" t="n"/>
      <c r="C4572" s="15" t="n"/>
      <c r="D4572" s="15" t="n"/>
      <c r="E4572" s="142" t="n"/>
      <c r="F4572" s="16" t="n"/>
      <c r="G4572" s="132" t="n"/>
      <c r="H4572" s="142" t="n"/>
      <c r="I4572" s="142" t="n"/>
      <c r="J4572" s="144" t="n"/>
      <c r="K4572" s="124" t="n"/>
      <c r="L4572" s="12">
        <f>IF(E4572="","", IF(C4572="Long", (((E4572-H4572)*G4572)/F4572), (((H4572-E4572)*G4572)/F4572)))</f>
        <v/>
      </c>
      <c r="M4572" s="158">
        <f>IF(J4572="", "", K4572)</f>
        <v/>
      </c>
      <c r="N4572" s="17">
        <f>IF(K4572="", "", SUM(M4572/F4572))</f>
        <v/>
      </c>
      <c r="O4572" s="18" t="n"/>
      <c r="AC4572" s="14">
        <f>IF(M4572&lt;0, M4572/-F4572, L4572)</f>
        <v/>
      </c>
      <c r="AD4572" s="14">
        <f>IF(M4572="", "", IF(C4572="Long", IF(M4572&gt;0, M4572/F4572, ((G4572*(I4572-E4572))/F4572)), IF(M4572&gt;0, M4572/F4572, ((G4572*(E4572-I4572))/F4572))))</f>
        <v/>
      </c>
      <c r="AE4572" s="30">
        <f>IF(A4572="", "", MONTH(A4572))</f>
        <v/>
      </c>
      <c r="AF4572" s="30">
        <f>IF(A4572="", "", YEAR(A4572))</f>
        <v/>
      </c>
      <c r="AG4572" s="30">
        <f>IF(A4572="", "", DAY(A4572))</f>
        <v/>
      </c>
    </row>
    <row customHeight="1" ht="17.25" r="4573" spans="1:105">
      <c r="A4573" s="161" t="n"/>
      <c r="B4573" s="141" t="n"/>
      <c r="C4573" s="15" t="n"/>
      <c r="D4573" s="15" t="n"/>
      <c r="E4573" s="142" t="n"/>
      <c r="F4573" s="16" t="n"/>
      <c r="G4573" s="132" t="n"/>
      <c r="H4573" s="142" t="n"/>
      <c r="I4573" s="142" t="n"/>
      <c r="J4573" s="144" t="n"/>
      <c r="K4573" s="124" t="n"/>
      <c r="L4573" s="12">
        <f>IF(E4573="","", IF(C4573="Long", (((E4573-H4573)*G4573)/F4573), (((H4573-E4573)*G4573)/F4573)))</f>
        <v/>
      </c>
      <c r="M4573" s="158">
        <f>IF(J4573="", "", K4573)</f>
        <v/>
      </c>
      <c r="N4573" s="17">
        <f>IF(K4573="", "", SUM(M4573/F4573))</f>
        <v/>
      </c>
      <c r="O4573" s="18" t="n"/>
      <c r="AC4573" s="14">
        <f>IF(M4573&lt;0, M4573/-F4573, L4573)</f>
        <v/>
      </c>
      <c r="AD4573" s="14">
        <f>IF(M4573="", "", IF(C4573="Long", IF(M4573&gt;0, M4573/F4573, ((G4573*(I4573-E4573))/F4573)), IF(M4573&gt;0, M4573/F4573, ((G4573*(E4573-I4573))/F4573))))</f>
        <v/>
      </c>
      <c r="AE4573" s="30">
        <f>IF(A4573="", "", MONTH(A4573))</f>
        <v/>
      </c>
      <c r="AF4573" s="30">
        <f>IF(A4573="", "", YEAR(A4573))</f>
        <v/>
      </c>
      <c r="AG4573" s="30">
        <f>IF(A4573="", "", DAY(A4573))</f>
        <v/>
      </c>
    </row>
    <row customHeight="1" ht="17.25" r="4574" spans="1:105">
      <c r="A4574" s="161" t="n"/>
      <c r="B4574" s="141" t="n"/>
      <c r="C4574" s="15" t="n"/>
      <c r="D4574" s="15" t="n"/>
      <c r="E4574" s="142" t="n"/>
      <c r="F4574" s="16" t="n"/>
      <c r="G4574" s="132" t="n"/>
      <c r="H4574" s="142" t="n"/>
      <c r="I4574" s="142" t="n"/>
      <c r="J4574" s="144" t="n"/>
      <c r="K4574" s="124" t="n"/>
      <c r="L4574" s="12">
        <f>IF(E4574="","", IF(C4574="Long", (((E4574-H4574)*G4574)/F4574), (((H4574-E4574)*G4574)/F4574)))</f>
        <v/>
      </c>
      <c r="M4574" s="158">
        <f>IF(J4574="", "", K4574)</f>
        <v/>
      </c>
      <c r="N4574" s="17">
        <f>IF(K4574="", "", SUM(M4574/F4574))</f>
        <v/>
      </c>
      <c r="O4574" s="18" t="n"/>
      <c r="AC4574" s="14">
        <f>IF(M4574&lt;0, M4574/-F4574, L4574)</f>
        <v/>
      </c>
      <c r="AD4574" s="14">
        <f>IF(M4574="", "", IF(C4574="Long", IF(M4574&gt;0, M4574/F4574, ((G4574*(I4574-E4574))/F4574)), IF(M4574&gt;0, M4574/F4574, ((G4574*(E4574-I4574))/F4574))))</f>
        <v/>
      </c>
      <c r="AE4574" s="30">
        <f>IF(A4574="", "", MONTH(A4574))</f>
        <v/>
      </c>
      <c r="AF4574" s="30">
        <f>IF(A4574="", "", YEAR(A4574))</f>
        <v/>
      </c>
      <c r="AG4574" s="30">
        <f>IF(A4574="", "", DAY(A4574))</f>
        <v/>
      </c>
    </row>
    <row customHeight="1" ht="17.25" r="4575" spans="1:105">
      <c r="A4575" s="161" t="n"/>
      <c r="B4575" s="141" t="n"/>
      <c r="C4575" s="15" t="n"/>
      <c r="D4575" s="15" t="n"/>
      <c r="E4575" s="142" t="n"/>
      <c r="F4575" s="16" t="n"/>
      <c r="G4575" s="132" t="n"/>
      <c r="H4575" s="142" t="n"/>
      <c r="I4575" s="142" t="n"/>
      <c r="J4575" s="144" t="n"/>
      <c r="K4575" s="124" t="n"/>
      <c r="L4575" s="12">
        <f>IF(E4575="","", IF(C4575="Long", (((E4575-H4575)*G4575)/F4575), (((H4575-E4575)*G4575)/F4575)))</f>
        <v/>
      </c>
      <c r="M4575" s="158">
        <f>IF(J4575="", "", K4575)</f>
        <v/>
      </c>
      <c r="N4575" s="17">
        <f>IF(K4575="", "", SUM(M4575/F4575))</f>
        <v/>
      </c>
      <c r="O4575" s="18" t="n"/>
      <c r="AC4575" s="14">
        <f>IF(M4575&lt;0, M4575/-F4575, L4575)</f>
        <v/>
      </c>
      <c r="AD4575" s="14">
        <f>IF(M4575="", "", IF(C4575="Long", IF(M4575&gt;0, M4575/F4575, ((G4575*(I4575-E4575))/F4575)), IF(M4575&gt;0, M4575/F4575, ((G4575*(E4575-I4575))/F4575))))</f>
        <v/>
      </c>
      <c r="AE4575" s="30">
        <f>IF(A4575="", "", MONTH(A4575))</f>
        <v/>
      </c>
      <c r="AF4575" s="30">
        <f>IF(A4575="", "", YEAR(A4575))</f>
        <v/>
      </c>
      <c r="AG4575" s="30">
        <f>IF(A4575="", "", DAY(A4575))</f>
        <v/>
      </c>
    </row>
    <row customHeight="1" ht="17.25" r="4576" spans="1:105">
      <c r="A4576" s="161" t="n"/>
      <c r="B4576" s="141" t="n"/>
      <c r="C4576" s="15" t="n"/>
      <c r="D4576" s="15" t="n"/>
      <c r="E4576" s="142" t="n"/>
      <c r="F4576" s="16" t="n"/>
      <c r="G4576" s="132" t="n"/>
      <c r="H4576" s="142" t="n"/>
      <c r="I4576" s="142" t="n"/>
      <c r="J4576" s="144" t="n"/>
      <c r="K4576" s="124" t="n"/>
      <c r="L4576" s="12">
        <f>IF(E4576="","", IF(C4576="Long", (((E4576-H4576)*G4576)/F4576), (((H4576-E4576)*G4576)/F4576)))</f>
        <v/>
      </c>
      <c r="M4576" s="158">
        <f>IF(J4576="", "", K4576)</f>
        <v/>
      </c>
      <c r="N4576" s="17">
        <f>IF(K4576="", "", SUM(M4576/F4576))</f>
        <v/>
      </c>
      <c r="O4576" s="18" t="n"/>
      <c r="AC4576" s="14">
        <f>IF(M4576&lt;0, M4576/-F4576, L4576)</f>
        <v/>
      </c>
      <c r="AD4576" s="14">
        <f>IF(M4576="", "", IF(C4576="Long", IF(M4576&gt;0, M4576/F4576, ((G4576*(I4576-E4576))/F4576)), IF(M4576&gt;0, M4576/F4576, ((G4576*(E4576-I4576))/F4576))))</f>
        <v/>
      </c>
      <c r="AE4576" s="30">
        <f>IF(A4576="", "", MONTH(A4576))</f>
        <v/>
      </c>
      <c r="AF4576" s="30">
        <f>IF(A4576="", "", YEAR(A4576))</f>
        <v/>
      </c>
      <c r="AG4576" s="30">
        <f>IF(A4576="", "", DAY(A4576))</f>
        <v/>
      </c>
    </row>
    <row customHeight="1" ht="17.25" r="4577" spans="1:105">
      <c r="A4577" s="161" t="n"/>
      <c r="B4577" s="141" t="n"/>
      <c r="C4577" s="15" t="n"/>
      <c r="D4577" s="15" t="n"/>
      <c r="E4577" s="142" t="n"/>
      <c r="F4577" s="16" t="n"/>
      <c r="G4577" s="132" t="n"/>
      <c r="H4577" s="142" t="n"/>
      <c r="I4577" s="142" t="n"/>
      <c r="J4577" s="144" t="n"/>
      <c r="K4577" s="124" t="n"/>
      <c r="L4577" s="12">
        <f>IF(E4577="","", IF(C4577="Long", (((E4577-H4577)*G4577)/F4577), (((H4577-E4577)*G4577)/F4577)))</f>
        <v/>
      </c>
      <c r="M4577" s="158">
        <f>IF(J4577="", "", K4577)</f>
        <v/>
      </c>
      <c r="N4577" s="17">
        <f>IF(K4577="", "", SUM(M4577/F4577))</f>
        <v/>
      </c>
      <c r="O4577" s="18" t="n"/>
      <c r="AC4577" s="14">
        <f>IF(M4577&lt;0, M4577/-F4577, L4577)</f>
        <v/>
      </c>
      <c r="AD4577" s="14">
        <f>IF(M4577="", "", IF(C4577="Long", IF(M4577&gt;0, M4577/F4577, ((G4577*(I4577-E4577))/F4577)), IF(M4577&gt;0, M4577/F4577, ((G4577*(E4577-I4577))/F4577))))</f>
        <v/>
      </c>
      <c r="AE4577" s="30">
        <f>IF(A4577="", "", MONTH(A4577))</f>
        <v/>
      </c>
      <c r="AF4577" s="30">
        <f>IF(A4577="", "", YEAR(A4577))</f>
        <v/>
      </c>
      <c r="AG4577" s="30">
        <f>IF(A4577="", "", DAY(A4577))</f>
        <v/>
      </c>
    </row>
    <row customHeight="1" ht="17.25" r="4578" spans="1:105">
      <c r="A4578" s="161" t="n"/>
      <c r="B4578" s="141" t="n"/>
      <c r="C4578" s="15" t="n"/>
      <c r="D4578" s="15" t="n"/>
      <c r="E4578" s="142" t="n"/>
      <c r="F4578" s="16" t="n"/>
      <c r="G4578" s="132" t="n"/>
      <c r="H4578" s="142" t="n"/>
      <c r="I4578" s="142" t="n"/>
      <c r="J4578" s="144" t="n"/>
      <c r="K4578" s="124" t="n"/>
      <c r="L4578" s="12">
        <f>IF(E4578="","", IF(C4578="Long", (((E4578-H4578)*G4578)/F4578), (((H4578-E4578)*G4578)/F4578)))</f>
        <v/>
      </c>
      <c r="M4578" s="158">
        <f>IF(J4578="", "", K4578)</f>
        <v/>
      </c>
      <c r="N4578" s="17">
        <f>IF(K4578="", "", SUM(M4578/F4578))</f>
        <v/>
      </c>
      <c r="O4578" s="18" t="n"/>
      <c r="AC4578" s="14">
        <f>IF(M4578&lt;0, M4578/-F4578, L4578)</f>
        <v/>
      </c>
      <c r="AD4578" s="14">
        <f>IF(M4578="", "", IF(C4578="Long", IF(M4578&gt;0, M4578/F4578, ((G4578*(I4578-E4578))/F4578)), IF(M4578&gt;0, M4578/F4578, ((G4578*(E4578-I4578))/F4578))))</f>
        <v/>
      </c>
      <c r="AE4578" s="30">
        <f>IF(A4578="", "", MONTH(A4578))</f>
        <v/>
      </c>
      <c r="AF4578" s="30">
        <f>IF(A4578="", "", YEAR(A4578))</f>
        <v/>
      </c>
      <c r="AG4578" s="30">
        <f>IF(A4578="", "", DAY(A4578))</f>
        <v/>
      </c>
    </row>
    <row customHeight="1" ht="17.25" r="4579" spans="1:105">
      <c r="A4579" s="161" t="n"/>
      <c r="B4579" s="141" t="n"/>
      <c r="C4579" s="15" t="n"/>
      <c r="D4579" s="15" t="n"/>
      <c r="E4579" s="142" t="n"/>
      <c r="F4579" s="16" t="n"/>
      <c r="G4579" s="132" t="n"/>
      <c r="H4579" s="142" t="n"/>
      <c r="I4579" s="142" t="n"/>
      <c r="J4579" s="144" t="n"/>
      <c r="K4579" s="124" t="n"/>
      <c r="L4579" s="12">
        <f>IF(E4579="","", IF(C4579="Long", (((E4579-H4579)*G4579)/F4579), (((H4579-E4579)*G4579)/F4579)))</f>
        <v/>
      </c>
      <c r="M4579" s="158">
        <f>IF(J4579="", "", K4579)</f>
        <v/>
      </c>
      <c r="N4579" s="17">
        <f>IF(K4579="", "", SUM(M4579/F4579))</f>
        <v/>
      </c>
      <c r="O4579" s="18" t="n"/>
      <c r="AC4579" s="14">
        <f>IF(M4579&lt;0, M4579/-F4579, L4579)</f>
        <v/>
      </c>
      <c r="AD4579" s="14">
        <f>IF(M4579="", "", IF(C4579="Long", IF(M4579&gt;0, M4579/F4579, ((G4579*(I4579-E4579))/F4579)), IF(M4579&gt;0, M4579/F4579, ((G4579*(E4579-I4579))/F4579))))</f>
        <v/>
      </c>
      <c r="AE4579" s="30">
        <f>IF(A4579="", "", MONTH(A4579))</f>
        <v/>
      </c>
      <c r="AF4579" s="30">
        <f>IF(A4579="", "", YEAR(A4579))</f>
        <v/>
      </c>
      <c r="AG4579" s="30">
        <f>IF(A4579="", "", DAY(A4579))</f>
        <v/>
      </c>
    </row>
    <row customHeight="1" ht="17.25" r="4580" spans="1:105">
      <c r="A4580" s="161" t="n"/>
      <c r="B4580" s="141" t="n"/>
      <c r="C4580" s="15" t="n"/>
      <c r="D4580" s="15" t="n"/>
      <c r="E4580" s="142" t="n"/>
      <c r="F4580" s="16" t="n"/>
      <c r="G4580" s="132" t="n"/>
      <c r="H4580" s="142" t="n"/>
      <c r="I4580" s="142" t="n"/>
      <c r="J4580" s="144" t="n"/>
      <c r="K4580" s="124" t="n"/>
      <c r="L4580" s="12">
        <f>IF(E4580="","", IF(C4580="Long", (((E4580-H4580)*G4580)/F4580), (((H4580-E4580)*G4580)/F4580)))</f>
        <v/>
      </c>
      <c r="M4580" s="158">
        <f>IF(J4580="", "", K4580)</f>
        <v/>
      </c>
      <c r="N4580" s="17">
        <f>IF(K4580="", "", SUM(M4580/F4580))</f>
        <v/>
      </c>
      <c r="O4580" s="18" t="n"/>
      <c r="AC4580" s="14">
        <f>IF(M4580&lt;0, M4580/-F4580, L4580)</f>
        <v/>
      </c>
      <c r="AD4580" s="14">
        <f>IF(M4580="", "", IF(C4580="Long", IF(M4580&gt;0, M4580/F4580, ((G4580*(I4580-E4580))/F4580)), IF(M4580&gt;0, M4580/F4580, ((G4580*(E4580-I4580))/F4580))))</f>
        <v/>
      </c>
      <c r="AE4580" s="30">
        <f>IF(A4580="", "", MONTH(A4580))</f>
        <v/>
      </c>
      <c r="AF4580" s="30">
        <f>IF(A4580="", "", YEAR(A4580))</f>
        <v/>
      </c>
      <c r="AG4580" s="30">
        <f>IF(A4580="", "", DAY(A4580))</f>
        <v/>
      </c>
    </row>
    <row customHeight="1" ht="17.25" r="4581" spans="1:105">
      <c r="A4581" s="161" t="n"/>
      <c r="B4581" s="141" t="n"/>
      <c r="C4581" s="15" t="n"/>
      <c r="D4581" s="15" t="n"/>
      <c r="E4581" s="142" t="n"/>
      <c r="F4581" s="16" t="n"/>
      <c r="G4581" s="132" t="n"/>
      <c r="H4581" s="142" t="n"/>
      <c r="I4581" s="142" t="n"/>
      <c r="J4581" s="144" t="n"/>
      <c r="K4581" s="124" t="n"/>
      <c r="L4581" s="12">
        <f>IF(E4581="","", IF(C4581="Long", (((E4581-H4581)*G4581)/F4581), (((H4581-E4581)*G4581)/F4581)))</f>
        <v/>
      </c>
      <c r="M4581" s="158">
        <f>IF(J4581="", "", K4581)</f>
        <v/>
      </c>
      <c r="N4581" s="17">
        <f>IF(K4581="", "", SUM(M4581/F4581))</f>
        <v/>
      </c>
      <c r="O4581" s="18" t="n"/>
      <c r="AC4581" s="14">
        <f>IF(M4581&lt;0, M4581/-F4581, L4581)</f>
        <v/>
      </c>
      <c r="AD4581" s="14">
        <f>IF(M4581="", "", IF(C4581="Long", IF(M4581&gt;0, M4581/F4581, ((G4581*(I4581-E4581))/F4581)), IF(M4581&gt;0, M4581/F4581, ((G4581*(E4581-I4581))/F4581))))</f>
        <v/>
      </c>
      <c r="AE4581" s="30">
        <f>IF(A4581="", "", MONTH(A4581))</f>
        <v/>
      </c>
      <c r="AF4581" s="30">
        <f>IF(A4581="", "", YEAR(A4581))</f>
        <v/>
      </c>
      <c r="AG4581" s="30">
        <f>IF(A4581="", "", DAY(A4581))</f>
        <v/>
      </c>
    </row>
    <row customHeight="1" ht="17.25" r="4582" spans="1:105">
      <c r="A4582" s="161" t="n"/>
      <c r="B4582" s="141" t="n"/>
      <c r="C4582" s="15" t="n"/>
      <c r="D4582" s="15" t="n"/>
      <c r="E4582" s="142" t="n"/>
      <c r="F4582" s="16" t="n"/>
      <c r="G4582" s="132" t="n"/>
      <c r="H4582" s="142" t="n"/>
      <c r="I4582" s="142" t="n"/>
      <c r="J4582" s="144" t="n"/>
      <c r="K4582" s="124" t="n"/>
      <c r="L4582" s="12">
        <f>IF(E4582="","", IF(C4582="Long", (((E4582-H4582)*G4582)/F4582), (((H4582-E4582)*G4582)/F4582)))</f>
        <v/>
      </c>
      <c r="M4582" s="158">
        <f>IF(J4582="", "", K4582)</f>
        <v/>
      </c>
      <c r="N4582" s="17">
        <f>IF(K4582="", "", SUM(M4582/F4582))</f>
        <v/>
      </c>
      <c r="O4582" s="18" t="n"/>
      <c r="AC4582" s="14">
        <f>IF(M4582&lt;0, M4582/-F4582, L4582)</f>
        <v/>
      </c>
      <c r="AD4582" s="14">
        <f>IF(M4582="", "", IF(C4582="Long", IF(M4582&gt;0, M4582/F4582, ((G4582*(I4582-E4582))/F4582)), IF(M4582&gt;0, M4582/F4582, ((G4582*(E4582-I4582))/F4582))))</f>
        <v/>
      </c>
      <c r="AE4582" s="30">
        <f>IF(A4582="", "", MONTH(A4582))</f>
        <v/>
      </c>
      <c r="AF4582" s="30">
        <f>IF(A4582="", "", YEAR(A4582))</f>
        <v/>
      </c>
      <c r="AG4582" s="30">
        <f>IF(A4582="", "", DAY(A4582))</f>
        <v/>
      </c>
    </row>
    <row customHeight="1" ht="17.25" r="4583" spans="1:105">
      <c r="A4583" s="161" t="n"/>
      <c r="B4583" s="141" t="n"/>
      <c r="C4583" s="15" t="n"/>
      <c r="D4583" s="15" t="n"/>
      <c r="E4583" s="142" t="n"/>
      <c r="F4583" s="16" t="n"/>
      <c r="G4583" s="132" t="n"/>
      <c r="H4583" s="142" t="n"/>
      <c r="I4583" s="142" t="n"/>
      <c r="J4583" s="144" t="n"/>
      <c r="K4583" s="124" t="n"/>
      <c r="L4583" s="12">
        <f>IF(E4583="","", IF(C4583="Long", (((E4583-H4583)*G4583)/F4583), (((H4583-E4583)*G4583)/F4583)))</f>
        <v/>
      </c>
      <c r="M4583" s="158">
        <f>IF(J4583="", "", K4583)</f>
        <v/>
      </c>
      <c r="N4583" s="17">
        <f>IF(K4583="", "", SUM(M4583/F4583))</f>
        <v/>
      </c>
      <c r="O4583" s="18" t="n"/>
      <c r="AC4583" s="14">
        <f>IF(M4583&lt;0, M4583/-F4583, L4583)</f>
        <v/>
      </c>
      <c r="AD4583" s="14">
        <f>IF(M4583="", "", IF(C4583="Long", IF(M4583&gt;0, M4583/F4583, ((G4583*(I4583-E4583))/F4583)), IF(M4583&gt;0, M4583/F4583, ((G4583*(E4583-I4583))/F4583))))</f>
        <v/>
      </c>
      <c r="AE4583" s="30">
        <f>IF(A4583="", "", MONTH(A4583))</f>
        <v/>
      </c>
      <c r="AF4583" s="30">
        <f>IF(A4583="", "", YEAR(A4583))</f>
        <v/>
      </c>
      <c r="AG4583" s="30">
        <f>IF(A4583="", "", DAY(A4583))</f>
        <v/>
      </c>
    </row>
    <row customHeight="1" ht="17.25" r="4584" spans="1:105">
      <c r="A4584" s="161" t="n"/>
      <c r="B4584" s="141" t="n"/>
      <c r="C4584" s="15" t="n"/>
      <c r="D4584" s="15" t="n"/>
      <c r="E4584" s="142" t="n"/>
      <c r="F4584" s="16" t="n"/>
      <c r="G4584" s="132" t="n"/>
      <c r="H4584" s="142" t="n"/>
      <c r="I4584" s="142" t="n"/>
      <c r="J4584" s="144" t="n"/>
      <c r="K4584" s="124" t="n"/>
      <c r="L4584" s="12">
        <f>IF(E4584="","", IF(C4584="Long", (((E4584-H4584)*G4584)/F4584), (((H4584-E4584)*G4584)/F4584)))</f>
        <v/>
      </c>
      <c r="M4584" s="158">
        <f>IF(J4584="", "", K4584)</f>
        <v/>
      </c>
      <c r="N4584" s="17">
        <f>IF(K4584="", "", SUM(M4584/F4584))</f>
        <v/>
      </c>
      <c r="O4584" s="18" t="n"/>
      <c r="AC4584" s="14">
        <f>IF(M4584&lt;0, M4584/-F4584, L4584)</f>
        <v/>
      </c>
      <c r="AD4584" s="14">
        <f>IF(M4584="", "", IF(C4584="Long", IF(M4584&gt;0, M4584/F4584, ((G4584*(I4584-E4584))/F4584)), IF(M4584&gt;0, M4584/F4584, ((G4584*(E4584-I4584))/F4584))))</f>
        <v/>
      </c>
      <c r="AE4584" s="30">
        <f>IF(A4584="", "", MONTH(A4584))</f>
        <v/>
      </c>
      <c r="AF4584" s="30">
        <f>IF(A4584="", "", YEAR(A4584))</f>
        <v/>
      </c>
      <c r="AG4584" s="30">
        <f>IF(A4584="", "", DAY(A4584))</f>
        <v/>
      </c>
    </row>
    <row customHeight="1" ht="17.25" r="4585" spans="1:105">
      <c r="A4585" s="161" t="n"/>
      <c r="B4585" s="141" t="n"/>
      <c r="C4585" s="15" t="n"/>
      <c r="D4585" s="15" t="n"/>
      <c r="E4585" s="142" t="n"/>
      <c r="F4585" s="16" t="n"/>
      <c r="G4585" s="132" t="n"/>
      <c r="H4585" s="142" t="n"/>
      <c r="I4585" s="142" t="n"/>
      <c r="J4585" s="144" t="n"/>
      <c r="K4585" s="124" t="n"/>
      <c r="L4585" s="12">
        <f>IF(E4585="","", IF(C4585="Long", (((E4585-H4585)*G4585)/F4585), (((H4585-E4585)*G4585)/F4585)))</f>
        <v/>
      </c>
      <c r="M4585" s="158">
        <f>IF(J4585="", "", K4585)</f>
        <v/>
      </c>
      <c r="N4585" s="17">
        <f>IF(K4585="", "", SUM(M4585/F4585))</f>
        <v/>
      </c>
      <c r="O4585" s="18" t="n"/>
      <c r="AC4585" s="14">
        <f>IF(M4585&lt;0, M4585/-F4585, L4585)</f>
        <v/>
      </c>
      <c r="AD4585" s="14">
        <f>IF(M4585="", "", IF(C4585="Long", IF(M4585&gt;0, M4585/F4585, ((G4585*(I4585-E4585))/F4585)), IF(M4585&gt;0, M4585/F4585, ((G4585*(E4585-I4585))/F4585))))</f>
        <v/>
      </c>
      <c r="AE4585" s="30">
        <f>IF(A4585="", "", MONTH(A4585))</f>
        <v/>
      </c>
      <c r="AF4585" s="30">
        <f>IF(A4585="", "", YEAR(A4585))</f>
        <v/>
      </c>
      <c r="AG4585" s="30">
        <f>IF(A4585="", "", DAY(A4585))</f>
        <v/>
      </c>
    </row>
    <row customHeight="1" ht="17.25" r="4586" spans="1:105">
      <c r="A4586" s="161" t="n"/>
      <c r="B4586" s="141" t="n"/>
      <c r="C4586" s="15" t="n"/>
      <c r="D4586" s="15" t="n"/>
      <c r="E4586" s="142" t="n"/>
      <c r="F4586" s="16" t="n"/>
      <c r="G4586" s="132" t="n"/>
      <c r="H4586" s="142" t="n"/>
      <c r="I4586" s="142" t="n"/>
      <c r="J4586" s="144" t="n"/>
      <c r="K4586" s="124" t="n"/>
      <c r="L4586" s="12">
        <f>IF(E4586="","", IF(C4586="Long", (((E4586-H4586)*G4586)/F4586), (((H4586-E4586)*G4586)/F4586)))</f>
        <v/>
      </c>
      <c r="M4586" s="158">
        <f>IF(J4586="", "", K4586)</f>
        <v/>
      </c>
      <c r="N4586" s="17">
        <f>IF(K4586="", "", SUM(M4586/F4586))</f>
        <v/>
      </c>
      <c r="O4586" s="18" t="n"/>
      <c r="AC4586" s="14">
        <f>IF(M4586&lt;0, M4586/-F4586, L4586)</f>
        <v/>
      </c>
      <c r="AD4586" s="14">
        <f>IF(M4586="", "", IF(C4586="Long", IF(M4586&gt;0, M4586/F4586, ((G4586*(I4586-E4586))/F4586)), IF(M4586&gt;0, M4586/F4586, ((G4586*(E4586-I4586))/F4586))))</f>
        <v/>
      </c>
      <c r="AE4586" s="30">
        <f>IF(A4586="", "", MONTH(A4586))</f>
        <v/>
      </c>
      <c r="AF4586" s="30">
        <f>IF(A4586="", "", YEAR(A4586))</f>
        <v/>
      </c>
      <c r="AG4586" s="30">
        <f>IF(A4586="", "", DAY(A4586))</f>
        <v/>
      </c>
    </row>
    <row customHeight="1" ht="17.25" r="4587" spans="1:105">
      <c r="A4587" s="161" t="n"/>
      <c r="B4587" s="141" t="n"/>
      <c r="C4587" s="15" t="n"/>
      <c r="D4587" s="15" t="n"/>
      <c r="E4587" s="142" t="n"/>
      <c r="F4587" s="16" t="n"/>
      <c r="G4587" s="132" t="n"/>
      <c r="H4587" s="142" t="n"/>
      <c r="I4587" s="142" t="n"/>
      <c r="J4587" s="144" t="n"/>
      <c r="K4587" s="124" t="n"/>
      <c r="L4587" s="12">
        <f>IF(E4587="","", IF(C4587="Long", (((E4587-H4587)*G4587)/F4587), (((H4587-E4587)*G4587)/F4587)))</f>
        <v/>
      </c>
      <c r="M4587" s="158">
        <f>IF(J4587="", "", K4587)</f>
        <v/>
      </c>
      <c r="N4587" s="17">
        <f>IF(K4587="", "", SUM(M4587/F4587))</f>
        <v/>
      </c>
      <c r="O4587" s="18" t="n"/>
      <c r="AC4587" s="14">
        <f>IF(M4587&lt;0, M4587/-F4587, L4587)</f>
        <v/>
      </c>
      <c r="AD4587" s="14">
        <f>IF(M4587="", "", IF(C4587="Long", IF(M4587&gt;0, M4587/F4587, ((G4587*(I4587-E4587))/F4587)), IF(M4587&gt;0, M4587/F4587, ((G4587*(E4587-I4587))/F4587))))</f>
        <v/>
      </c>
      <c r="AE4587" s="30">
        <f>IF(A4587="", "", MONTH(A4587))</f>
        <v/>
      </c>
      <c r="AF4587" s="30">
        <f>IF(A4587="", "", YEAR(A4587))</f>
        <v/>
      </c>
      <c r="AG4587" s="30">
        <f>IF(A4587="", "", DAY(A4587))</f>
        <v/>
      </c>
    </row>
    <row customHeight="1" ht="17.25" r="4588" spans="1:105">
      <c r="A4588" s="161" t="n"/>
      <c r="B4588" s="141" t="n"/>
      <c r="C4588" s="15" t="n"/>
      <c r="D4588" s="15" t="n"/>
      <c r="E4588" s="142" t="n"/>
      <c r="F4588" s="16" t="n"/>
      <c r="G4588" s="132" t="n"/>
      <c r="H4588" s="142" t="n"/>
      <c r="I4588" s="142" t="n"/>
      <c r="J4588" s="144" t="n"/>
      <c r="K4588" s="124" t="n"/>
      <c r="L4588" s="12">
        <f>IF(E4588="","", IF(C4588="Long", (((E4588-H4588)*G4588)/F4588), (((H4588-E4588)*G4588)/F4588)))</f>
        <v/>
      </c>
      <c r="M4588" s="158">
        <f>IF(J4588="", "", K4588)</f>
        <v/>
      </c>
      <c r="N4588" s="17">
        <f>IF(K4588="", "", SUM(M4588/F4588))</f>
        <v/>
      </c>
      <c r="O4588" s="18" t="n"/>
      <c r="AC4588" s="14">
        <f>IF(M4588&lt;0, M4588/-F4588, L4588)</f>
        <v/>
      </c>
      <c r="AD4588" s="14">
        <f>IF(M4588="", "", IF(C4588="Long", IF(M4588&gt;0, M4588/F4588, ((G4588*(I4588-E4588))/F4588)), IF(M4588&gt;0, M4588/F4588, ((G4588*(E4588-I4588))/F4588))))</f>
        <v/>
      </c>
      <c r="AE4588" s="30">
        <f>IF(A4588="", "", MONTH(A4588))</f>
        <v/>
      </c>
      <c r="AF4588" s="30">
        <f>IF(A4588="", "", YEAR(A4588))</f>
        <v/>
      </c>
      <c r="AG4588" s="30">
        <f>IF(A4588="", "", DAY(A4588))</f>
        <v/>
      </c>
    </row>
    <row customHeight="1" ht="17.25" r="4589" spans="1:105">
      <c r="A4589" s="161" t="n"/>
      <c r="B4589" s="141" t="n"/>
      <c r="C4589" s="15" t="n"/>
      <c r="D4589" s="15" t="n"/>
      <c r="E4589" s="142" t="n"/>
      <c r="F4589" s="16" t="n"/>
      <c r="G4589" s="132" t="n"/>
      <c r="H4589" s="142" t="n"/>
      <c r="I4589" s="142" t="n"/>
      <c r="J4589" s="144" t="n"/>
      <c r="K4589" s="124" t="n"/>
      <c r="L4589" s="12">
        <f>IF(E4589="","", IF(C4589="Long", (((E4589-H4589)*G4589)/F4589), (((H4589-E4589)*G4589)/F4589)))</f>
        <v/>
      </c>
      <c r="M4589" s="158">
        <f>IF(J4589="", "", K4589)</f>
        <v/>
      </c>
      <c r="N4589" s="17">
        <f>IF(K4589="", "", SUM(M4589/F4589))</f>
        <v/>
      </c>
      <c r="O4589" s="18" t="n"/>
      <c r="AC4589" s="14">
        <f>IF(M4589&lt;0, M4589/-F4589, L4589)</f>
        <v/>
      </c>
      <c r="AD4589" s="14">
        <f>IF(M4589="", "", IF(C4589="Long", IF(M4589&gt;0, M4589/F4589, ((G4589*(I4589-E4589))/F4589)), IF(M4589&gt;0, M4589/F4589, ((G4589*(E4589-I4589))/F4589))))</f>
        <v/>
      </c>
      <c r="AE4589" s="30">
        <f>IF(A4589="", "", MONTH(A4589))</f>
        <v/>
      </c>
      <c r="AF4589" s="30">
        <f>IF(A4589="", "", YEAR(A4589))</f>
        <v/>
      </c>
      <c r="AG4589" s="30">
        <f>IF(A4589="", "", DAY(A4589))</f>
        <v/>
      </c>
    </row>
    <row customHeight="1" ht="17.25" r="4590" spans="1:105">
      <c r="A4590" s="161" t="n"/>
      <c r="B4590" s="141" t="n"/>
      <c r="C4590" s="15" t="n"/>
      <c r="D4590" s="15" t="n"/>
      <c r="E4590" s="142" t="n"/>
      <c r="F4590" s="16" t="n"/>
      <c r="G4590" s="132" t="n"/>
      <c r="H4590" s="142" t="n"/>
      <c r="I4590" s="142" t="n"/>
      <c r="J4590" s="144" t="n"/>
      <c r="K4590" s="124" t="n"/>
      <c r="L4590" s="12">
        <f>IF(E4590="","", IF(C4590="Long", (((E4590-H4590)*G4590)/F4590), (((H4590-E4590)*G4590)/F4590)))</f>
        <v/>
      </c>
      <c r="M4590" s="158">
        <f>IF(J4590="", "", K4590)</f>
        <v/>
      </c>
      <c r="N4590" s="17">
        <f>IF(K4590="", "", SUM(M4590/F4590))</f>
        <v/>
      </c>
      <c r="O4590" s="18" t="n"/>
      <c r="AC4590" s="14">
        <f>IF(M4590&lt;0, M4590/-F4590, L4590)</f>
        <v/>
      </c>
      <c r="AD4590" s="14">
        <f>IF(M4590="", "", IF(C4590="Long", IF(M4590&gt;0, M4590/F4590, ((G4590*(I4590-E4590))/F4590)), IF(M4590&gt;0, M4590/F4590, ((G4590*(E4590-I4590))/F4590))))</f>
        <v/>
      </c>
      <c r="AE4590" s="30">
        <f>IF(A4590="", "", MONTH(A4590))</f>
        <v/>
      </c>
      <c r="AF4590" s="30">
        <f>IF(A4590="", "", YEAR(A4590))</f>
        <v/>
      </c>
      <c r="AG4590" s="30">
        <f>IF(A4590="", "", DAY(A4590))</f>
        <v/>
      </c>
    </row>
    <row customHeight="1" ht="17.25" r="4591" spans="1:105">
      <c r="A4591" s="161" t="n"/>
      <c r="B4591" s="141" t="n"/>
      <c r="C4591" s="15" t="n"/>
      <c r="D4591" s="15" t="n"/>
      <c r="E4591" s="142" t="n"/>
      <c r="F4591" s="16" t="n"/>
      <c r="G4591" s="132" t="n"/>
      <c r="H4591" s="142" t="n"/>
      <c r="I4591" s="142" t="n"/>
      <c r="J4591" s="144" t="n"/>
      <c r="K4591" s="124" t="n"/>
      <c r="L4591" s="12">
        <f>IF(E4591="","", IF(C4591="Long", (((E4591-H4591)*G4591)/F4591), (((H4591-E4591)*G4591)/F4591)))</f>
        <v/>
      </c>
      <c r="M4591" s="158">
        <f>IF(J4591="", "", K4591)</f>
        <v/>
      </c>
      <c r="N4591" s="17">
        <f>IF(K4591="", "", SUM(M4591/F4591))</f>
        <v/>
      </c>
      <c r="O4591" s="18" t="n"/>
      <c r="AC4591" s="14">
        <f>IF(M4591&lt;0, M4591/-F4591, L4591)</f>
        <v/>
      </c>
      <c r="AD4591" s="14">
        <f>IF(M4591="", "", IF(C4591="Long", IF(M4591&gt;0, M4591/F4591, ((G4591*(I4591-E4591))/F4591)), IF(M4591&gt;0, M4591/F4591, ((G4591*(E4591-I4591))/F4591))))</f>
        <v/>
      </c>
      <c r="AE4591" s="30">
        <f>IF(A4591="", "", MONTH(A4591))</f>
        <v/>
      </c>
      <c r="AF4591" s="30">
        <f>IF(A4591="", "", YEAR(A4591))</f>
        <v/>
      </c>
      <c r="AG4591" s="30">
        <f>IF(A4591="", "", DAY(A4591))</f>
        <v/>
      </c>
    </row>
    <row customHeight="1" ht="17.25" r="4592" spans="1:105">
      <c r="A4592" s="161" t="n"/>
      <c r="B4592" s="141" t="n"/>
      <c r="C4592" s="15" t="n"/>
      <c r="D4592" s="15" t="n"/>
      <c r="E4592" s="142" t="n"/>
      <c r="F4592" s="16" t="n"/>
      <c r="G4592" s="132" t="n"/>
      <c r="H4592" s="142" t="n"/>
      <c r="I4592" s="142" t="n"/>
      <c r="J4592" s="144" t="n"/>
      <c r="K4592" s="124" t="n"/>
      <c r="L4592" s="12">
        <f>IF(E4592="","", IF(C4592="Long", (((E4592-H4592)*G4592)/F4592), (((H4592-E4592)*G4592)/F4592)))</f>
        <v/>
      </c>
      <c r="M4592" s="158">
        <f>IF(J4592="", "", K4592)</f>
        <v/>
      </c>
      <c r="N4592" s="17">
        <f>IF(K4592="", "", SUM(M4592/F4592))</f>
        <v/>
      </c>
      <c r="O4592" s="18" t="n"/>
      <c r="AC4592" s="14">
        <f>IF(M4592&lt;0, M4592/-F4592, L4592)</f>
        <v/>
      </c>
      <c r="AD4592" s="14">
        <f>IF(M4592="", "", IF(C4592="Long", IF(M4592&gt;0, M4592/F4592, ((G4592*(I4592-E4592))/F4592)), IF(M4592&gt;0, M4592/F4592, ((G4592*(E4592-I4592))/F4592))))</f>
        <v/>
      </c>
      <c r="AE4592" s="30">
        <f>IF(A4592="", "", MONTH(A4592))</f>
        <v/>
      </c>
      <c r="AF4592" s="30">
        <f>IF(A4592="", "", YEAR(A4592))</f>
        <v/>
      </c>
      <c r="AG4592" s="30">
        <f>IF(A4592="", "", DAY(A4592))</f>
        <v/>
      </c>
    </row>
    <row customHeight="1" ht="17.25" r="4593" spans="1:105">
      <c r="A4593" s="161" t="n"/>
      <c r="B4593" s="141" t="n"/>
      <c r="C4593" s="15" t="n"/>
      <c r="D4593" s="15" t="n"/>
      <c r="E4593" s="142" t="n"/>
      <c r="F4593" s="16" t="n"/>
      <c r="G4593" s="132" t="n"/>
      <c r="H4593" s="142" t="n"/>
      <c r="I4593" s="142" t="n"/>
      <c r="J4593" s="144" t="n"/>
      <c r="K4593" s="124" t="n"/>
      <c r="L4593" s="12">
        <f>IF(E4593="","", IF(C4593="Long", (((E4593-H4593)*G4593)/F4593), (((H4593-E4593)*G4593)/F4593)))</f>
        <v/>
      </c>
      <c r="M4593" s="158">
        <f>IF(J4593="", "", K4593)</f>
        <v/>
      </c>
      <c r="N4593" s="17">
        <f>IF(K4593="", "", SUM(M4593/F4593))</f>
        <v/>
      </c>
      <c r="O4593" s="18" t="n"/>
      <c r="AC4593" s="14">
        <f>IF(M4593&lt;0, M4593/-F4593, L4593)</f>
        <v/>
      </c>
      <c r="AD4593" s="14">
        <f>IF(M4593="", "", IF(C4593="Long", IF(M4593&gt;0, M4593/F4593, ((G4593*(I4593-E4593))/F4593)), IF(M4593&gt;0, M4593/F4593, ((G4593*(E4593-I4593))/F4593))))</f>
        <v/>
      </c>
      <c r="AE4593" s="30">
        <f>IF(A4593="", "", MONTH(A4593))</f>
        <v/>
      </c>
      <c r="AF4593" s="30">
        <f>IF(A4593="", "", YEAR(A4593))</f>
        <v/>
      </c>
      <c r="AG4593" s="30">
        <f>IF(A4593="", "", DAY(A4593))</f>
        <v/>
      </c>
    </row>
    <row customHeight="1" ht="17.25" r="4594" spans="1:105">
      <c r="A4594" s="161" t="n"/>
      <c r="B4594" s="141" t="n"/>
      <c r="C4594" s="15" t="n"/>
      <c r="D4594" s="15" t="n"/>
      <c r="E4594" s="142" t="n"/>
      <c r="F4594" s="16" t="n"/>
      <c r="G4594" s="132" t="n"/>
      <c r="H4594" s="142" t="n"/>
      <c r="I4594" s="142" t="n"/>
      <c r="J4594" s="144" t="n"/>
      <c r="K4594" s="124" t="n"/>
      <c r="L4594" s="12">
        <f>IF(E4594="","", IF(C4594="Long", (((E4594-H4594)*G4594)/F4594), (((H4594-E4594)*G4594)/F4594)))</f>
        <v/>
      </c>
      <c r="M4594" s="158">
        <f>IF(J4594="", "", K4594)</f>
        <v/>
      </c>
      <c r="N4594" s="17">
        <f>IF(K4594="", "", SUM(M4594/F4594))</f>
        <v/>
      </c>
      <c r="O4594" s="18" t="n"/>
      <c r="AC4594" s="14">
        <f>IF(M4594&lt;0, M4594/-F4594, L4594)</f>
        <v/>
      </c>
      <c r="AD4594" s="14">
        <f>IF(M4594="", "", IF(C4594="Long", IF(M4594&gt;0, M4594/F4594, ((G4594*(I4594-E4594))/F4594)), IF(M4594&gt;0, M4594/F4594, ((G4594*(E4594-I4594))/F4594))))</f>
        <v/>
      </c>
      <c r="AE4594" s="30">
        <f>IF(A4594="", "", MONTH(A4594))</f>
        <v/>
      </c>
      <c r="AF4594" s="30">
        <f>IF(A4594="", "", YEAR(A4594))</f>
        <v/>
      </c>
      <c r="AG4594" s="30">
        <f>IF(A4594="", "", DAY(A4594))</f>
        <v/>
      </c>
    </row>
    <row customHeight="1" ht="17.25" r="4595" spans="1:105">
      <c r="A4595" s="161" t="n"/>
      <c r="B4595" s="141" t="n"/>
      <c r="C4595" s="15" t="n"/>
      <c r="D4595" s="15" t="n"/>
      <c r="E4595" s="142" t="n"/>
      <c r="F4595" s="16" t="n"/>
      <c r="G4595" s="132" t="n"/>
      <c r="H4595" s="142" t="n"/>
      <c r="I4595" s="142" t="n"/>
      <c r="J4595" s="144" t="n"/>
      <c r="K4595" s="124" t="n"/>
      <c r="L4595" s="12">
        <f>IF(E4595="","", IF(C4595="Long", (((E4595-H4595)*G4595)/F4595), (((H4595-E4595)*G4595)/F4595)))</f>
        <v/>
      </c>
      <c r="M4595" s="158">
        <f>IF(J4595="", "", K4595)</f>
        <v/>
      </c>
      <c r="N4595" s="17">
        <f>IF(K4595="", "", SUM(M4595/F4595))</f>
        <v/>
      </c>
      <c r="O4595" s="18" t="n"/>
      <c r="AC4595" s="14">
        <f>IF(M4595&lt;0, M4595/-F4595, L4595)</f>
        <v/>
      </c>
      <c r="AD4595" s="14">
        <f>IF(M4595="", "", IF(C4595="Long", IF(M4595&gt;0, M4595/F4595, ((G4595*(I4595-E4595))/F4595)), IF(M4595&gt;0, M4595/F4595, ((G4595*(E4595-I4595))/F4595))))</f>
        <v/>
      </c>
      <c r="AE4595" s="30">
        <f>IF(A4595="", "", MONTH(A4595))</f>
        <v/>
      </c>
      <c r="AF4595" s="30">
        <f>IF(A4595="", "", YEAR(A4595))</f>
        <v/>
      </c>
      <c r="AG4595" s="30">
        <f>IF(A4595="", "", DAY(A4595))</f>
        <v/>
      </c>
    </row>
    <row customHeight="1" ht="17.25" r="4596" spans="1:105">
      <c r="A4596" s="161" t="n"/>
      <c r="B4596" s="141" t="n"/>
      <c r="C4596" s="15" t="n"/>
      <c r="D4596" s="15" t="n"/>
      <c r="E4596" s="142" t="n"/>
      <c r="F4596" s="16" t="n"/>
      <c r="G4596" s="132" t="n"/>
      <c r="H4596" s="142" t="n"/>
      <c r="I4596" s="142" t="n"/>
      <c r="J4596" s="144" t="n"/>
      <c r="K4596" s="124" t="n"/>
      <c r="L4596" s="12">
        <f>IF(E4596="","", IF(C4596="Long", (((E4596-H4596)*G4596)/F4596), (((H4596-E4596)*G4596)/F4596)))</f>
        <v/>
      </c>
      <c r="M4596" s="158">
        <f>IF(J4596="", "", K4596)</f>
        <v/>
      </c>
      <c r="N4596" s="17">
        <f>IF(K4596="", "", SUM(M4596/F4596))</f>
        <v/>
      </c>
      <c r="O4596" s="18" t="n"/>
      <c r="AC4596" s="14">
        <f>IF(M4596&lt;0, M4596/-F4596, L4596)</f>
        <v/>
      </c>
      <c r="AD4596" s="14">
        <f>IF(M4596="", "", IF(C4596="Long", IF(M4596&gt;0, M4596/F4596, ((G4596*(I4596-E4596))/F4596)), IF(M4596&gt;0, M4596/F4596, ((G4596*(E4596-I4596))/F4596))))</f>
        <v/>
      </c>
      <c r="AE4596" s="30">
        <f>IF(A4596="", "", MONTH(A4596))</f>
        <v/>
      </c>
      <c r="AF4596" s="30">
        <f>IF(A4596="", "", YEAR(A4596))</f>
        <v/>
      </c>
      <c r="AG4596" s="30">
        <f>IF(A4596="", "", DAY(A4596))</f>
        <v/>
      </c>
    </row>
    <row customHeight="1" ht="17.25" r="4597" spans="1:105">
      <c r="A4597" s="161" t="n"/>
      <c r="B4597" s="141" t="n"/>
      <c r="C4597" s="15" t="n"/>
      <c r="D4597" s="15" t="n"/>
      <c r="E4597" s="142" t="n"/>
      <c r="F4597" s="16" t="n"/>
      <c r="G4597" s="132" t="n"/>
      <c r="H4597" s="142" t="n"/>
      <c r="I4597" s="142" t="n"/>
      <c r="J4597" s="144" t="n"/>
      <c r="K4597" s="124" t="n"/>
      <c r="L4597" s="12">
        <f>IF(E4597="","", IF(C4597="Long", (((E4597-H4597)*G4597)/F4597), (((H4597-E4597)*G4597)/F4597)))</f>
        <v/>
      </c>
      <c r="M4597" s="158">
        <f>IF(J4597="", "", K4597)</f>
        <v/>
      </c>
      <c r="N4597" s="17">
        <f>IF(K4597="", "", SUM(M4597/F4597))</f>
        <v/>
      </c>
      <c r="O4597" s="18" t="n"/>
      <c r="AC4597" s="14">
        <f>IF(M4597&lt;0, M4597/-F4597, L4597)</f>
        <v/>
      </c>
      <c r="AD4597" s="14">
        <f>IF(M4597="", "", IF(C4597="Long", IF(M4597&gt;0, M4597/F4597, ((G4597*(I4597-E4597))/F4597)), IF(M4597&gt;0, M4597/F4597, ((G4597*(E4597-I4597))/F4597))))</f>
        <v/>
      </c>
      <c r="AE4597" s="30">
        <f>IF(A4597="", "", MONTH(A4597))</f>
        <v/>
      </c>
      <c r="AF4597" s="30">
        <f>IF(A4597="", "", YEAR(A4597))</f>
        <v/>
      </c>
      <c r="AG4597" s="30">
        <f>IF(A4597="", "", DAY(A4597))</f>
        <v/>
      </c>
    </row>
    <row customHeight="1" ht="17.25" r="4598" spans="1:105">
      <c r="A4598" s="161" t="n"/>
      <c r="B4598" s="141" t="n"/>
      <c r="C4598" s="15" t="n"/>
      <c r="D4598" s="15" t="n"/>
      <c r="E4598" s="142" t="n"/>
      <c r="F4598" s="16" t="n"/>
      <c r="G4598" s="132" t="n"/>
      <c r="H4598" s="142" t="n"/>
      <c r="I4598" s="142" t="n"/>
      <c r="J4598" s="144" t="n"/>
      <c r="K4598" s="124" t="n"/>
      <c r="L4598" s="12">
        <f>IF(E4598="","", IF(C4598="Long", (((E4598-H4598)*G4598)/F4598), (((H4598-E4598)*G4598)/F4598)))</f>
        <v/>
      </c>
      <c r="M4598" s="158">
        <f>IF(J4598="", "", K4598)</f>
        <v/>
      </c>
      <c r="N4598" s="17">
        <f>IF(K4598="", "", SUM(M4598/F4598))</f>
        <v/>
      </c>
      <c r="O4598" s="18" t="n"/>
      <c r="AC4598" s="14">
        <f>IF(M4598&lt;0, M4598/-F4598, L4598)</f>
        <v/>
      </c>
      <c r="AD4598" s="14">
        <f>IF(M4598="", "", IF(C4598="Long", IF(M4598&gt;0, M4598/F4598, ((G4598*(I4598-E4598))/F4598)), IF(M4598&gt;0, M4598/F4598, ((G4598*(E4598-I4598))/F4598))))</f>
        <v/>
      </c>
      <c r="AE4598" s="30">
        <f>IF(A4598="", "", MONTH(A4598))</f>
        <v/>
      </c>
      <c r="AF4598" s="30">
        <f>IF(A4598="", "", YEAR(A4598))</f>
        <v/>
      </c>
      <c r="AG4598" s="30">
        <f>IF(A4598="", "", DAY(A4598))</f>
        <v/>
      </c>
    </row>
    <row customHeight="1" ht="17.25" r="4599" spans="1:105">
      <c r="A4599" s="161" t="n"/>
      <c r="B4599" s="141" t="n"/>
      <c r="C4599" s="15" t="n"/>
      <c r="D4599" s="15" t="n"/>
      <c r="E4599" s="142" t="n"/>
      <c r="F4599" s="16" t="n"/>
      <c r="G4599" s="132" t="n"/>
      <c r="H4599" s="142" t="n"/>
      <c r="I4599" s="142" t="n"/>
      <c r="J4599" s="144" t="n"/>
      <c r="K4599" s="124" t="n"/>
      <c r="L4599" s="12">
        <f>IF(E4599="","", IF(C4599="Long", (((E4599-H4599)*G4599)/F4599), (((H4599-E4599)*G4599)/F4599)))</f>
        <v/>
      </c>
      <c r="M4599" s="158">
        <f>IF(J4599="", "", K4599)</f>
        <v/>
      </c>
      <c r="N4599" s="17">
        <f>IF(K4599="", "", SUM(M4599/F4599))</f>
        <v/>
      </c>
      <c r="O4599" s="18" t="n"/>
      <c r="AC4599" s="14">
        <f>IF(M4599&lt;0, M4599/-F4599, L4599)</f>
        <v/>
      </c>
      <c r="AD4599" s="14">
        <f>IF(M4599="", "", IF(C4599="Long", IF(M4599&gt;0, M4599/F4599, ((G4599*(I4599-E4599))/F4599)), IF(M4599&gt;0, M4599/F4599, ((G4599*(E4599-I4599))/F4599))))</f>
        <v/>
      </c>
      <c r="AE4599" s="30">
        <f>IF(A4599="", "", MONTH(A4599))</f>
        <v/>
      </c>
      <c r="AF4599" s="30">
        <f>IF(A4599="", "", YEAR(A4599))</f>
        <v/>
      </c>
      <c r="AG4599" s="30">
        <f>IF(A4599="", "", DAY(A4599))</f>
        <v/>
      </c>
    </row>
    <row customHeight="1" ht="17.25" r="4600" spans="1:105">
      <c r="A4600" s="161" t="n"/>
      <c r="B4600" s="141" t="n"/>
      <c r="C4600" s="15" t="n"/>
      <c r="D4600" s="15" t="n"/>
      <c r="E4600" s="142" t="n"/>
      <c r="F4600" s="16" t="n"/>
      <c r="G4600" s="132" t="n"/>
      <c r="H4600" s="142" t="n"/>
      <c r="I4600" s="142" t="n"/>
      <c r="J4600" s="144" t="n"/>
      <c r="K4600" s="124" t="n"/>
      <c r="L4600" s="12">
        <f>IF(E4600="","", IF(C4600="Long", (((E4600-H4600)*G4600)/F4600), (((H4600-E4600)*G4600)/F4600)))</f>
        <v/>
      </c>
      <c r="M4600" s="158">
        <f>IF(J4600="", "", K4600)</f>
        <v/>
      </c>
      <c r="N4600" s="17">
        <f>IF(K4600="", "", SUM(M4600/F4600))</f>
        <v/>
      </c>
      <c r="O4600" s="18" t="n"/>
      <c r="AC4600" s="14">
        <f>IF(M4600&lt;0, M4600/-F4600, L4600)</f>
        <v/>
      </c>
      <c r="AD4600" s="14">
        <f>IF(M4600="", "", IF(C4600="Long", IF(M4600&gt;0, M4600/F4600, ((G4600*(I4600-E4600))/F4600)), IF(M4600&gt;0, M4600/F4600, ((G4600*(E4600-I4600))/F4600))))</f>
        <v/>
      </c>
      <c r="AE4600" s="30">
        <f>IF(A4600="", "", MONTH(A4600))</f>
        <v/>
      </c>
      <c r="AF4600" s="30">
        <f>IF(A4600="", "", YEAR(A4600))</f>
        <v/>
      </c>
      <c r="AG4600" s="30">
        <f>IF(A4600="", "", DAY(A4600))</f>
        <v/>
      </c>
    </row>
    <row customHeight="1" ht="17.25" r="4601" spans="1:105">
      <c r="A4601" s="161" t="n"/>
      <c r="B4601" s="141" t="n"/>
      <c r="C4601" s="15" t="n"/>
      <c r="D4601" s="15" t="n"/>
      <c r="E4601" s="142" t="n"/>
      <c r="F4601" s="16" t="n"/>
      <c r="G4601" s="132" t="n"/>
      <c r="H4601" s="142" t="n"/>
      <c r="I4601" s="142" t="n"/>
      <c r="J4601" s="144" t="n"/>
      <c r="K4601" s="124" t="n"/>
      <c r="L4601" s="12">
        <f>IF(E4601="","", IF(C4601="Long", (((E4601-H4601)*G4601)/F4601), (((H4601-E4601)*G4601)/F4601)))</f>
        <v/>
      </c>
      <c r="M4601" s="158">
        <f>IF(J4601="", "", K4601)</f>
        <v/>
      </c>
      <c r="N4601" s="17">
        <f>IF(K4601="", "", SUM(M4601/F4601))</f>
        <v/>
      </c>
      <c r="O4601" s="18" t="n"/>
      <c r="AC4601" s="14">
        <f>IF(M4601&lt;0, M4601/-F4601, L4601)</f>
        <v/>
      </c>
      <c r="AD4601" s="14">
        <f>IF(M4601="", "", IF(C4601="Long", IF(M4601&gt;0, M4601/F4601, ((G4601*(I4601-E4601))/F4601)), IF(M4601&gt;0, M4601/F4601, ((G4601*(E4601-I4601))/F4601))))</f>
        <v/>
      </c>
      <c r="AE4601" s="30">
        <f>IF(A4601="", "", MONTH(A4601))</f>
        <v/>
      </c>
      <c r="AF4601" s="30">
        <f>IF(A4601="", "", YEAR(A4601))</f>
        <v/>
      </c>
      <c r="AG4601" s="30">
        <f>IF(A4601="", "", DAY(A4601))</f>
        <v/>
      </c>
    </row>
    <row customHeight="1" ht="17.25" r="4602" spans="1:105">
      <c r="A4602" s="161" t="n"/>
      <c r="B4602" s="141" t="n"/>
      <c r="C4602" s="15" t="n"/>
      <c r="D4602" s="15" t="n"/>
      <c r="E4602" s="142" t="n"/>
      <c r="F4602" s="16" t="n"/>
      <c r="G4602" s="132" t="n"/>
      <c r="H4602" s="142" t="n"/>
      <c r="I4602" s="142" t="n"/>
      <c r="J4602" s="144" t="n"/>
      <c r="K4602" s="124" t="n"/>
      <c r="L4602" s="12">
        <f>IF(E4602="","", IF(C4602="Long", (((E4602-H4602)*G4602)/F4602), (((H4602-E4602)*G4602)/F4602)))</f>
        <v/>
      </c>
      <c r="M4602" s="158">
        <f>IF(J4602="", "", K4602)</f>
        <v/>
      </c>
      <c r="N4602" s="17">
        <f>IF(K4602="", "", SUM(M4602/F4602))</f>
        <v/>
      </c>
      <c r="O4602" s="18" t="n"/>
      <c r="AC4602" s="14">
        <f>IF(M4602&lt;0, M4602/-F4602, L4602)</f>
        <v/>
      </c>
      <c r="AD4602" s="14">
        <f>IF(M4602="", "", IF(C4602="Long", IF(M4602&gt;0, M4602/F4602, ((G4602*(I4602-E4602))/F4602)), IF(M4602&gt;0, M4602/F4602, ((G4602*(E4602-I4602))/F4602))))</f>
        <v/>
      </c>
      <c r="AE4602" s="30">
        <f>IF(A4602="", "", MONTH(A4602))</f>
        <v/>
      </c>
      <c r="AF4602" s="30">
        <f>IF(A4602="", "", YEAR(A4602))</f>
        <v/>
      </c>
      <c r="AG4602" s="30">
        <f>IF(A4602="", "", DAY(A4602))</f>
        <v/>
      </c>
    </row>
    <row customHeight="1" ht="17.25" r="4603" spans="1:105">
      <c r="A4603" s="161" t="n"/>
      <c r="B4603" s="141" t="n"/>
      <c r="C4603" s="15" t="n"/>
      <c r="D4603" s="15" t="n"/>
      <c r="E4603" s="142" t="n"/>
      <c r="F4603" s="16" t="n"/>
      <c r="G4603" s="132" t="n"/>
      <c r="H4603" s="142" t="n"/>
      <c r="I4603" s="142" t="n"/>
      <c r="J4603" s="144" t="n"/>
      <c r="K4603" s="124" t="n"/>
      <c r="L4603" s="12">
        <f>IF(E4603="","", IF(C4603="Long", (((E4603-H4603)*G4603)/F4603), (((H4603-E4603)*G4603)/F4603)))</f>
        <v/>
      </c>
      <c r="M4603" s="158">
        <f>IF(J4603="", "", K4603)</f>
        <v/>
      </c>
      <c r="N4603" s="17">
        <f>IF(K4603="", "", SUM(M4603/F4603))</f>
        <v/>
      </c>
      <c r="O4603" s="18" t="n"/>
      <c r="AC4603" s="14">
        <f>IF(M4603&lt;0, M4603/-F4603, L4603)</f>
        <v/>
      </c>
      <c r="AD4603" s="14">
        <f>IF(M4603="", "", IF(C4603="Long", IF(M4603&gt;0, M4603/F4603, ((G4603*(I4603-E4603))/F4603)), IF(M4603&gt;0, M4603/F4603, ((G4603*(E4603-I4603))/F4603))))</f>
        <v/>
      </c>
      <c r="AE4603" s="30">
        <f>IF(A4603="", "", MONTH(A4603))</f>
        <v/>
      </c>
      <c r="AF4603" s="30">
        <f>IF(A4603="", "", YEAR(A4603))</f>
        <v/>
      </c>
      <c r="AG4603" s="30">
        <f>IF(A4603="", "", DAY(A4603))</f>
        <v/>
      </c>
    </row>
    <row customHeight="1" ht="17.25" r="4604" spans="1:105">
      <c r="A4604" s="161" t="n"/>
      <c r="B4604" s="141" t="n"/>
      <c r="C4604" s="15" t="n"/>
      <c r="D4604" s="15" t="n"/>
      <c r="E4604" s="142" t="n"/>
      <c r="F4604" s="16" t="n"/>
      <c r="G4604" s="132" t="n"/>
      <c r="H4604" s="142" t="n"/>
      <c r="I4604" s="142" t="n"/>
      <c r="J4604" s="144" t="n"/>
      <c r="K4604" s="124" t="n"/>
      <c r="L4604" s="12">
        <f>IF(E4604="","", IF(C4604="Long", (((E4604-H4604)*G4604)/F4604), (((H4604-E4604)*G4604)/F4604)))</f>
        <v/>
      </c>
      <c r="M4604" s="158">
        <f>IF(J4604="", "", K4604)</f>
        <v/>
      </c>
      <c r="N4604" s="17">
        <f>IF(K4604="", "", SUM(M4604/F4604))</f>
        <v/>
      </c>
      <c r="O4604" s="18" t="n"/>
      <c r="AC4604" s="14">
        <f>IF(M4604&lt;0, M4604/-F4604, L4604)</f>
        <v/>
      </c>
      <c r="AD4604" s="14">
        <f>IF(M4604="", "", IF(C4604="Long", IF(M4604&gt;0, M4604/F4604, ((G4604*(I4604-E4604))/F4604)), IF(M4604&gt;0, M4604/F4604, ((G4604*(E4604-I4604))/F4604))))</f>
        <v/>
      </c>
      <c r="AE4604" s="30">
        <f>IF(A4604="", "", MONTH(A4604))</f>
        <v/>
      </c>
      <c r="AF4604" s="30">
        <f>IF(A4604="", "", YEAR(A4604))</f>
        <v/>
      </c>
      <c r="AG4604" s="30">
        <f>IF(A4604="", "", DAY(A4604))</f>
        <v/>
      </c>
    </row>
    <row customHeight="1" ht="17.25" r="4605" spans="1:105">
      <c r="A4605" s="161" t="n"/>
      <c r="B4605" s="141" t="n"/>
      <c r="C4605" s="15" t="n"/>
      <c r="D4605" s="15" t="n"/>
      <c r="E4605" s="142" t="n"/>
      <c r="F4605" s="16" t="n"/>
      <c r="G4605" s="132" t="n"/>
      <c r="H4605" s="142" t="n"/>
      <c r="I4605" s="142" t="n"/>
      <c r="J4605" s="144" t="n"/>
      <c r="K4605" s="124" t="n"/>
      <c r="L4605" s="12">
        <f>IF(E4605="","", IF(C4605="Long", (((E4605-H4605)*G4605)/F4605), (((H4605-E4605)*G4605)/F4605)))</f>
        <v/>
      </c>
      <c r="M4605" s="158">
        <f>IF(J4605="", "", K4605)</f>
        <v/>
      </c>
      <c r="N4605" s="17">
        <f>IF(K4605="", "", SUM(M4605/F4605))</f>
        <v/>
      </c>
      <c r="O4605" s="18" t="n"/>
      <c r="AC4605" s="14">
        <f>IF(M4605&lt;0, M4605/-F4605, L4605)</f>
        <v/>
      </c>
      <c r="AD4605" s="14">
        <f>IF(M4605="", "", IF(C4605="Long", IF(M4605&gt;0, M4605/F4605, ((G4605*(I4605-E4605))/F4605)), IF(M4605&gt;0, M4605/F4605, ((G4605*(E4605-I4605))/F4605))))</f>
        <v/>
      </c>
      <c r="AE4605" s="30">
        <f>IF(A4605="", "", MONTH(A4605))</f>
        <v/>
      </c>
      <c r="AF4605" s="30">
        <f>IF(A4605="", "", YEAR(A4605))</f>
        <v/>
      </c>
      <c r="AG4605" s="30">
        <f>IF(A4605="", "", DAY(A4605))</f>
        <v/>
      </c>
    </row>
    <row customHeight="1" ht="17.25" r="4606" spans="1:105">
      <c r="A4606" s="161" t="n"/>
      <c r="B4606" s="141" t="n"/>
      <c r="C4606" s="15" t="n"/>
      <c r="D4606" s="15" t="n"/>
      <c r="E4606" s="142" t="n"/>
      <c r="F4606" s="16" t="n"/>
      <c r="G4606" s="132" t="n"/>
      <c r="H4606" s="142" t="n"/>
      <c r="I4606" s="142" t="n"/>
      <c r="J4606" s="144" t="n"/>
      <c r="K4606" s="124" t="n"/>
      <c r="L4606" s="12">
        <f>IF(E4606="","", IF(C4606="Long", (((E4606-H4606)*G4606)/F4606), (((H4606-E4606)*G4606)/F4606)))</f>
        <v/>
      </c>
      <c r="M4606" s="158">
        <f>IF(J4606="", "", K4606)</f>
        <v/>
      </c>
      <c r="N4606" s="17">
        <f>IF(K4606="", "", SUM(M4606/F4606))</f>
        <v/>
      </c>
      <c r="O4606" s="18" t="n"/>
      <c r="AC4606" s="14">
        <f>IF(M4606&lt;0, M4606/-F4606, L4606)</f>
        <v/>
      </c>
      <c r="AD4606" s="14">
        <f>IF(M4606="", "", IF(C4606="Long", IF(M4606&gt;0, M4606/F4606, ((G4606*(I4606-E4606))/F4606)), IF(M4606&gt;0, M4606/F4606, ((G4606*(E4606-I4606))/F4606))))</f>
        <v/>
      </c>
      <c r="AE4606" s="30">
        <f>IF(A4606="", "", MONTH(A4606))</f>
        <v/>
      </c>
      <c r="AF4606" s="30">
        <f>IF(A4606="", "", YEAR(A4606))</f>
        <v/>
      </c>
      <c r="AG4606" s="30">
        <f>IF(A4606="", "", DAY(A4606))</f>
        <v/>
      </c>
    </row>
    <row customHeight="1" ht="17.25" r="4607" spans="1:105">
      <c r="A4607" s="161" t="n"/>
      <c r="B4607" s="141" t="n"/>
      <c r="C4607" s="15" t="n"/>
      <c r="D4607" s="15" t="n"/>
      <c r="E4607" s="142" t="n"/>
      <c r="F4607" s="16" t="n"/>
      <c r="G4607" s="132" t="n"/>
      <c r="H4607" s="142" t="n"/>
      <c r="I4607" s="142" t="n"/>
      <c r="J4607" s="144" t="n"/>
      <c r="K4607" s="124" t="n"/>
      <c r="L4607" s="12">
        <f>IF(E4607="","", IF(C4607="Long", (((E4607-H4607)*G4607)/F4607), (((H4607-E4607)*G4607)/F4607)))</f>
        <v/>
      </c>
      <c r="M4607" s="158">
        <f>IF(J4607="", "", K4607)</f>
        <v/>
      </c>
      <c r="N4607" s="17">
        <f>IF(K4607="", "", SUM(M4607/F4607))</f>
        <v/>
      </c>
      <c r="O4607" s="18" t="n"/>
      <c r="AC4607" s="14">
        <f>IF(M4607&lt;0, M4607/-F4607, L4607)</f>
        <v/>
      </c>
      <c r="AD4607" s="14">
        <f>IF(M4607="", "", IF(C4607="Long", IF(M4607&gt;0, M4607/F4607, ((G4607*(I4607-E4607))/F4607)), IF(M4607&gt;0, M4607/F4607, ((G4607*(E4607-I4607))/F4607))))</f>
        <v/>
      </c>
      <c r="AE4607" s="30">
        <f>IF(A4607="", "", MONTH(A4607))</f>
        <v/>
      </c>
      <c r="AF4607" s="30">
        <f>IF(A4607="", "", YEAR(A4607))</f>
        <v/>
      </c>
      <c r="AG4607" s="30">
        <f>IF(A4607="", "", DAY(A4607))</f>
        <v/>
      </c>
    </row>
    <row customHeight="1" ht="17.25" r="4608" spans="1:105">
      <c r="A4608" s="161" t="n"/>
      <c r="B4608" s="141" t="n"/>
      <c r="C4608" s="15" t="n"/>
      <c r="D4608" s="15" t="n"/>
      <c r="E4608" s="142" t="n"/>
      <c r="F4608" s="16" t="n"/>
      <c r="G4608" s="132" t="n"/>
      <c r="H4608" s="142" t="n"/>
      <c r="I4608" s="142" t="n"/>
      <c r="J4608" s="144" t="n"/>
      <c r="K4608" s="124" t="n"/>
      <c r="L4608" s="12">
        <f>IF(E4608="","", IF(C4608="Long", (((E4608-H4608)*G4608)/F4608), (((H4608-E4608)*G4608)/F4608)))</f>
        <v/>
      </c>
      <c r="M4608" s="158">
        <f>IF(J4608="", "", K4608)</f>
        <v/>
      </c>
      <c r="N4608" s="17">
        <f>IF(K4608="", "", SUM(M4608/F4608))</f>
        <v/>
      </c>
      <c r="O4608" s="18" t="n"/>
      <c r="AC4608" s="14">
        <f>IF(M4608&lt;0, M4608/-F4608, L4608)</f>
        <v/>
      </c>
      <c r="AD4608" s="14">
        <f>IF(M4608="", "", IF(C4608="Long", IF(M4608&gt;0, M4608/F4608, ((G4608*(I4608-E4608))/F4608)), IF(M4608&gt;0, M4608/F4608, ((G4608*(E4608-I4608))/F4608))))</f>
        <v/>
      </c>
      <c r="AE4608" s="30">
        <f>IF(A4608="", "", MONTH(A4608))</f>
        <v/>
      </c>
      <c r="AF4608" s="30">
        <f>IF(A4608="", "", YEAR(A4608))</f>
        <v/>
      </c>
      <c r="AG4608" s="30">
        <f>IF(A4608="", "", DAY(A4608))</f>
        <v/>
      </c>
    </row>
    <row customHeight="1" ht="17.25" r="4609" spans="1:105">
      <c r="A4609" s="161" t="n"/>
      <c r="B4609" s="141" t="n"/>
      <c r="C4609" s="15" t="n"/>
      <c r="D4609" s="15" t="n"/>
      <c r="E4609" s="142" t="n"/>
      <c r="F4609" s="16" t="n"/>
      <c r="G4609" s="132" t="n"/>
      <c r="H4609" s="142" t="n"/>
      <c r="I4609" s="142" t="n"/>
      <c r="J4609" s="144" t="n"/>
      <c r="K4609" s="124" t="n"/>
      <c r="L4609" s="12">
        <f>IF(E4609="","", IF(C4609="Long", (((E4609-H4609)*G4609)/F4609), (((H4609-E4609)*G4609)/F4609)))</f>
        <v/>
      </c>
      <c r="M4609" s="158">
        <f>IF(J4609="", "", K4609)</f>
        <v/>
      </c>
      <c r="N4609" s="17">
        <f>IF(K4609="", "", SUM(M4609/F4609))</f>
        <v/>
      </c>
      <c r="O4609" s="18" t="n"/>
      <c r="AC4609" s="14">
        <f>IF(M4609&lt;0, M4609/-F4609, L4609)</f>
        <v/>
      </c>
      <c r="AD4609" s="14">
        <f>IF(M4609="", "", IF(C4609="Long", IF(M4609&gt;0, M4609/F4609, ((G4609*(I4609-E4609))/F4609)), IF(M4609&gt;0, M4609/F4609, ((G4609*(E4609-I4609))/F4609))))</f>
        <v/>
      </c>
      <c r="AE4609" s="30">
        <f>IF(A4609="", "", MONTH(A4609))</f>
        <v/>
      </c>
      <c r="AF4609" s="30">
        <f>IF(A4609="", "", YEAR(A4609))</f>
        <v/>
      </c>
      <c r="AG4609" s="30">
        <f>IF(A4609="", "", DAY(A4609))</f>
        <v/>
      </c>
    </row>
    <row customHeight="1" ht="17.25" r="4610" spans="1:105">
      <c r="A4610" s="161" t="n"/>
      <c r="B4610" s="141" t="n"/>
      <c r="C4610" s="15" t="n"/>
      <c r="D4610" s="15" t="n"/>
      <c r="E4610" s="142" t="n"/>
      <c r="F4610" s="16" t="n"/>
      <c r="G4610" s="132" t="n"/>
      <c r="H4610" s="142" t="n"/>
      <c r="I4610" s="142" t="n"/>
      <c r="J4610" s="144" t="n"/>
      <c r="K4610" s="124" t="n"/>
      <c r="L4610" s="12">
        <f>IF(E4610="","", IF(C4610="Long", (((E4610-H4610)*G4610)/F4610), (((H4610-E4610)*G4610)/F4610)))</f>
        <v/>
      </c>
      <c r="M4610" s="158">
        <f>IF(J4610="", "", K4610)</f>
        <v/>
      </c>
      <c r="N4610" s="17">
        <f>IF(K4610="", "", SUM(M4610/F4610))</f>
        <v/>
      </c>
      <c r="O4610" s="18" t="n"/>
      <c r="AC4610" s="14">
        <f>IF(M4610&lt;0, M4610/-F4610, L4610)</f>
        <v/>
      </c>
      <c r="AD4610" s="14">
        <f>IF(M4610="", "", IF(C4610="Long", IF(M4610&gt;0, M4610/F4610, ((G4610*(I4610-E4610))/F4610)), IF(M4610&gt;0, M4610/F4610, ((G4610*(E4610-I4610))/F4610))))</f>
        <v/>
      </c>
      <c r="AE4610" s="30">
        <f>IF(A4610="", "", MONTH(A4610))</f>
        <v/>
      </c>
      <c r="AF4610" s="30">
        <f>IF(A4610="", "", YEAR(A4610))</f>
        <v/>
      </c>
      <c r="AG4610" s="30">
        <f>IF(A4610="", "", DAY(A4610))</f>
        <v/>
      </c>
    </row>
    <row customHeight="1" ht="17.25" r="4611" spans="1:105">
      <c r="A4611" s="161" t="n"/>
      <c r="B4611" s="141" t="n"/>
      <c r="C4611" s="15" t="n"/>
      <c r="D4611" s="15" t="n"/>
      <c r="E4611" s="142" t="n"/>
      <c r="F4611" s="16" t="n"/>
      <c r="G4611" s="132" t="n"/>
      <c r="H4611" s="142" t="n"/>
      <c r="I4611" s="142" t="n"/>
      <c r="J4611" s="144" t="n"/>
      <c r="K4611" s="124" t="n"/>
      <c r="L4611" s="12">
        <f>IF(E4611="","", IF(C4611="Long", (((E4611-H4611)*G4611)/F4611), (((H4611-E4611)*G4611)/F4611)))</f>
        <v/>
      </c>
      <c r="M4611" s="158">
        <f>IF(J4611="", "", K4611)</f>
        <v/>
      </c>
      <c r="N4611" s="17">
        <f>IF(K4611="", "", SUM(M4611/F4611))</f>
        <v/>
      </c>
      <c r="O4611" s="18" t="n"/>
      <c r="AC4611" s="14">
        <f>IF(M4611&lt;0, M4611/-F4611, L4611)</f>
        <v/>
      </c>
      <c r="AD4611" s="14">
        <f>IF(M4611="", "", IF(C4611="Long", IF(M4611&gt;0, M4611/F4611, ((G4611*(I4611-E4611))/F4611)), IF(M4611&gt;0, M4611/F4611, ((G4611*(E4611-I4611))/F4611))))</f>
        <v/>
      </c>
      <c r="AE4611" s="30">
        <f>IF(A4611="", "", MONTH(A4611))</f>
        <v/>
      </c>
      <c r="AF4611" s="30">
        <f>IF(A4611="", "", YEAR(A4611))</f>
        <v/>
      </c>
      <c r="AG4611" s="30">
        <f>IF(A4611="", "", DAY(A4611))</f>
        <v/>
      </c>
    </row>
    <row customHeight="1" ht="17.25" r="4612" spans="1:105">
      <c r="A4612" s="161" t="n"/>
      <c r="B4612" s="141" t="n"/>
      <c r="C4612" s="15" t="n"/>
      <c r="D4612" s="15" t="n"/>
      <c r="E4612" s="142" t="n"/>
      <c r="F4612" s="16" t="n"/>
      <c r="G4612" s="132" t="n"/>
      <c r="H4612" s="142" t="n"/>
      <c r="I4612" s="142" t="n"/>
      <c r="J4612" s="144" t="n"/>
      <c r="K4612" s="124" t="n"/>
      <c r="L4612" s="12">
        <f>IF(E4612="","", IF(C4612="Long", (((E4612-H4612)*G4612)/F4612), (((H4612-E4612)*G4612)/F4612)))</f>
        <v/>
      </c>
      <c r="M4612" s="158">
        <f>IF(J4612="", "", K4612)</f>
        <v/>
      </c>
      <c r="N4612" s="17">
        <f>IF(K4612="", "", SUM(M4612/F4612))</f>
        <v/>
      </c>
      <c r="O4612" s="18" t="n"/>
      <c r="AC4612" s="14">
        <f>IF(M4612&lt;0, M4612/-F4612, L4612)</f>
        <v/>
      </c>
      <c r="AD4612" s="14">
        <f>IF(M4612="", "", IF(C4612="Long", IF(M4612&gt;0, M4612/F4612, ((G4612*(I4612-E4612))/F4612)), IF(M4612&gt;0, M4612/F4612, ((G4612*(E4612-I4612))/F4612))))</f>
        <v/>
      </c>
      <c r="AE4612" s="30">
        <f>IF(A4612="", "", MONTH(A4612))</f>
        <v/>
      </c>
      <c r="AF4612" s="30">
        <f>IF(A4612="", "", YEAR(A4612))</f>
        <v/>
      </c>
      <c r="AG4612" s="30">
        <f>IF(A4612="", "", DAY(A4612))</f>
        <v/>
      </c>
    </row>
    <row customHeight="1" ht="17.25" r="4613" spans="1:105">
      <c r="A4613" s="161" t="n"/>
      <c r="B4613" s="141" t="n"/>
      <c r="C4613" s="15" t="n"/>
      <c r="D4613" s="15" t="n"/>
      <c r="E4613" s="142" t="n"/>
      <c r="F4613" s="16" t="n"/>
      <c r="G4613" s="132" t="n"/>
      <c r="H4613" s="142" t="n"/>
      <c r="I4613" s="142" t="n"/>
      <c r="J4613" s="144" t="n"/>
      <c r="K4613" s="124" t="n"/>
      <c r="L4613" s="12">
        <f>IF(E4613="","", IF(C4613="Long", (((E4613-H4613)*G4613)/F4613), (((H4613-E4613)*G4613)/F4613)))</f>
        <v/>
      </c>
      <c r="M4613" s="158">
        <f>IF(J4613="", "", K4613)</f>
        <v/>
      </c>
      <c r="N4613" s="17">
        <f>IF(K4613="", "", SUM(M4613/F4613))</f>
        <v/>
      </c>
      <c r="O4613" s="18" t="n"/>
      <c r="AC4613" s="14">
        <f>IF(M4613&lt;0, M4613/-F4613, L4613)</f>
        <v/>
      </c>
      <c r="AD4613" s="14">
        <f>IF(M4613="", "", IF(C4613="Long", IF(M4613&gt;0, M4613/F4613, ((G4613*(I4613-E4613))/F4613)), IF(M4613&gt;0, M4613/F4613, ((G4613*(E4613-I4613))/F4613))))</f>
        <v/>
      </c>
      <c r="AE4613" s="30">
        <f>IF(A4613="", "", MONTH(A4613))</f>
        <v/>
      </c>
      <c r="AF4613" s="30">
        <f>IF(A4613="", "", YEAR(A4613))</f>
        <v/>
      </c>
      <c r="AG4613" s="30">
        <f>IF(A4613="", "", DAY(A4613))</f>
        <v/>
      </c>
    </row>
    <row customHeight="1" ht="17.25" r="4614" spans="1:105">
      <c r="A4614" s="161" t="n"/>
      <c r="B4614" s="141" t="n"/>
      <c r="C4614" s="15" t="n"/>
      <c r="D4614" s="15" t="n"/>
      <c r="E4614" s="142" t="n"/>
      <c r="F4614" s="16" t="n"/>
      <c r="G4614" s="132" t="n"/>
      <c r="H4614" s="142" t="n"/>
      <c r="I4614" s="142" t="n"/>
      <c r="J4614" s="144" t="n"/>
      <c r="K4614" s="124" t="n"/>
      <c r="L4614" s="12">
        <f>IF(E4614="","", IF(C4614="Long", (((E4614-H4614)*G4614)/F4614), (((H4614-E4614)*G4614)/F4614)))</f>
        <v/>
      </c>
      <c r="M4614" s="158">
        <f>IF(J4614="", "", K4614)</f>
        <v/>
      </c>
      <c r="N4614" s="17">
        <f>IF(K4614="", "", SUM(M4614/F4614))</f>
        <v/>
      </c>
      <c r="O4614" s="18" t="n"/>
      <c r="AC4614" s="14">
        <f>IF(M4614&lt;0, M4614/-F4614, L4614)</f>
        <v/>
      </c>
      <c r="AD4614" s="14">
        <f>IF(M4614="", "", IF(C4614="Long", IF(M4614&gt;0, M4614/F4614, ((G4614*(I4614-E4614))/F4614)), IF(M4614&gt;0, M4614/F4614, ((G4614*(E4614-I4614))/F4614))))</f>
        <v/>
      </c>
      <c r="AE4614" s="30">
        <f>IF(A4614="", "", MONTH(A4614))</f>
        <v/>
      </c>
      <c r="AF4614" s="30">
        <f>IF(A4614="", "", YEAR(A4614))</f>
        <v/>
      </c>
      <c r="AG4614" s="30">
        <f>IF(A4614="", "", DAY(A4614))</f>
        <v/>
      </c>
    </row>
    <row customHeight="1" ht="17.25" r="4615" spans="1:105">
      <c r="A4615" s="161" t="n"/>
      <c r="B4615" s="141" t="n"/>
      <c r="C4615" s="15" t="n"/>
      <c r="D4615" s="15" t="n"/>
      <c r="E4615" s="142" t="n"/>
      <c r="F4615" s="16" t="n"/>
      <c r="G4615" s="132" t="n"/>
      <c r="H4615" s="142" t="n"/>
      <c r="I4615" s="142" t="n"/>
      <c r="J4615" s="144" t="n"/>
      <c r="K4615" s="124" t="n"/>
      <c r="L4615" s="12">
        <f>IF(E4615="","", IF(C4615="Long", (((E4615-H4615)*G4615)/F4615), (((H4615-E4615)*G4615)/F4615)))</f>
        <v/>
      </c>
      <c r="M4615" s="158">
        <f>IF(J4615="", "", K4615)</f>
        <v/>
      </c>
      <c r="N4615" s="17">
        <f>IF(K4615="", "", SUM(M4615/F4615))</f>
        <v/>
      </c>
      <c r="O4615" s="18" t="n"/>
      <c r="AC4615" s="14">
        <f>IF(M4615&lt;0, M4615/-F4615, L4615)</f>
        <v/>
      </c>
      <c r="AD4615" s="14">
        <f>IF(M4615="", "", IF(C4615="Long", IF(M4615&gt;0, M4615/F4615, ((G4615*(I4615-E4615))/F4615)), IF(M4615&gt;0, M4615/F4615, ((G4615*(E4615-I4615))/F4615))))</f>
        <v/>
      </c>
      <c r="AE4615" s="30">
        <f>IF(A4615="", "", MONTH(A4615))</f>
        <v/>
      </c>
      <c r="AF4615" s="30">
        <f>IF(A4615="", "", YEAR(A4615))</f>
        <v/>
      </c>
      <c r="AG4615" s="30">
        <f>IF(A4615="", "", DAY(A4615))</f>
        <v/>
      </c>
    </row>
    <row customHeight="1" ht="17.25" r="4616" spans="1:105">
      <c r="A4616" s="161" t="n"/>
      <c r="B4616" s="141" t="n"/>
      <c r="C4616" s="15" t="n"/>
      <c r="D4616" s="15" t="n"/>
      <c r="E4616" s="142" t="n"/>
      <c r="F4616" s="16" t="n"/>
      <c r="G4616" s="132" t="n"/>
      <c r="H4616" s="142" t="n"/>
      <c r="I4616" s="142" t="n"/>
      <c r="J4616" s="144" t="n"/>
      <c r="K4616" s="124" t="n"/>
      <c r="L4616" s="12">
        <f>IF(E4616="","", IF(C4616="Long", (((E4616-H4616)*G4616)/F4616), (((H4616-E4616)*G4616)/F4616)))</f>
        <v/>
      </c>
      <c r="M4616" s="158">
        <f>IF(J4616="", "", K4616)</f>
        <v/>
      </c>
      <c r="N4616" s="17">
        <f>IF(K4616="", "", SUM(M4616/F4616))</f>
        <v/>
      </c>
      <c r="O4616" s="18" t="n"/>
      <c r="AC4616" s="14">
        <f>IF(M4616&lt;0, M4616/-F4616, L4616)</f>
        <v/>
      </c>
      <c r="AD4616" s="14">
        <f>IF(M4616="", "", IF(C4616="Long", IF(M4616&gt;0, M4616/F4616, ((G4616*(I4616-E4616))/F4616)), IF(M4616&gt;0, M4616/F4616, ((G4616*(E4616-I4616))/F4616))))</f>
        <v/>
      </c>
      <c r="AE4616" s="30">
        <f>IF(A4616="", "", MONTH(A4616))</f>
        <v/>
      </c>
      <c r="AF4616" s="30">
        <f>IF(A4616="", "", YEAR(A4616))</f>
        <v/>
      </c>
      <c r="AG4616" s="30">
        <f>IF(A4616="", "", DAY(A4616))</f>
        <v/>
      </c>
    </row>
    <row customHeight="1" ht="17.25" r="4617" spans="1:105">
      <c r="A4617" s="161" t="n"/>
      <c r="B4617" s="141" t="n"/>
      <c r="C4617" s="15" t="n"/>
      <c r="D4617" s="15" t="n"/>
      <c r="E4617" s="142" t="n"/>
      <c r="F4617" s="16" t="n"/>
      <c r="G4617" s="132" t="n"/>
      <c r="H4617" s="142" t="n"/>
      <c r="I4617" s="142" t="n"/>
      <c r="J4617" s="144" t="n"/>
      <c r="K4617" s="124" t="n"/>
      <c r="L4617" s="12">
        <f>IF(E4617="","", IF(C4617="Long", (((E4617-H4617)*G4617)/F4617), (((H4617-E4617)*G4617)/F4617)))</f>
        <v/>
      </c>
      <c r="M4617" s="158">
        <f>IF(J4617="", "", K4617)</f>
        <v/>
      </c>
      <c r="N4617" s="17">
        <f>IF(K4617="", "", SUM(M4617/F4617))</f>
        <v/>
      </c>
      <c r="O4617" s="18" t="n"/>
      <c r="AC4617" s="14">
        <f>IF(M4617&lt;0, M4617/-F4617, L4617)</f>
        <v/>
      </c>
      <c r="AD4617" s="14">
        <f>IF(M4617="", "", IF(C4617="Long", IF(M4617&gt;0, M4617/F4617, ((G4617*(I4617-E4617))/F4617)), IF(M4617&gt;0, M4617/F4617, ((G4617*(E4617-I4617))/F4617))))</f>
        <v/>
      </c>
      <c r="AE4617" s="30">
        <f>IF(A4617="", "", MONTH(A4617))</f>
        <v/>
      </c>
      <c r="AF4617" s="30">
        <f>IF(A4617="", "", YEAR(A4617))</f>
        <v/>
      </c>
      <c r="AG4617" s="30">
        <f>IF(A4617="", "", DAY(A4617))</f>
        <v/>
      </c>
    </row>
    <row customHeight="1" ht="17.25" r="4618" spans="1:105">
      <c r="A4618" s="161" t="n"/>
      <c r="B4618" s="141" t="n"/>
      <c r="C4618" s="15" t="n"/>
      <c r="D4618" s="15" t="n"/>
      <c r="E4618" s="142" t="n"/>
      <c r="F4618" s="16" t="n"/>
      <c r="G4618" s="132" t="n"/>
      <c r="H4618" s="142" t="n"/>
      <c r="I4618" s="142" t="n"/>
      <c r="J4618" s="144" t="n"/>
      <c r="K4618" s="124" t="n"/>
      <c r="L4618" s="12">
        <f>IF(E4618="","", IF(C4618="Long", (((E4618-H4618)*G4618)/F4618), (((H4618-E4618)*G4618)/F4618)))</f>
        <v/>
      </c>
      <c r="M4618" s="158">
        <f>IF(J4618="", "", K4618)</f>
        <v/>
      </c>
      <c r="N4618" s="17">
        <f>IF(K4618="", "", SUM(M4618/F4618))</f>
        <v/>
      </c>
      <c r="O4618" s="18" t="n"/>
      <c r="AC4618" s="14">
        <f>IF(M4618&lt;0, M4618/-F4618, L4618)</f>
        <v/>
      </c>
      <c r="AD4618" s="14">
        <f>IF(M4618="", "", IF(C4618="Long", IF(M4618&gt;0, M4618/F4618, ((G4618*(I4618-E4618))/F4618)), IF(M4618&gt;0, M4618/F4618, ((G4618*(E4618-I4618))/F4618))))</f>
        <v/>
      </c>
      <c r="AE4618" s="30">
        <f>IF(A4618="", "", MONTH(A4618))</f>
        <v/>
      </c>
      <c r="AF4618" s="30">
        <f>IF(A4618="", "", YEAR(A4618))</f>
        <v/>
      </c>
      <c r="AG4618" s="30">
        <f>IF(A4618="", "", DAY(A4618))</f>
        <v/>
      </c>
    </row>
    <row customHeight="1" ht="17.25" r="4619" spans="1:105">
      <c r="A4619" s="161" t="n"/>
      <c r="B4619" s="141" t="n"/>
      <c r="C4619" s="15" t="n"/>
      <c r="D4619" s="15" t="n"/>
      <c r="E4619" s="142" t="n"/>
      <c r="F4619" s="16" t="n"/>
      <c r="G4619" s="132" t="n"/>
      <c r="H4619" s="142" t="n"/>
      <c r="I4619" s="142" t="n"/>
      <c r="J4619" s="144" t="n"/>
      <c r="K4619" s="124" t="n"/>
      <c r="L4619" s="12">
        <f>IF(E4619="","", IF(C4619="Long", (((E4619-H4619)*G4619)/F4619), (((H4619-E4619)*G4619)/F4619)))</f>
        <v/>
      </c>
      <c r="M4619" s="158">
        <f>IF(J4619="", "", K4619)</f>
        <v/>
      </c>
      <c r="N4619" s="17">
        <f>IF(K4619="", "", SUM(M4619/F4619))</f>
        <v/>
      </c>
      <c r="O4619" s="18" t="n"/>
      <c r="AC4619" s="14">
        <f>IF(M4619&lt;0, M4619/-F4619, L4619)</f>
        <v/>
      </c>
      <c r="AD4619" s="14">
        <f>IF(M4619="", "", IF(C4619="Long", IF(M4619&gt;0, M4619/F4619, ((G4619*(I4619-E4619))/F4619)), IF(M4619&gt;0, M4619/F4619, ((G4619*(E4619-I4619))/F4619))))</f>
        <v/>
      </c>
      <c r="AE4619" s="30">
        <f>IF(A4619="", "", MONTH(A4619))</f>
        <v/>
      </c>
      <c r="AF4619" s="30">
        <f>IF(A4619="", "", YEAR(A4619))</f>
        <v/>
      </c>
      <c r="AG4619" s="30">
        <f>IF(A4619="", "", DAY(A4619))</f>
        <v/>
      </c>
    </row>
    <row customHeight="1" ht="17.25" r="4620" spans="1:105">
      <c r="A4620" s="161" t="n"/>
      <c r="B4620" s="141" t="n"/>
      <c r="C4620" s="15" t="n"/>
      <c r="D4620" s="15" t="n"/>
      <c r="E4620" s="142" t="n"/>
      <c r="F4620" s="16" t="n"/>
      <c r="G4620" s="132" t="n"/>
      <c r="H4620" s="142" t="n"/>
      <c r="I4620" s="142" t="n"/>
      <c r="J4620" s="144" t="n"/>
      <c r="K4620" s="124" t="n"/>
      <c r="L4620" s="12">
        <f>IF(E4620="","", IF(C4620="Long", (((E4620-H4620)*G4620)/F4620), (((H4620-E4620)*G4620)/F4620)))</f>
        <v/>
      </c>
      <c r="M4620" s="158">
        <f>IF(J4620="", "", K4620)</f>
        <v/>
      </c>
      <c r="N4620" s="17">
        <f>IF(K4620="", "", SUM(M4620/F4620))</f>
        <v/>
      </c>
      <c r="O4620" s="18" t="n"/>
      <c r="AC4620" s="14">
        <f>IF(M4620&lt;0, M4620/-F4620, L4620)</f>
        <v/>
      </c>
      <c r="AD4620" s="14">
        <f>IF(M4620="", "", IF(C4620="Long", IF(M4620&gt;0, M4620/F4620, ((G4620*(I4620-E4620))/F4620)), IF(M4620&gt;0, M4620/F4620, ((G4620*(E4620-I4620))/F4620))))</f>
        <v/>
      </c>
      <c r="AE4620" s="30">
        <f>IF(A4620="", "", MONTH(A4620))</f>
        <v/>
      </c>
      <c r="AF4620" s="30">
        <f>IF(A4620="", "", YEAR(A4620))</f>
        <v/>
      </c>
      <c r="AG4620" s="30">
        <f>IF(A4620="", "", DAY(A4620))</f>
        <v/>
      </c>
    </row>
    <row customHeight="1" ht="17.25" r="4621" spans="1:105">
      <c r="A4621" s="161" t="n"/>
      <c r="B4621" s="141" t="n"/>
      <c r="C4621" s="15" t="n"/>
      <c r="D4621" s="15" t="n"/>
      <c r="E4621" s="142" t="n"/>
      <c r="F4621" s="16" t="n"/>
      <c r="G4621" s="132" t="n"/>
      <c r="H4621" s="142" t="n"/>
      <c r="I4621" s="142" t="n"/>
      <c r="J4621" s="144" t="n"/>
      <c r="K4621" s="124" t="n"/>
      <c r="L4621" s="12">
        <f>IF(E4621="","", IF(C4621="Long", (((E4621-H4621)*G4621)/F4621), (((H4621-E4621)*G4621)/F4621)))</f>
        <v/>
      </c>
      <c r="M4621" s="158">
        <f>IF(J4621="", "", K4621)</f>
        <v/>
      </c>
      <c r="N4621" s="17">
        <f>IF(K4621="", "", SUM(M4621/F4621))</f>
        <v/>
      </c>
      <c r="O4621" s="18" t="n"/>
      <c r="AC4621" s="14">
        <f>IF(M4621&lt;0, M4621/-F4621, L4621)</f>
        <v/>
      </c>
      <c r="AD4621" s="14">
        <f>IF(M4621="", "", IF(C4621="Long", IF(M4621&gt;0, M4621/F4621, ((G4621*(I4621-E4621))/F4621)), IF(M4621&gt;0, M4621/F4621, ((G4621*(E4621-I4621))/F4621))))</f>
        <v/>
      </c>
      <c r="AE4621" s="30">
        <f>IF(A4621="", "", MONTH(A4621))</f>
        <v/>
      </c>
      <c r="AF4621" s="30">
        <f>IF(A4621="", "", YEAR(A4621))</f>
        <v/>
      </c>
      <c r="AG4621" s="30">
        <f>IF(A4621="", "", DAY(A4621))</f>
        <v/>
      </c>
    </row>
    <row customHeight="1" ht="17.25" r="4622" spans="1:105">
      <c r="A4622" s="161" t="n"/>
      <c r="B4622" s="141" t="n"/>
      <c r="C4622" s="15" t="n"/>
      <c r="D4622" s="15" t="n"/>
      <c r="E4622" s="142" t="n"/>
      <c r="F4622" s="16" t="n"/>
      <c r="G4622" s="132" t="n"/>
      <c r="H4622" s="142" t="n"/>
      <c r="I4622" s="142" t="n"/>
      <c r="J4622" s="144" t="n"/>
      <c r="K4622" s="124" t="n"/>
      <c r="L4622" s="12">
        <f>IF(E4622="","", IF(C4622="Long", (((E4622-H4622)*G4622)/F4622), (((H4622-E4622)*G4622)/F4622)))</f>
        <v/>
      </c>
      <c r="M4622" s="158">
        <f>IF(J4622="", "", K4622)</f>
        <v/>
      </c>
      <c r="N4622" s="17">
        <f>IF(K4622="", "", SUM(M4622/F4622))</f>
        <v/>
      </c>
      <c r="O4622" s="18" t="n"/>
      <c r="AC4622" s="14">
        <f>IF(M4622&lt;0, M4622/-F4622, L4622)</f>
        <v/>
      </c>
      <c r="AD4622" s="14">
        <f>IF(M4622="", "", IF(C4622="Long", IF(M4622&gt;0, M4622/F4622, ((G4622*(I4622-E4622))/F4622)), IF(M4622&gt;0, M4622/F4622, ((G4622*(E4622-I4622))/F4622))))</f>
        <v/>
      </c>
      <c r="AE4622" s="30">
        <f>IF(A4622="", "", MONTH(A4622))</f>
        <v/>
      </c>
      <c r="AF4622" s="30">
        <f>IF(A4622="", "", YEAR(A4622))</f>
        <v/>
      </c>
      <c r="AG4622" s="30">
        <f>IF(A4622="", "", DAY(A4622))</f>
        <v/>
      </c>
    </row>
    <row customHeight="1" ht="17.25" r="4623" spans="1:105">
      <c r="A4623" s="161" t="n"/>
      <c r="B4623" s="141" t="n"/>
      <c r="C4623" s="15" t="n"/>
      <c r="D4623" s="15" t="n"/>
      <c r="E4623" s="142" t="n"/>
      <c r="F4623" s="16" t="n"/>
      <c r="G4623" s="132" t="n"/>
      <c r="H4623" s="142" t="n"/>
      <c r="I4623" s="142" t="n"/>
      <c r="J4623" s="144" t="n"/>
      <c r="K4623" s="124" t="n"/>
      <c r="L4623" s="12">
        <f>IF(E4623="","", IF(C4623="Long", (((E4623-H4623)*G4623)/F4623), (((H4623-E4623)*G4623)/F4623)))</f>
        <v/>
      </c>
      <c r="M4623" s="158">
        <f>IF(J4623="", "", K4623)</f>
        <v/>
      </c>
      <c r="N4623" s="17">
        <f>IF(K4623="", "", SUM(M4623/F4623))</f>
        <v/>
      </c>
      <c r="O4623" s="18" t="n"/>
      <c r="AC4623" s="14">
        <f>IF(M4623&lt;0, M4623/-F4623, L4623)</f>
        <v/>
      </c>
      <c r="AD4623" s="14">
        <f>IF(M4623="", "", IF(C4623="Long", IF(M4623&gt;0, M4623/F4623, ((G4623*(I4623-E4623))/F4623)), IF(M4623&gt;0, M4623/F4623, ((G4623*(E4623-I4623))/F4623))))</f>
        <v/>
      </c>
      <c r="AE4623" s="30">
        <f>IF(A4623="", "", MONTH(A4623))</f>
        <v/>
      </c>
      <c r="AF4623" s="30">
        <f>IF(A4623="", "", YEAR(A4623))</f>
        <v/>
      </c>
      <c r="AG4623" s="30">
        <f>IF(A4623="", "", DAY(A4623))</f>
        <v/>
      </c>
    </row>
    <row customHeight="1" ht="17.25" r="4624" spans="1:105">
      <c r="A4624" s="161" t="n"/>
      <c r="B4624" s="141" t="n"/>
      <c r="C4624" s="15" t="n"/>
      <c r="D4624" s="15" t="n"/>
      <c r="E4624" s="142" t="n"/>
      <c r="F4624" s="16" t="n"/>
      <c r="G4624" s="132" t="n"/>
      <c r="H4624" s="142" t="n"/>
      <c r="I4624" s="142" t="n"/>
      <c r="J4624" s="144" t="n"/>
      <c r="K4624" s="124" t="n"/>
      <c r="L4624" s="12">
        <f>IF(E4624="","", IF(C4624="Long", (((E4624-H4624)*G4624)/F4624), (((H4624-E4624)*G4624)/F4624)))</f>
        <v/>
      </c>
      <c r="M4624" s="158">
        <f>IF(J4624="", "", K4624)</f>
        <v/>
      </c>
      <c r="N4624" s="17">
        <f>IF(K4624="", "", SUM(M4624/F4624))</f>
        <v/>
      </c>
      <c r="O4624" s="18" t="n"/>
      <c r="AC4624" s="14">
        <f>IF(M4624&lt;0, M4624/-F4624, L4624)</f>
        <v/>
      </c>
      <c r="AD4624" s="14">
        <f>IF(M4624="", "", IF(C4624="Long", IF(M4624&gt;0, M4624/F4624, ((G4624*(I4624-E4624))/F4624)), IF(M4624&gt;0, M4624/F4624, ((G4624*(E4624-I4624))/F4624))))</f>
        <v/>
      </c>
      <c r="AE4624" s="30">
        <f>IF(A4624="", "", MONTH(A4624))</f>
        <v/>
      </c>
      <c r="AF4624" s="30">
        <f>IF(A4624="", "", YEAR(A4624))</f>
        <v/>
      </c>
      <c r="AG4624" s="30">
        <f>IF(A4624="", "", DAY(A4624))</f>
        <v/>
      </c>
    </row>
    <row customHeight="1" ht="17.25" r="4625" spans="1:105">
      <c r="A4625" s="161" t="n"/>
      <c r="B4625" s="141" t="n"/>
      <c r="C4625" s="15" t="n"/>
      <c r="D4625" s="15" t="n"/>
      <c r="E4625" s="142" t="n"/>
      <c r="F4625" s="16" t="n"/>
      <c r="G4625" s="132" t="n"/>
      <c r="H4625" s="142" t="n"/>
      <c r="I4625" s="142" t="n"/>
      <c r="J4625" s="144" t="n"/>
      <c r="K4625" s="124" t="n"/>
      <c r="L4625" s="12">
        <f>IF(E4625="","", IF(C4625="Long", (((E4625-H4625)*G4625)/F4625), (((H4625-E4625)*G4625)/F4625)))</f>
        <v/>
      </c>
      <c r="M4625" s="158">
        <f>IF(J4625="", "", K4625)</f>
        <v/>
      </c>
      <c r="N4625" s="17">
        <f>IF(K4625="", "", SUM(M4625/F4625))</f>
        <v/>
      </c>
      <c r="O4625" s="18" t="n"/>
      <c r="AC4625" s="14">
        <f>IF(M4625&lt;0, M4625/-F4625, L4625)</f>
        <v/>
      </c>
      <c r="AD4625" s="14">
        <f>IF(M4625="", "", IF(C4625="Long", IF(M4625&gt;0, M4625/F4625, ((G4625*(I4625-E4625))/F4625)), IF(M4625&gt;0, M4625/F4625, ((G4625*(E4625-I4625))/F4625))))</f>
        <v/>
      </c>
      <c r="AE4625" s="30">
        <f>IF(A4625="", "", MONTH(A4625))</f>
        <v/>
      </c>
      <c r="AF4625" s="30">
        <f>IF(A4625="", "", YEAR(A4625))</f>
        <v/>
      </c>
      <c r="AG4625" s="30">
        <f>IF(A4625="", "", DAY(A4625))</f>
        <v/>
      </c>
    </row>
    <row customHeight="1" ht="17.25" r="4626" spans="1:105">
      <c r="A4626" s="161" t="n"/>
      <c r="B4626" s="141" t="n"/>
      <c r="C4626" s="15" t="n"/>
      <c r="D4626" s="15" t="n"/>
      <c r="E4626" s="142" t="n"/>
      <c r="F4626" s="16" t="n"/>
      <c r="G4626" s="132" t="n"/>
      <c r="H4626" s="142" t="n"/>
      <c r="I4626" s="142" t="n"/>
      <c r="J4626" s="144" t="n"/>
      <c r="K4626" s="124" t="n"/>
      <c r="L4626" s="12">
        <f>IF(E4626="","", IF(C4626="Long", (((E4626-H4626)*G4626)/F4626), (((H4626-E4626)*G4626)/F4626)))</f>
        <v/>
      </c>
      <c r="M4626" s="158">
        <f>IF(J4626="", "", K4626)</f>
        <v/>
      </c>
      <c r="N4626" s="17">
        <f>IF(K4626="", "", SUM(M4626/F4626))</f>
        <v/>
      </c>
      <c r="O4626" s="18" t="n"/>
      <c r="AC4626" s="14">
        <f>IF(M4626&lt;0, M4626/-F4626, L4626)</f>
        <v/>
      </c>
      <c r="AD4626" s="14">
        <f>IF(M4626="", "", IF(C4626="Long", IF(M4626&gt;0, M4626/F4626, ((G4626*(I4626-E4626))/F4626)), IF(M4626&gt;0, M4626/F4626, ((G4626*(E4626-I4626))/F4626))))</f>
        <v/>
      </c>
      <c r="AE4626" s="30">
        <f>IF(A4626="", "", MONTH(A4626))</f>
        <v/>
      </c>
      <c r="AF4626" s="30">
        <f>IF(A4626="", "", YEAR(A4626))</f>
        <v/>
      </c>
      <c r="AG4626" s="30">
        <f>IF(A4626="", "", DAY(A4626))</f>
        <v/>
      </c>
    </row>
    <row customHeight="1" ht="17.25" r="4627" spans="1:105">
      <c r="A4627" s="161" t="n"/>
      <c r="B4627" s="141" t="n"/>
      <c r="C4627" s="15" t="n"/>
      <c r="D4627" s="15" t="n"/>
      <c r="E4627" s="142" t="n"/>
      <c r="F4627" s="16" t="n"/>
      <c r="G4627" s="132" t="n"/>
      <c r="H4627" s="142" t="n"/>
      <c r="I4627" s="142" t="n"/>
      <c r="J4627" s="144" t="n"/>
      <c r="K4627" s="124" t="n"/>
      <c r="L4627" s="12">
        <f>IF(E4627="","", IF(C4627="Long", (((E4627-H4627)*G4627)/F4627), (((H4627-E4627)*G4627)/F4627)))</f>
        <v/>
      </c>
      <c r="M4627" s="158">
        <f>IF(J4627="", "", K4627)</f>
        <v/>
      </c>
      <c r="N4627" s="17">
        <f>IF(K4627="", "", SUM(M4627/F4627))</f>
        <v/>
      </c>
      <c r="O4627" s="18" t="n"/>
      <c r="AC4627" s="14">
        <f>IF(M4627&lt;0, M4627/-F4627, L4627)</f>
        <v/>
      </c>
      <c r="AD4627" s="14">
        <f>IF(M4627="", "", IF(C4627="Long", IF(M4627&gt;0, M4627/F4627, ((G4627*(I4627-E4627))/F4627)), IF(M4627&gt;0, M4627/F4627, ((G4627*(E4627-I4627))/F4627))))</f>
        <v/>
      </c>
      <c r="AE4627" s="30">
        <f>IF(A4627="", "", MONTH(A4627))</f>
        <v/>
      </c>
      <c r="AF4627" s="30">
        <f>IF(A4627="", "", YEAR(A4627))</f>
        <v/>
      </c>
      <c r="AG4627" s="30">
        <f>IF(A4627="", "", DAY(A4627))</f>
        <v/>
      </c>
    </row>
    <row customHeight="1" ht="17.25" r="4628" spans="1:105">
      <c r="A4628" s="161" t="n"/>
      <c r="B4628" s="141" t="n"/>
      <c r="C4628" s="15" t="n"/>
      <c r="D4628" s="15" t="n"/>
      <c r="E4628" s="142" t="n"/>
      <c r="F4628" s="16" t="n"/>
      <c r="G4628" s="132" t="n"/>
      <c r="H4628" s="142" t="n"/>
      <c r="I4628" s="142" t="n"/>
      <c r="J4628" s="144" t="n"/>
      <c r="K4628" s="124" t="n"/>
      <c r="L4628" s="12">
        <f>IF(E4628="","", IF(C4628="Long", (((E4628-H4628)*G4628)/F4628), (((H4628-E4628)*G4628)/F4628)))</f>
        <v/>
      </c>
      <c r="M4628" s="158">
        <f>IF(J4628="", "", K4628)</f>
        <v/>
      </c>
      <c r="N4628" s="17">
        <f>IF(K4628="", "", SUM(M4628/F4628))</f>
        <v/>
      </c>
      <c r="O4628" s="18" t="n"/>
      <c r="AC4628" s="14">
        <f>IF(M4628&lt;0, M4628/-F4628, L4628)</f>
        <v/>
      </c>
      <c r="AD4628" s="14">
        <f>IF(M4628="", "", IF(C4628="Long", IF(M4628&gt;0, M4628/F4628, ((G4628*(I4628-E4628))/F4628)), IF(M4628&gt;0, M4628/F4628, ((G4628*(E4628-I4628))/F4628))))</f>
        <v/>
      </c>
      <c r="AE4628" s="30">
        <f>IF(A4628="", "", MONTH(A4628))</f>
        <v/>
      </c>
      <c r="AF4628" s="30">
        <f>IF(A4628="", "", YEAR(A4628))</f>
        <v/>
      </c>
      <c r="AG4628" s="30">
        <f>IF(A4628="", "", DAY(A4628))</f>
        <v/>
      </c>
    </row>
    <row customHeight="1" ht="17.25" r="4629" spans="1:105">
      <c r="A4629" s="161" t="n"/>
      <c r="B4629" s="141" t="n"/>
      <c r="C4629" s="15" t="n"/>
      <c r="D4629" s="15" t="n"/>
      <c r="E4629" s="142" t="n"/>
      <c r="F4629" s="16" t="n"/>
      <c r="G4629" s="132" t="n"/>
      <c r="H4629" s="142" t="n"/>
      <c r="I4629" s="142" t="n"/>
      <c r="J4629" s="144" t="n"/>
      <c r="K4629" s="124" t="n"/>
      <c r="L4629" s="12">
        <f>IF(E4629="","", IF(C4629="Long", (((E4629-H4629)*G4629)/F4629), (((H4629-E4629)*G4629)/F4629)))</f>
        <v/>
      </c>
      <c r="M4629" s="158">
        <f>IF(J4629="", "", K4629)</f>
        <v/>
      </c>
      <c r="N4629" s="17">
        <f>IF(K4629="", "", SUM(M4629/F4629))</f>
        <v/>
      </c>
      <c r="O4629" s="18" t="n"/>
      <c r="AC4629" s="14">
        <f>IF(M4629&lt;0, M4629/-F4629, L4629)</f>
        <v/>
      </c>
      <c r="AD4629" s="14">
        <f>IF(M4629="", "", IF(C4629="Long", IF(M4629&gt;0, M4629/F4629, ((G4629*(I4629-E4629))/F4629)), IF(M4629&gt;0, M4629/F4629, ((G4629*(E4629-I4629))/F4629))))</f>
        <v/>
      </c>
      <c r="AE4629" s="30">
        <f>IF(A4629="", "", MONTH(A4629))</f>
        <v/>
      </c>
      <c r="AF4629" s="30">
        <f>IF(A4629="", "", YEAR(A4629))</f>
        <v/>
      </c>
      <c r="AG4629" s="30">
        <f>IF(A4629="", "", DAY(A4629))</f>
        <v/>
      </c>
    </row>
    <row customHeight="1" ht="17.25" r="4630" spans="1:105">
      <c r="A4630" s="161" t="n"/>
      <c r="B4630" s="141" t="n"/>
      <c r="C4630" s="15" t="n"/>
      <c r="D4630" s="15" t="n"/>
      <c r="E4630" s="142" t="n"/>
      <c r="F4630" s="16" t="n"/>
      <c r="G4630" s="132" t="n"/>
      <c r="H4630" s="142" t="n"/>
      <c r="I4630" s="142" t="n"/>
      <c r="J4630" s="144" t="n"/>
      <c r="K4630" s="124" t="n"/>
      <c r="L4630" s="12">
        <f>IF(E4630="","", IF(C4630="Long", (((E4630-H4630)*G4630)/F4630), (((H4630-E4630)*G4630)/F4630)))</f>
        <v/>
      </c>
      <c r="M4630" s="158">
        <f>IF(J4630="", "", K4630)</f>
        <v/>
      </c>
      <c r="N4630" s="17">
        <f>IF(K4630="", "", SUM(M4630/F4630))</f>
        <v/>
      </c>
      <c r="O4630" s="18" t="n"/>
      <c r="AC4630" s="14">
        <f>IF(M4630&lt;0, M4630/-F4630, L4630)</f>
        <v/>
      </c>
      <c r="AD4630" s="14">
        <f>IF(M4630="", "", IF(C4630="Long", IF(M4630&gt;0, M4630/F4630, ((G4630*(I4630-E4630))/F4630)), IF(M4630&gt;0, M4630/F4630, ((G4630*(E4630-I4630))/F4630))))</f>
        <v/>
      </c>
      <c r="AE4630" s="30">
        <f>IF(A4630="", "", MONTH(A4630))</f>
        <v/>
      </c>
      <c r="AF4630" s="30">
        <f>IF(A4630="", "", YEAR(A4630))</f>
        <v/>
      </c>
      <c r="AG4630" s="30">
        <f>IF(A4630="", "", DAY(A4630))</f>
        <v/>
      </c>
    </row>
    <row customHeight="1" ht="17.25" r="4631" spans="1:105">
      <c r="A4631" s="161" t="n"/>
      <c r="B4631" s="141" t="n"/>
      <c r="C4631" s="15" t="n"/>
      <c r="D4631" s="15" t="n"/>
      <c r="E4631" s="142" t="n"/>
      <c r="F4631" s="16" t="n"/>
      <c r="G4631" s="132" t="n"/>
      <c r="H4631" s="142" t="n"/>
      <c r="I4631" s="142" t="n"/>
      <c r="J4631" s="144" t="n"/>
      <c r="K4631" s="124" t="n"/>
      <c r="L4631" s="12">
        <f>IF(E4631="","", IF(C4631="Long", (((E4631-H4631)*G4631)/F4631), (((H4631-E4631)*G4631)/F4631)))</f>
        <v/>
      </c>
      <c r="M4631" s="158">
        <f>IF(J4631="", "", K4631)</f>
        <v/>
      </c>
      <c r="N4631" s="17">
        <f>IF(K4631="", "", SUM(M4631/F4631))</f>
        <v/>
      </c>
      <c r="O4631" s="18" t="n"/>
      <c r="AC4631" s="14">
        <f>IF(M4631&lt;0, M4631/-F4631, L4631)</f>
        <v/>
      </c>
      <c r="AD4631" s="14">
        <f>IF(M4631="", "", IF(C4631="Long", IF(M4631&gt;0, M4631/F4631, ((G4631*(I4631-E4631))/F4631)), IF(M4631&gt;0, M4631/F4631, ((G4631*(E4631-I4631))/F4631))))</f>
        <v/>
      </c>
      <c r="AE4631" s="30">
        <f>IF(A4631="", "", MONTH(A4631))</f>
        <v/>
      </c>
      <c r="AF4631" s="30">
        <f>IF(A4631="", "", YEAR(A4631))</f>
        <v/>
      </c>
      <c r="AG4631" s="30">
        <f>IF(A4631="", "", DAY(A4631))</f>
        <v/>
      </c>
    </row>
    <row customHeight="1" ht="17.25" r="4632" spans="1:105">
      <c r="A4632" s="161" t="n"/>
      <c r="B4632" s="141" t="n"/>
      <c r="C4632" s="15" t="n"/>
      <c r="D4632" s="15" t="n"/>
      <c r="E4632" s="142" t="n"/>
      <c r="F4632" s="16" t="n"/>
      <c r="G4632" s="132" t="n"/>
      <c r="H4632" s="142" t="n"/>
      <c r="I4632" s="142" t="n"/>
      <c r="J4632" s="144" t="n"/>
      <c r="K4632" s="124" t="n"/>
      <c r="L4632" s="12">
        <f>IF(E4632="","", IF(C4632="Long", (((E4632-H4632)*G4632)/F4632), (((H4632-E4632)*G4632)/F4632)))</f>
        <v/>
      </c>
      <c r="M4632" s="158">
        <f>IF(J4632="", "", K4632)</f>
        <v/>
      </c>
      <c r="N4632" s="17">
        <f>IF(K4632="", "", SUM(M4632/F4632))</f>
        <v/>
      </c>
      <c r="O4632" s="18" t="n"/>
      <c r="AC4632" s="14">
        <f>IF(M4632&lt;0, M4632/-F4632, L4632)</f>
        <v/>
      </c>
      <c r="AD4632" s="14">
        <f>IF(M4632="", "", IF(C4632="Long", IF(M4632&gt;0, M4632/F4632, ((G4632*(I4632-E4632))/F4632)), IF(M4632&gt;0, M4632/F4632, ((G4632*(E4632-I4632))/F4632))))</f>
        <v/>
      </c>
      <c r="AE4632" s="30">
        <f>IF(A4632="", "", MONTH(A4632))</f>
        <v/>
      </c>
      <c r="AF4632" s="30">
        <f>IF(A4632="", "", YEAR(A4632))</f>
        <v/>
      </c>
      <c r="AG4632" s="30">
        <f>IF(A4632="", "", DAY(A4632))</f>
        <v/>
      </c>
    </row>
    <row customHeight="1" ht="17.25" r="4633" spans="1:105">
      <c r="A4633" s="161" t="n"/>
      <c r="B4633" s="141" t="n"/>
      <c r="C4633" s="15" t="n"/>
      <c r="D4633" s="15" t="n"/>
      <c r="E4633" s="142" t="n"/>
      <c r="F4633" s="16" t="n"/>
      <c r="G4633" s="132" t="n"/>
      <c r="H4633" s="142" t="n"/>
      <c r="I4633" s="142" t="n"/>
      <c r="J4633" s="144" t="n"/>
      <c r="K4633" s="124" t="n"/>
      <c r="L4633" s="12">
        <f>IF(E4633="","", IF(C4633="Long", (((E4633-H4633)*G4633)/F4633), (((H4633-E4633)*G4633)/F4633)))</f>
        <v/>
      </c>
      <c r="M4633" s="158">
        <f>IF(J4633="", "", K4633)</f>
        <v/>
      </c>
      <c r="N4633" s="17">
        <f>IF(K4633="", "", SUM(M4633/F4633))</f>
        <v/>
      </c>
      <c r="O4633" s="18" t="n"/>
      <c r="AC4633" s="14">
        <f>IF(M4633&lt;0, M4633/-F4633, L4633)</f>
        <v/>
      </c>
      <c r="AD4633" s="14">
        <f>IF(M4633="", "", IF(C4633="Long", IF(M4633&gt;0, M4633/F4633, ((G4633*(I4633-E4633))/F4633)), IF(M4633&gt;0, M4633/F4633, ((G4633*(E4633-I4633))/F4633))))</f>
        <v/>
      </c>
      <c r="AE4633" s="30">
        <f>IF(A4633="", "", MONTH(A4633))</f>
        <v/>
      </c>
      <c r="AF4633" s="30">
        <f>IF(A4633="", "", YEAR(A4633))</f>
        <v/>
      </c>
      <c r="AG4633" s="30">
        <f>IF(A4633="", "", DAY(A4633))</f>
        <v/>
      </c>
    </row>
    <row customHeight="1" ht="17.25" r="4634" spans="1:105">
      <c r="A4634" s="161" t="n"/>
      <c r="B4634" s="141" t="n"/>
      <c r="C4634" s="15" t="n"/>
      <c r="D4634" s="15" t="n"/>
      <c r="E4634" s="142" t="n"/>
      <c r="F4634" s="16" t="n"/>
      <c r="G4634" s="132" t="n"/>
      <c r="H4634" s="142" t="n"/>
      <c r="I4634" s="142" t="n"/>
      <c r="J4634" s="144" t="n"/>
      <c r="K4634" s="124" t="n"/>
      <c r="L4634" s="12">
        <f>IF(E4634="","", IF(C4634="Long", (((E4634-H4634)*G4634)/F4634), (((H4634-E4634)*G4634)/F4634)))</f>
        <v/>
      </c>
      <c r="M4634" s="158">
        <f>IF(J4634="", "", K4634)</f>
        <v/>
      </c>
      <c r="N4634" s="17">
        <f>IF(K4634="", "", SUM(M4634/F4634))</f>
        <v/>
      </c>
      <c r="O4634" s="18" t="n"/>
      <c r="AC4634" s="14">
        <f>IF(M4634&lt;0, M4634/-F4634, L4634)</f>
        <v/>
      </c>
      <c r="AD4634" s="14">
        <f>IF(M4634="", "", IF(C4634="Long", IF(M4634&gt;0, M4634/F4634, ((G4634*(I4634-E4634))/F4634)), IF(M4634&gt;0, M4634/F4634, ((G4634*(E4634-I4634))/F4634))))</f>
        <v/>
      </c>
      <c r="AE4634" s="30">
        <f>IF(A4634="", "", MONTH(A4634))</f>
        <v/>
      </c>
      <c r="AF4634" s="30">
        <f>IF(A4634="", "", YEAR(A4634))</f>
        <v/>
      </c>
      <c r="AG4634" s="30">
        <f>IF(A4634="", "", DAY(A4634))</f>
        <v/>
      </c>
    </row>
    <row customHeight="1" ht="17.25" r="4635" spans="1:105">
      <c r="A4635" s="161" t="n"/>
      <c r="B4635" s="141" t="n"/>
      <c r="C4635" s="15" t="n"/>
      <c r="D4635" s="15" t="n"/>
      <c r="E4635" s="142" t="n"/>
      <c r="F4635" s="16" t="n"/>
      <c r="G4635" s="132" t="n"/>
      <c r="H4635" s="142" t="n"/>
      <c r="I4635" s="142" t="n"/>
      <c r="J4635" s="144" t="n"/>
      <c r="K4635" s="124" t="n"/>
      <c r="L4635" s="12">
        <f>IF(E4635="","", IF(C4635="Long", (((E4635-H4635)*G4635)/F4635), (((H4635-E4635)*G4635)/F4635)))</f>
        <v/>
      </c>
      <c r="M4635" s="158">
        <f>IF(J4635="", "", K4635)</f>
        <v/>
      </c>
      <c r="N4635" s="17">
        <f>IF(K4635="", "", SUM(M4635/F4635))</f>
        <v/>
      </c>
      <c r="O4635" s="18" t="n"/>
      <c r="AC4635" s="14">
        <f>IF(M4635&lt;0, M4635/-F4635, L4635)</f>
        <v/>
      </c>
      <c r="AD4635" s="14">
        <f>IF(M4635="", "", IF(C4635="Long", IF(M4635&gt;0, M4635/F4635, ((G4635*(I4635-E4635))/F4635)), IF(M4635&gt;0, M4635/F4635, ((G4635*(E4635-I4635))/F4635))))</f>
        <v/>
      </c>
      <c r="AE4635" s="30">
        <f>IF(A4635="", "", MONTH(A4635))</f>
        <v/>
      </c>
      <c r="AF4635" s="30">
        <f>IF(A4635="", "", YEAR(A4635))</f>
        <v/>
      </c>
      <c r="AG4635" s="30">
        <f>IF(A4635="", "", DAY(A4635))</f>
        <v/>
      </c>
    </row>
    <row customHeight="1" ht="17.25" r="4636" spans="1:105">
      <c r="A4636" s="161" t="n"/>
      <c r="B4636" s="141" t="n"/>
      <c r="C4636" s="15" t="n"/>
      <c r="D4636" s="15" t="n"/>
      <c r="E4636" s="142" t="n"/>
      <c r="F4636" s="16" t="n"/>
      <c r="G4636" s="132" t="n"/>
      <c r="H4636" s="142" t="n"/>
      <c r="I4636" s="142" t="n"/>
      <c r="J4636" s="144" t="n"/>
      <c r="K4636" s="124" t="n"/>
      <c r="L4636" s="12">
        <f>IF(E4636="","", IF(C4636="Long", (((E4636-H4636)*G4636)/F4636), (((H4636-E4636)*G4636)/F4636)))</f>
        <v/>
      </c>
      <c r="M4636" s="158">
        <f>IF(J4636="", "", K4636)</f>
        <v/>
      </c>
      <c r="N4636" s="17">
        <f>IF(K4636="", "", SUM(M4636/F4636))</f>
        <v/>
      </c>
      <c r="O4636" s="18" t="n"/>
      <c r="AC4636" s="14">
        <f>IF(M4636&lt;0, M4636/-F4636, L4636)</f>
        <v/>
      </c>
      <c r="AD4636" s="14">
        <f>IF(M4636="", "", IF(C4636="Long", IF(M4636&gt;0, M4636/F4636, ((G4636*(I4636-E4636))/F4636)), IF(M4636&gt;0, M4636/F4636, ((G4636*(E4636-I4636))/F4636))))</f>
        <v/>
      </c>
      <c r="AE4636" s="30">
        <f>IF(A4636="", "", MONTH(A4636))</f>
        <v/>
      </c>
      <c r="AF4636" s="30">
        <f>IF(A4636="", "", YEAR(A4636))</f>
        <v/>
      </c>
      <c r="AG4636" s="30">
        <f>IF(A4636="", "", DAY(A4636))</f>
        <v/>
      </c>
    </row>
    <row customHeight="1" ht="17.25" r="4637" spans="1:105">
      <c r="A4637" s="161" t="n"/>
      <c r="B4637" s="141" t="n"/>
      <c r="C4637" s="15" t="n"/>
      <c r="D4637" s="15" t="n"/>
      <c r="E4637" s="142" t="n"/>
      <c r="F4637" s="16" t="n"/>
      <c r="G4637" s="132" t="n"/>
      <c r="H4637" s="142" t="n"/>
      <c r="I4637" s="142" t="n"/>
      <c r="J4637" s="144" t="n"/>
      <c r="K4637" s="124" t="n"/>
      <c r="L4637" s="12">
        <f>IF(E4637="","", IF(C4637="Long", (((E4637-H4637)*G4637)/F4637), (((H4637-E4637)*G4637)/F4637)))</f>
        <v/>
      </c>
      <c r="M4637" s="158">
        <f>IF(J4637="", "", K4637)</f>
        <v/>
      </c>
      <c r="N4637" s="17">
        <f>IF(K4637="", "", SUM(M4637/F4637))</f>
        <v/>
      </c>
      <c r="O4637" s="18" t="n"/>
      <c r="AC4637" s="14">
        <f>IF(M4637&lt;0, M4637/-F4637, L4637)</f>
        <v/>
      </c>
      <c r="AD4637" s="14">
        <f>IF(M4637="", "", IF(C4637="Long", IF(M4637&gt;0, M4637/F4637, ((G4637*(I4637-E4637))/F4637)), IF(M4637&gt;0, M4637/F4637, ((G4637*(E4637-I4637))/F4637))))</f>
        <v/>
      </c>
      <c r="AE4637" s="30">
        <f>IF(A4637="", "", MONTH(A4637))</f>
        <v/>
      </c>
      <c r="AF4637" s="30">
        <f>IF(A4637="", "", YEAR(A4637))</f>
        <v/>
      </c>
      <c r="AG4637" s="30">
        <f>IF(A4637="", "", DAY(A4637))</f>
        <v/>
      </c>
    </row>
    <row customHeight="1" ht="17.25" r="4638" spans="1:105">
      <c r="A4638" s="161" t="n"/>
      <c r="B4638" s="141" t="n"/>
      <c r="C4638" s="15" t="n"/>
      <c r="D4638" s="15" t="n"/>
      <c r="E4638" s="142" t="n"/>
      <c r="F4638" s="16" t="n"/>
      <c r="G4638" s="132" t="n"/>
      <c r="H4638" s="142" t="n"/>
      <c r="I4638" s="142" t="n"/>
      <c r="J4638" s="144" t="n"/>
      <c r="K4638" s="124" t="n"/>
      <c r="L4638" s="12">
        <f>IF(E4638="","", IF(C4638="Long", (((E4638-H4638)*G4638)/F4638), (((H4638-E4638)*G4638)/F4638)))</f>
        <v/>
      </c>
      <c r="M4638" s="158">
        <f>IF(J4638="", "", K4638)</f>
        <v/>
      </c>
      <c r="N4638" s="17">
        <f>IF(K4638="", "", SUM(M4638/F4638))</f>
        <v/>
      </c>
      <c r="O4638" s="18" t="n"/>
      <c r="AC4638" s="14">
        <f>IF(M4638&lt;0, M4638/-F4638, L4638)</f>
        <v/>
      </c>
      <c r="AD4638" s="14">
        <f>IF(M4638="", "", IF(C4638="Long", IF(M4638&gt;0, M4638/F4638, ((G4638*(I4638-E4638))/F4638)), IF(M4638&gt;0, M4638/F4638, ((G4638*(E4638-I4638))/F4638))))</f>
        <v/>
      </c>
      <c r="AE4638" s="30">
        <f>IF(A4638="", "", MONTH(A4638))</f>
        <v/>
      </c>
      <c r="AF4638" s="30">
        <f>IF(A4638="", "", YEAR(A4638))</f>
        <v/>
      </c>
      <c r="AG4638" s="30">
        <f>IF(A4638="", "", DAY(A4638))</f>
        <v/>
      </c>
    </row>
    <row customHeight="1" ht="17.25" r="4639" spans="1:105">
      <c r="A4639" s="161" t="n"/>
      <c r="B4639" s="141" t="n"/>
      <c r="C4639" s="15" t="n"/>
      <c r="D4639" s="15" t="n"/>
      <c r="E4639" s="142" t="n"/>
      <c r="F4639" s="16" t="n"/>
      <c r="G4639" s="132" t="n"/>
      <c r="H4639" s="142" t="n"/>
      <c r="I4639" s="142" t="n"/>
      <c r="J4639" s="144" t="n"/>
      <c r="K4639" s="124" t="n"/>
      <c r="L4639" s="12">
        <f>IF(E4639="","", IF(C4639="Long", (((E4639-H4639)*G4639)/F4639), (((H4639-E4639)*G4639)/F4639)))</f>
        <v/>
      </c>
      <c r="M4639" s="158">
        <f>IF(J4639="", "", K4639)</f>
        <v/>
      </c>
      <c r="N4639" s="17">
        <f>IF(K4639="", "", SUM(M4639/F4639))</f>
        <v/>
      </c>
      <c r="O4639" s="18" t="n"/>
      <c r="AC4639" s="14">
        <f>IF(M4639&lt;0, M4639/-F4639, L4639)</f>
        <v/>
      </c>
      <c r="AD4639" s="14">
        <f>IF(M4639="", "", IF(C4639="Long", IF(M4639&gt;0, M4639/F4639, ((G4639*(I4639-E4639))/F4639)), IF(M4639&gt;0, M4639/F4639, ((G4639*(E4639-I4639))/F4639))))</f>
        <v/>
      </c>
      <c r="AE4639" s="30">
        <f>IF(A4639="", "", MONTH(A4639))</f>
        <v/>
      </c>
      <c r="AF4639" s="30">
        <f>IF(A4639="", "", YEAR(A4639))</f>
        <v/>
      </c>
      <c r="AG4639" s="30">
        <f>IF(A4639="", "", DAY(A4639))</f>
        <v/>
      </c>
    </row>
    <row customHeight="1" ht="17.25" r="4640" spans="1:105">
      <c r="A4640" s="161" t="n"/>
      <c r="B4640" s="141" t="n"/>
      <c r="C4640" s="15" t="n"/>
      <c r="D4640" s="15" t="n"/>
      <c r="E4640" s="142" t="n"/>
      <c r="F4640" s="16" t="n"/>
      <c r="G4640" s="132" t="n"/>
      <c r="H4640" s="142" t="n"/>
      <c r="I4640" s="142" t="n"/>
      <c r="J4640" s="144" t="n"/>
      <c r="K4640" s="124" t="n"/>
      <c r="L4640" s="12">
        <f>IF(E4640="","", IF(C4640="Long", (((E4640-H4640)*G4640)/F4640), (((H4640-E4640)*G4640)/F4640)))</f>
        <v/>
      </c>
      <c r="M4640" s="158">
        <f>IF(J4640="", "", K4640)</f>
        <v/>
      </c>
      <c r="N4640" s="17">
        <f>IF(K4640="", "", SUM(M4640/F4640))</f>
        <v/>
      </c>
      <c r="O4640" s="18" t="n"/>
      <c r="AC4640" s="14">
        <f>IF(M4640&lt;0, M4640/-F4640, L4640)</f>
        <v/>
      </c>
      <c r="AD4640" s="14">
        <f>IF(M4640="", "", IF(C4640="Long", IF(M4640&gt;0, M4640/F4640, ((G4640*(I4640-E4640))/F4640)), IF(M4640&gt;0, M4640/F4640, ((G4640*(E4640-I4640))/F4640))))</f>
        <v/>
      </c>
      <c r="AE4640" s="30">
        <f>IF(A4640="", "", MONTH(A4640))</f>
        <v/>
      </c>
      <c r="AF4640" s="30">
        <f>IF(A4640="", "", YEAR(A4640))</f>
        <v/>
      </c>
      <c r="AG4640" s="30">
        <f>IF(A4640="", "", DAY(A4640))</f>
        <v/>
      </c>
    </row>
    <row customHeight="1" ht="17.25" r="4641" spans="1:105">
      <c r="A4641" s="161" t="n"/>
      <c r="B4641" s="141" t="n"/>
      <c r="C4641" s="15" t="n"/>
      <c r="D4641" s="15" t="n"/>
      <c r="E4641" s="142" t="n"/>
      <c r="F4641" s="16" t="n"/>
      <c r="G4641" s="132" t="n"/>
      <c r="H4641" s="142" t="n"/>
      <c r="I4641" s="142" t="n"/>
      <c r="J4641" s="144" t="n"/>
      <c r="K4641" s="124" t="n"/>
      <c r="L4641" s="12">
        <f>IF(E4641="","", IF(C4641="Long", (((E4641-H4641)*G4641)/F4641), (((H4641-E4641)*G4641)/F4641)))</f>
        <v/>
      </c>
      <c r="M4641" s="158">
        <f>IF(J4641="", "", K4641)</f>
        <v/>
      </c>
      <c r="N4641" s="17">
        <f>IF(K4641="", "", SUM(M4641/F4641))</f>
        <v/>
      </c>
      <c r="O4641" s="18" t="n"/>
      <c r="AC4641" s="14">
        <f>IF(M4641&lt;0, M4641/-F4641, L4641)</f>
        <v/>
      </c>
      <c r="AD4641" s="14">
        <f>IF(M4641="", "", IF(C4641="Long", IF(M4641&gt;0, M4641/F4641, ((G4641*(I4641-E4641))/F4641)), IF(M4641&gt;0, M4641/F4641, ((G4641*(E4641-I4641))/F4641))))</f>
        <v/>
      </c>
      <c r="AE4641" s="30">
        <f>IF(A4641="", "", MONTH(A4641))</f>
        <v/>
      </c>
      <c r="AF4641" s="30">
        <f>IF(A4641="", "", YEAR(A4641))</f>
        <v/>
      </c>
      <c r="AG4641" s="30">
        <f>IF(A4641="", "", DAY(A4641))</f>
        <v/>
      </c>
    </row>
    <row customHeight="1" ht="17.25" r="4642" spans="1:105">
      <c r="A4642" s="161" t="n"/>
      <c r="B4642" s="141" t="n"/>
      <c r="C4642" s="15" t="n"/>
      <c r="D4642" s="15" t="n"/>
      <c r="E4642" s="142" t="n"/>
      <c r="F4642" s="16" t="n"/>
      <c r="G4642" s="132" t="n"/>
      <c r="H4642" s="142" t="n"/>
      <c r="I4642" s="142" t="n"/>
      <c r="J4642" s="144" t="n"/>
      <c r="K4642" s="124" t="n"/>
      <c r="L4642" s="12">
        <f>IF(E4642="","", IF(C4642="Long", (((E4642-H4642)*G4642)/F4642), (((H4642-E4642)*G4642)/F4642)))</f>
        <v/>
      </c>
      <c r="M4642" s="158">
        <f>IF(J4642="", "", K4642)</f>
        <v/>
      </c>
      <c r="N4642" s="17">
        <f>IF(K4642="", "", SUM(M4642/F4642))</f>
        <v/>
      </c>
      <c r="O4642" s="18" t="n"/>
      <c r="AC4642" s="14">
        <f>IF(M4642&lt;0, M4642/-F4642, L4642)</f>
        <v/>
      </c>
      <c r="AD4642" s="14">
        <f>IF(M4642="", "", IF(C4642="Long", IF(M4642&gt;0, M4642/F4642, ((G4642*(I4642-E4642))/F4642)), IF(M4642&gt;0, M4642/F4642, ((G4642*(E4642-I4642))/F4642))))</f>
        <v/>
      </c>
      <c r="AE4642" s="30">
        <f>IF(A4642="", "", MONTH(A4642))</f>
        <v/>
      </c>
      <c r="AF4642" s="30">
        <f>IF(A4642="", "", YEAR(A4642))</f>
        <v/>
      </c>
      <c r="AG4642" s="30">
        <f>IF(A4642="", "", DAY(A4642))</f>
        <v/>
      </c>
    </row>
    <row customHeight="1" ht="17.25" r="4643" spans="1:105">
      <c r="A4643" s="161" t="n"/>
      <c r="B4643" s="141" t="n"/>
      <c r="C4643" s="15" t="n"/>
      <c r="D4643" s="15" t="n"/>
      <c r="E4643" s="142" t="n"/>
      <c r="F4643" s="16" t="n"/>
      <c r="G4643" s="132" t="n"/>
      <c r="H4643" s="142" t="n"/>
      <c r="I4643" s="142" t="n"/>
      <c r="J4643" s="144" t="n"/>
      <c r="K4643" s="124" t="n"/>
      <c r="L4643" s="12">
        <f>IF(E4643="","", IF(C4643="Long", (((E4643-H4643)*G4643)/F4643), (((H4643-E4643)*G4643)/F4643)))</f>
        <v/>
      </c>
      <c r="M4643" s="158">
        <f>IF(J4643="", "", K4643)</f>
        <v/>
      </c>
      <c r="N4643" s="17">
        <f>IF(K4643="", "", SUM(M4643/F4643))</f>
        <v/>
      </c>
      <c r="O4643" s="18" t="n"/>
      <c r="AC4643" s="14">
        <f>IF(M4643&lt;0, M4643/-F4643, L4643)</f>
        <v/>
      </c>
      <c r="AD4643" s="14">
        <f>IF(M4643="", "", IF(C4643="Long", IF(M4643&gt;0, M4643/F4643, ((G4643*(I4643-E4643))/F4643)), IF(M4643&gt;0, M4643/F4643, ((G4643*(E4643-I4643))/F4643))))</f>
        <v/>
      </c>
      <c r="AE4643" s="30">
        <f>IF(A4643="", "", MONTH(A4643))</f>
        <v/>
      </c>
      <c r="AF4643" s="30">
        <f>IF(A4643="", "", YEAR(A4643))</f>
        <v/>
      </c>
      <c r="AG4643" s="30">
        <f>IF(A4643="", "", DAY(A4643))</f>
        <v/>
      </c>
    </row>
    <row customHeight="1" ht="17.25" r="4644" spans="1:105">
      <c r="A4644" s="161" t="n"/>
      <c r="B4644" s="141" t="n"/>
      <c r="C4644" s="15" t="n"/>
      <c r="D4644" s="15" t="n"/>
      <c r="E4644" s="142" t="n"/>
      <c r="F4644" s="16" t="n"/>
      <c r="G4644" s="132" t="n"/>
      <c r="H4644" s="142" t="n"/>
      <c r="I4644" s="142" t="n"/>
      <c r="J4644" s="144" t="n"/>
      <c r="K4644" s="124" t="n"/>
      <c r="L4644" s="12">
        <f>IF(E4644="","", IF(C4644="Long", (((E4644-H4644)*G4644)/F4644), (((H4644-E4644)*G4644)/F4644)))</f>
        <v/>
      </c>
      <c r="M4644" s="158">
        <f>IF(J4644="", "", K4644)</f>
        <v/>
      </c>
      <c r="N4644" s="17">
        <f>IF(K4644="", "", SUM(M4644/F4644))</f>
        <v/>
      </c>
      <c r="O4644" s="18" t="n"/>
      <c r="AC4644" s="14">
        <f>IF(M4644&lt;0, M4644/-F4644, L4644)</f>
        <v/>
      </c>
      <c r="AD4644" s="14">
        <f>IF(M4644="", "", IF(C4644="Long", IF(M4644&gt;0, M4644/F4644, ((G4644*(I4644-E4644))/F4644)), IF(M4644&gt;0, M4644/F4644, ((G4644*(E4644-I4644))/F4644))))</f>
        <v/>
      </c>
      <c r="AE4644" s="30">
        <f>IF(A4644="", "", MONTH(A4644))</f>
        <v/>
      </c>
      <c r="AF4644" s="30">
        <f>IF(A4644="", "", YEAR(A4644))</f>
        <v/>
      </c>
      <c r="AG4644" s="30">
        <f>IF(A4644="", "", DAY(A4644))</f>
        <v/>
      </c>
    </row>
    <row customHeight="1" ht="17.25" r="4645" spans="1:105">
      <c r="A4645" s="161" t="n"/>
      <c r="B4645" s="141" t="n"/>
      <c r="C4645" s="15" t="n"/>
      <c r="D4645" s="15" t="n"/>
      <c r="E4645" s="142" t="n"/>
      <c r="F4645" s="16" t="n"/>
      <c r="G4645" s="132" t="n"/>
      <c r="H4645" s="142" t="n"/>
      <c r="I4645" s="142" t="n"/>
      <c r="J4645" s="144" t="n"/>
      <c r="K4645" s="124" t="n"/>
      <c r="L4645" s="12">
        <f>IF(E4645="","", IF(C4645="Long", (((E4645-H4645)*G4645)/F4645), (((H4645-E4645)*G4645)/F4645)))</f>
        <v/>
      </c>
      <c r="M4645" s="158">
        <f>IF(J4645="", "", K4645)</f>
        <v/>
      </c>
      <c r="N4645" s="17">
        <f>IF(K4645="", "", SUM(M4645/F4645))</f>
        <v/>
      </c>
      <c r="O4645" s="18" t="n"/>
      <c r="AC4645" s="14">
        <f>IF(M4645&lt;0, M4645/-F4645, L4645)</f>
        <v/>
      </c>
      <c r="AD4645" s="14">
        <f>IF(M4645="", "", IF(C4645="Long", IF(M4645&gt;0, M4645/F4645, ((G4645*(I4645-E4645))/F4645)), IF(M4645&gt;0, M4645/F4645, ((G4645*(E4645-I4645))/F4645))))</f>
        <v/>
      </c>
      <c r="AE4645" s="30">
        <f>IF(A4645="", "", MONTH(A4645))</f>
        <v/>
      </c>
      <c r="AF4645" s="30">
        <f>IF(A4645="", "", YEAR(A4645))</f>
        <v/>
      </c>
      <c r="AG4645" s="30">
        <f>IF(A4645="", "", DAY(A4645))</f>
        <v/>
      </c>
    </row>
    <row customHeight="1" ht="17.25" r="4646" spans="1:105">
      <c r="A4646" s="161" t="n"/>
      <c r="B4646" s="141" t="n"/>
      <c r="C4646" s="15" t="n"/>
      <c r="D4646" s="15" t="n"/>
      <c r="E4646" s="142" t="n"/>
      <c r="F4646" s="16" t="n"/>
      <c r="G4646" s="132" t="n"/>
      <c r="H4646" s="142" t="n"/>
      <c r="I4646" s="142" t="n"/>
      <c r="J4646" s="144" t="n"/>
      <c r="K4646" s="124" t="n"/>
      <c r="L4646" s="12">
        <f>IF(E4646="","", IF(C4646="Long", (((E4646-H4646)*G4646)/F4646), (((H4646-E4646)*G4646)/F4646)))</f>
        <v/>
      </c>
      <c r="M4646" s="158">
        <f>IF(J4646="", "", K4646)</f>
        <v/>
      </c>
      <c r="N4646" s="17">
        <f>IF(K4646="", "", SUM(M4646/F4646))</f>
        <v/>
      </c>
      <c r="O4646" s="18" t="n"/>
      <c r="AC4646" s="14">
        <f>IF(M4646&lt;0, M4646/-F4646, L4646)</f>
        <v/>
      </c>
      <c r="AD4646" s="14">
        <f>IF(M4646="", "", IF(C4646="Long", IF(M4646&gt;0, M4646/F4646, ((G4646*(I4646-E4646))/F4646)), IF(M4646&gt;0, M4646/F4646, ((G4646*(E4646-I4646))/F4646))))</f>
        <v/>
      </c>
      <c r="AE4646" s="30">
        <f>IF(A4646="", "", MONTH(A4646))</f>
        <v/>
      </c>
      <c r="AF4646" s="30">
        <f>IF(A4646="", "", YEAR(A4646))</f>
        <v/>
      </c>
      <c r="AG4646" s="30">
        <f>IF(A4646="", "", DAY(A4646))</f>
        <v/>
      </c>
    </row>
    <row customHeight="1" ht="17.25" r="4647" spans="1:105">
      <c r="A4647" s="161" t="n"/>
      <c r="B4647" s="141" t="n"/>
      <c r="C4647" s="15" t="n"/>
      <c r="D4647" s="15" t="n"/>
      <c r="E4647" s="142" t="n"/>
      <c r="F4647" s="16" t="n"/>
      <c r="G4647" s="132" t="n"/>
      <c r="H4647" s="142" t="n"/>
      <c r="I4647" s="142" t="n"/>
      <c r="J4647" s="144" t="n"/>
      <c r="K4647" s="124" t="n"/>
      <c r="L4647" s="12">
        <f>IF(E4647="","", IF(C4647="Long", (((E4647-H4647)*G4647)/F4647), (((H4647-E4647)*G4647)/F4647)))</f>
        <v/>
      </c>
      <c r="M4647" s="158">
        <f>IF(J4647="", "", K4647)</f>
        <v/>
      </c>
      <c r="N4647" s="17">
        <f>IF(K4647="", "", SUM(M4647/F4647))</f>
        <v/>
      </c>
      <c r="O4647" s="18" t="n"/>
      <c r="AC4647" s="14">
        <f>IF(M4647&lt;0, M4647/-F4647, L4647)</f>
        <v/>
      </c>
      <c r="AD4647" s="14">
        <f>IF(M4647="", "", IF(C4647="Long", IF(M4647&gt;0, M4647/F4647, ((G4647*(I4647-E4647))/F4647)), IF(M4647&gt;0, M4647/F4647, ((G4647*(E4647-I4647))/F4647))))</f>
        <v/>
      </c>
      <c r="AE4647" s="30">
        <f>IF(A4647="", "", MONTH(A4647))</f>
        <v/>
      </c>
      <c r="AF4647" s="30">
        <f>IF(A4647="", "", YEAR(A4647))</f>
        <v/>
      </c>
      <c r="AG4647" s="30">
        <f>IF(A4647="", "", DAY(A4647))</f>
        <v/>
      </c>
    </row>
    <row customHeight="1" ht="17.25" r="4648" spans="1:105">
      <c r="A4648" s="161" t="n"/>
      <c r="B4648" s="141" t="n"/>
      <c r="C4648" s="15" t="n"/>
      <c r="D4648" s="15" t="n"/>
      <c r="E4648" s="142" t="n"/>
      <c r="F4648" s="16" t="n"/>
      <c r="G4648" s="132" t="n"/>
      <c r="H4648" s="142" t="n"/>
      <c r="I4648" s="142" t="n"/>
      <c r="J4648" s="144" t="n"/>
      <c r="K4648" s="124" t="n"/>
      <c r="L4648" s="12">
        <f>IF(E4648="","", IF(C4648="Long", (((E4648-H4648)*G4648)/F4648), (((H4648-E4648)*G4648)/F4648)))</f>
        <v/>
      </c>
      <c r="M4648" s="158">
        <f>IF(J4648="", "", K4648)</f>
        <v/>
      </c>
      <c r="N4648" s="17">
        <f>IF(K4648="", "", SUM(M4648/F4648))</f>
        <v/>
      </c>
      <c r="O4648" s="18" t="n"/>
      <c r="AC4648" s="14">
        <f>IF(M4648&lt;0, M4648/-F4648, L4648)</f>
        <v/>
      </c>
      <c r="AD4648" s="14">
        <f>IF(M4648="", "", IF(C4648="Long", IF(M4648&gt;0, M4648/F4648, ((G4648*(I4648-E4648))/F4648)), IF(M4648&gt;0, M4648/F4648, ((G4648*(E4648-I4648))/F4648))))</f>
        <v/>
      </c>
      <c r="AE4648" s="30">
        <f>IF(A4648="", "", MONTH(A4648))</f>
        <v/>
      </c>
      <c r="AF4648" s="30">
        <f>IF(A4648="", "", YEAR(A4648))</f>
        <v/>
      </c>
      <c r="AG4648" s="30">
        <f>IF(A4648="", "", DAY(A4648))</f>
        <v/>
      </c>
    </row>
    <row customHeight="1" ht="17.25" r="4649" spans="1:105">
      <c r="A4649" s="161" t="n"/>
      <c r="B4649" s="141" t="n"/>
      <c r="C4649" s="15" t="n"/>
      <c r="D4649" s="15" t="n"/>
      <c r="E4649" s="142" t="n"/>
      <c r="F4649" s="16" t="n"/>
      <c r="G4649" s="132" t="n"/>
      <c r="H4649" s="142" t="n"/>
      <c r="I4649" s="142" t="n"/>
      <c r="J4649" s="144" t="n"/>
      <c r="K4649" s="124" t="n"/>
      <c r="L4649" s="12">
        <f>IF(E4649="","", IF(C4649="Long", (((E4649-H4649)*G4649)/F4649), (((H4649-E4649)*G4649)/F4649)))</f>
        <v/>
      </c>
      <c r="M4649" s="158">
        <f>IF(J4649="", "", K4649)</f>
        <v/>
      </c>
      <c r="N4649" s="17">
        <f>IF(K4649="", "", SUM(M4649/F4649))</f>
        <v/>
      </c>
      <c r="O4649" s="18" t="n"/>
      <c r="AC4649" s="14">
        <f>IF(M4649&lt;0, M4649/-F4649, L4649)</f>
        <v/>
      </c>
      <c r="AD4649" s="14">
        <f>IF(M4649="", "", IF(C4649="Long", IF(M4649&gt;0, M4649/F4649, ((G4649*(I4649-E4649))/F4649)), IF(M4649&gt;0, M4649/F4649, ((G4649*(E4649-I4649))/F4649))))</f>
        <v/>
      </c>
      <c r="AE4649" s="30">
        <f>IF(A4649="", "", MONTH(A4649))</f>
        <v/>
      </c>
      <c r="AF4649" s="30">
        <f>IF(A4649="", "", YEAR(A4649))</f>
        <v/>
      </c>
      <c r="AG4649" s="30">
        <f>IF(A4649="", "", DAY(A4649))</f>
        <v/>
      </c>
    </row>
    <row customHeight="1" ht="17.25" r="4650" spans="1:105">
      <c r="A4650" s="161" t="n"/>
      <c r="B4650" s="141" t="n"/>
      <c r="C4650" s="15" t="n"/>
      <c r="D4650" s="15" t="n"/>
      <c r="E4650" s="142" t="n"/>
      <c r="F4650" s="16" t="n"/>
      <c r="G4650" s="132" t="n"/>
      <c r="H4650" s="142" t="n"/>
      <c r="I4650" s="142" t="n"/>
      <c r="J4650" s="144" t="n"/>
      <c r="K4650" s="124" t="n"/>
      <c r="L4650" s="12">
        <f>IF(E4650="","", IF(C4650="Long", (((E4650-H4650)*G4650)/F4650), (((H4650-E4650)*G4650)/F4650)))</f>
        <v/>
      </c>
      <c r="M4650" s="158">
        <f>IF(J4650="", "", K4650)</f>
        <v/>
      </c>
      <c r="N4650" s="17">
        <f>IF(K4650="", "", SUM(M4650/F4650))</f>
        <v/>
      </c>
      <c r="O4650" s="18" t="n"/>
      <c r="AC4650" s="14">
        <f>IF(M4650&lt;0, M4650/-F4650, L4650)</f>
        <v/>
      </c>
      <c r="AD4650" s="14">
        <f>IF(M4650="", "", IF(C4650="Long", IF(M4650&gt;0, M4650/F4650, ((G4650*(I4650-E4650))/F4650)), IF(M4650&gt;0, M4650/F4650, ((G4650*(E4650-I4650))/F4650))))</f>
        <v/>
      </c>
      <c r="AE4650" s="30">
        <f>IF(A4650="", "", MONTH(A4650))</f>
        <v/>
      </c>
      <c r="AF4650" s="30">
        <f>IF(A4650="", "", YEAR(A4650))</f>
        <v/>
      </c>
      <c r="AG4650" s="30">
        <f>IF(A4650="", "", DAY(A4650))</f>
        <v/>
      </c>
    </row>
    <row customHeight="1" ht="17.25" r="4651" spans="1:105">
      <c r="A4651" s="161" t="n"/>
      <c r="B4651" s="141" t="n"/>
      <c r="C4651" s="15" t="n"/>
      <c r="D4651" s="15" t="n"/>
      <c r="E4651" s="142" t="n"/>
      <c r="F4651" s="16" t="n"/>
      <c r="G4651" s="132" t="n"/>
      <c r="H4651" s="142" t="n"/>
      <c r="I4651" s="142" t="n"/>
      <c r="J4651" s="144" t="n"/>
      <c r="K4651" s="124" t="n"/>
      <c r="L4651" s="12">
        <f>IF(E4651="","", IF(C4651="Long", (((E4651-H4651)*G4651)/F4651), (((H4651-E4651)*G4651)/F4651)))</f>
        <v/>
      </c>
      <c r="M4651" s="158">
        <f>IF(J4651="", "", K4651)</f>
        <v/>
      </c>
      <c r="N4651" s="17">
        <f>IF(K4651="", "", SUM(M4651/F4651))</f>
        <v/>
      </c>
      <c r="O4651" s="18" t="n"/>
      <c r="AC4651" s="14">
        <f>IF(M4651&lt;0, M4651/-F4651, L4651)</f>
        <v/>
      </c>
      <c r="AD4651" s="14">
        <f>IF(M4651="", "", IF(C4651="Long", IF(M4651&gt;0, M4651/F4651, ((G4651*(I4651-E4651))/F4651)), IF(M4651&gt;0, M4651/F4651, ((G4651*(E4651-I4651))/F4651))))</f>
        <v/>
      </c>
      <c r="AE4651" s="30">
        <f>IF(A4651="", "", MONTH(A4651))</f>
        <v/>
      </c>
      <c r="AF4651" s="30">
        <f>IF(A4651="", "", YEAR(A4651))</f>
        <v/>
      </c>
      <c r="AG4651" s="30">
        <f>IF(A4651="", "", DAY(A4651))</f>
        <v/>
      </c>
    </row>
    <row customHeight="1" ht="17.25" r="4652" spans="1:105">
      <c r="A4652" s="161" t="n"/>
      <c r="B4652" s="141" t="n"/>
      <c r="C4652" s="15" t="n"/>
      <c r="D4652" s="15" t="n"/>
      <c r="E4652" s="142" t="n"/>
      <c r="F4652" s="16" t="n"/>
      <c r="G4652" s="132" t="n"/>
      <c r="H4652" s="142" t="n"/>
      <c r="I4652" s="142" t="n"/>
      <c r="J4652" s="144" t="n"/>
      <c r="K4652" s="124" t="n"/>
      <c r="L4652" s="12">
        <f>IF(E4652="","", IF(C4652="Long", (((E4652-H4652)*G4652)/F4652), (((H4652-E4652)*G4652)/F4652)))</f>
        <v/>
      </c>
      <c r="M4652" s="158">
        <f>IF(J4652="", "", K4652)</f>
        <v/>
      </c>
      <c r="N4652" s="17">
        <f>IF(K4652="", "", SUM(M4652/F4652))</f>
        <v/>
      </c>
      <c r="O4652" s="18" t="n"/>
      <c r="AC4652" s="14">
        <f>IF(M4652&lt;0, M4652/-F4652, L4652)</f>
        <v/>
      </c>
      <c r="AD4652" s="14">
        <f>IF(M4652="", "", IF(C4652="Long", IF(M4652&gt;0, M4652/F4652, ((G4652*(I4652-E4652))/F4652)), IF(M4652&gt;0, M4652/F4652, ((G4652*(E4652-I4652))/F4652))))</f>
        <v/>
      </c>
      <c r="AE4652" s="30">
        <f>IF(A4652="", "", MONTH(A4652))</f>
        <v/>
      </c>
      <c r="AF4652" s="30">
        <f>IF(A4652="", "", YEAR(A4652))</f>
        <v/>
      </c>
      <c r="AG4652" s="30">
        <f>IF(A4652="", "", DAY(A4652))</f>
        <v/>
      </c>
    </row>
    <row customHeight="1" ht="17.25" r="4653" spans="1:105">
      <c r="A4653" s="161" t="n"/>
      <c r="B4653" s="141" t="n"/>
      <c r="C4653" s="15" t="n"/>
      <c r="D4653" s="15" t="n"/>
      <c r="E4653" s="142" t="n"/>
      <c r="F4653" s="16" t="n"/>
      <c r="G4653" s="132" t="n"/>
      <c r="H4653" s="142" t="n"/>
      <c r="I4653" s="142" t="n"/>
      <c r="J4653" s="144" t="n"/>
      <c r="K4653" s="124" t="n"/>
      <c r="L4653" s="12">
        <f>IF(E4653="","", IF(C4653="Long", (((E4653-H4653)*G4653)/F4653), (((H4653-E4653)*G4653)/F4653)))</f>
        <v/>
      </c>
      <c r="M4653" s="158">
        <f>IF(J4653="", "", K4653)</f>
        <v/>
      </c>
      <c r="N4653" s="17">
        <f>IF(K4653="", "", SUM(M4653/F4653))</f>
        <v/>
      </c>
      <c r="O4653" s="18" t="n"/>
      <c r="AC4653" s="14">
        <f>IF(M4653&lt;0, M4653/-F4653, L4653)</f>
        <v/>
      </c>
      <c r="AD4653" s="14">
        <f>IF(M4653="", "", IF(C4653="Long", IF(M4653&gt;0, M4653/F4653, ((G4653*(I4653-E4653))/F4653)), IF(M4653&gt;0, M4653/F4653, ((G4653*(E4653-I4653))/F4653))))</f>
        <v/>
      </c>
      <c r="AE4653" s="30">
        <f>IF(A4653="", "", MONTH(A4653))</f>
        <v/>
      </c>
      <c r="AF4653" s="30">
        <f>IF(A4653="", "", YEAR(A4653))</f>
        <v/>
      </c>
      <c r="AG4653" s="30">
        <f>IF(A4653="", "", DAY(A4653))</f>
        <v/>
      </c>
    </row>
    <row customHeight="1" ht="17.25" r="4654" spans="1:105">
      <c r="A4654" s="161" t="n"/>
      <c r="B4654" s="141" t="n"/>
      <c r="C4654" s="15" t="n"/>
      <c r="D4654" s="15" t="n"/>
      <c r="E4654" s="142" t="n"/>
      <c r="F4654" s="16" t="n"/>
      <c r="G4654" s="132" t="n"/>
      <c r="H4654" s="142" t="n"/>
      <c r="I4654" s="142" t="n"/>
      <c r="J4654" s="144" t="n"/>
      <c r="K4654" s="124" t="n"/>
      <c r="L4654" s="12">
        <f>IF(E4654="","", IF(C4654="Long", (((E4654-H4654)*G4654)/F4654), (((H4654-E4654)*G4654)/F4654)))</f>
        <v/>
      </c>
      <c r="M4654" s="158">
        <f>IF(J4654="", "", K4654)</f>
        <v/>
      </c>
      <c r="N4654" s="17">
        <f>IF(K4654="", "", SUM(M4654/F4654))</f>
        <v/>
      </c>
      <c r="O4654" s="18" t="n"/>
      <c r="AC4654" s="14">
        <f>IF(M4654&lt;0, M4654/-F4654, L4654)</f>
        <v/>
      </c>
      <c r="AD4654" s="14">
        <f>IF(M4654="", "", IF(C4654="Long", IF(M4654&gt;0, M4654/F4654, ((G4654*(I4654-E4654))/F4654)), IF(M4654&gt;0, M4654/F4654, ((G4654*(E4654-I4654))/F4654))))</f>
        <v/>
      </c>
      <c r="AE4654" s="30">
        <f>IF(A4654="", "", MONTH(A4654))</f>
        <v/>
      </c>
      <c r="AF4654" s="30">
        <f>IF(A4654="", "", YEAR(A4654))</f>
        <v/>
      </c>
      <c r="AG4654" s="30">
        <f>IF(A4654="", "", DAY(A4654))</f>
        <v/>
      </c>
    </row>
    <row customHeight="1" ht="17.25" r="4655" spans="1:105">
      <c r="A4655" s="161" t="n"/>
      <c r="B4655" s="141" t="n"/>
      <c r="C4655" s="15" t="n"/>
      <c r="D4655" s="15" t="n"/>
      <c r="E4655" s="142" t="n"/>
      <c r="F4655" s="16" t="n"/>
      <c r="G4655" s="132" t="n"/>
      <c r="H4655" s="142" t="n"/>
      <c r="I4655" s="142" t="n"/>
      <c r="J4655" s="144" t="n"/>
      <c r="K4655" s="124" t="n"/>
      <c r="L4655" s="12">
        <f>IF(E4655="","", IF(C4655="Long", (((E4655-H4655)*G4655)/F4655), (((H4655-E4655)*G4655)/F4655)))</f>
        <v/>
      </c>
      <c r="M4655" s="158">
        <f>IF(J4655="", "", K4655)</f>
        <v/>
      </c>
      <c r="N4655" s="17">
        <f>IF(K4655="", "", SUM(M4655/F4655))</f>
        <v/>
      </c>
      <c r="O4655" s="18" t="n"/>
      <c r="AC4655" s="14">
        <f>IF(M4655&lt;0, M4655/-F4655, L4655)</f>
        <v/>
      </c>
      <c r="AD4655" s="14">
        <f>IF(M4655="", "", IF(C4655="Long", IF(M4655&gt;0, M4655/F4655, ((G4655*(I4655-E4655))/F4655)), IF(M4655&gt;0, M4655/F4655, ((G4655*(E4655-I4655))/F4655))))</f>
        <v/>
      </c>
      <c r="AE4655" s="30">
        <f>IF(A4655="", "", MONTH(A4655))</f>
        <v/>
      </c>
      <c r="AF4655" s="30">
        <f>IF(A4655="", "", YEAR(A4655))</f>
        <v/>
      </c>
      <c r="AG4655" s="30">
        <f>IF(A4655="", "", DAY(A4655))</f>
        <v/>
      </c>
    </row>
    <row customHeight="1" ht="17.25" r="4656" spans="1:105">
      <c r="A4656" s="161" t="n"/>
      <c r="B4656" s="141" t="n"/>
      <c r="C4656" s="15" t="n"/>
      <c r="D4656" s="15" t="n"/>
      <c r="E4656" s="142" t="n"/>
      <c r="F4656" s="16" t="n"/>
      <c r="G4656" s="132" t="n"/>
      <c r="H4656" s="142" t="n"/>
      <c r="I4656" s="142" t="n"/>
      <c r="J4656" s="144" t="n"/>
      <c r="K4656" s="124" t="n"/>
      <c r="L4656" s="12">
        <f>IF(E4656="","", IF(C4656="Long", (((E4656-H4656)*G4656)/F4656), (((H4656-E4656)*G4656)/F4656)))</f>
        <v/>
      </c>
      <c r="M4656" s="158">
        <f>IF(J4656="", "", K4656)</f>
        <v/>
      </c>
      <c r="N4656" s="17">
        <f>IF(K4656="", "", SUM(M4656/F4656))</f>
        <v/>
      </c>
      <c r="O4656" s="18" t="n"/>
      <c r="AC4656" s="14">
        <f>IF(M4656&lt;0, M4656/-F4656, L4656)</f>
        <v/>
      </c>
      <c r="AD4656" s="14">
        <f>IF(M4656="", "", IF(C4656="Long", IF(M4656&gt;0, M4656/F4656, ((G4656*(I4656-E4656))/F4656)), IF(M4656&gt;0, M4656/F4656, ((G4656*(E4656-I4656))/F4656))))</f>
        <v/>
      </c>
      <c r="AE4656" s="30">
        <f>IF(A4656="", "", MONTH(A4656))</f>
        <v/>
      </c>
      <c r="AF4656" s="30">
        <f>IF(A4656="", "", YEAR(A4656))</f>
        <v/>
      </c>
      <c r="AG4656" s="30">
        <f>IF(A4656="", "", DAY(A4656))</f>
        <v/>
      </c>
    </row>
    <row customHeight="1" ht="17.25" r="4657" spans="1:105">
      <c r="A4657" s="161" t="n"/>
      <c r="B4657" s="141" t="n"/>
      <c r="C4657" s="15" t="n"/>
      <c r="D4657" s="15" t="n"/>
      <c r="E4657" s="142" t="n"/>
      <c r="F4657" s="16" t="n"/>
      <c r="G4657" s="132" t="n"/>
      <c r="H4657" s="142" t="n"/>
      <c r="I4657" s="142" t="n"/>
      <c r="J4657" s="144" t="n"/>
      <c r="K4657" s="124" t="n"/>
      <c r="L4657" s="12">
        <f>IF(E4657="","", IF(C4657="Long", (((E4657-H4657)*G4657)/F4657), (((H4657-E4657)*G4657)/F4657)))</f>
        <v/>
      </c>
      <c r="M4657" s="158">
        <f>IF(J4657="", "", K4657)</f>
        <v/>
      </c>
      <c r="N4657" s="17">
        <f>IF(K4657="", "", SUM(M4657/F4657))</f>
        <v/>
      </c>
      <c r="O4657" s="18" t="n"/>
      <c r="AC4657" s="14">
        <f>IF(M4657&lt;0, M4657/-F4657, L4657)</f>
        <v/>
      </c>
      <c r="AD4657" s="14">
        <f>IF(M4657="", "", IF(C4657="Long", IF(M4657&gt;0, M4657/F4657, ((G4657*(I4657-E4657))/F4657)), IF(M4657&gt;0, M4657/F4657, ((G4657*(E4657-I4657))/F4657))))</f>
        <v/>
      </c>
      <c r="AE4657" s="30">
        <f>IF(A4657="", "", MONTH(A4657))</f>
        <v/>
      </c>
      <c r="AF4657" s="30">
        <f>IF(A4657="", "", YEAR(A4657))</f>
        <v/>
      </c>
      <c r="AG4657" s="30">
        <f>IF(A4657="", "", DAY(A4657))</f>
        <v/>
      </c>
    </row>
    <row customHeight="1" ht="17.25" r="4658" spans="1:105">
      <c r="A4658" s="161" t="n"/>
      <c r="B4658" s="141" t="n"/>
      <c r="C4658" s="15" t="n"/>
      <c r="D4658" s="15" t="n"/>
      <c r="E4658" s="142" t="n"/>
      <c r="F4658" s="16" t="n"/>
      <c r="G4658" s="132" t="n"/>
      <c r="H4658" s="142" t="n"/>
      <c r="I4658" s="142" t="n"/>
      <c r="J4658" s="144" t="n"/>
      <c r="K4658" s="124" t="n"/>
      <c r="L4658" s="12">
        <f>IF(E4658="","", IF(C4658="Long", (((E4658-H4658)*G4658)/F4658), (((H4658-E4658)*G4658)/F4658)))</f>
        <v/>
      </c>
      <c r="M4658" s="158">
        <f>IF(J4658="", "", K4658)</f>
        <v/>
      </c>
      <c r="N4658" s="17">
        <f>IF(K4658="", "", SUM(M4658/F4658))</f>
        <v/>
      </c>
      <c r="O4658" s="18" t="n"/>
      <c r="AC4658" s="14">
        <f>IF(M4658&lt;0, M4658/-F4658, L4658)</f>
        <v/>
      </c>
      <c r="AD4658" s="14">
        <f>IF(M4658="", "", IF(C4658="Long", IF(M4658&gt;0, M4658/F4658, ((G4658*(I4658-E4658))/F4658)), IF(M4658&gt;0, M4658/F4658, ((G4658*(E4658-I4658))/F4658))))</f>
        <v/>
      </c>
      <c r="AE4658" s="30">
        <f>IF(A4658="", "", MONTH(A4658))</f>
        <v/>
      </c>
      <c r="AF4658" s="30">
        <f>IF(A4658="", "", YEAR(A4658))</f>
        <v/>
      </c>
      <c r="AG4658" s="30">
        <f>IF(A4658="", "", DAY(A4658))</f>
        <v/>
      </c>
    </row>
    <row customHeight="1" ht="17.25" r="4659" spans="1:105">
      <c r="A4659" s="161" t="n"/>
      <c r="B4659" s="141" t="n"/>
      <c r="C4659" s="15" t="n"/>
      <c r="D4659" s="15" t="n"/>
      <c r="E4659" s="142" t="n"/>
      <c r="F4659" s="16" t="n"/>
      <c r="G4659" s="132" t="n"/>
      <c r="H4659" s="142" t="n"/>
      <c r="I4659" s="142" t="n"/>
      <c r="J4659" s="144" t="n"/>
      <c r="K4659" s="124" t="n"/>
      <c r="L4659" s="12">
        <f>IF(E4659="","", IF(C4659="Long", (((E4659-H4659)*G4659)/F4659), (((H4659-E4659)*G4659)/F4659)))</f>
        <v/>
      </c>
      <c r="M4659" s="158">
        <f>IF(J4659="", "", K4659)</f>
        <v/>
      </c>
      <c r="N4659" s="17">
        <f>IF(K4659="", "", SUM(M4659/F4659))</f>
        <v/>
      </c>
      <c r="O4659" s="18" t="n"/>
      <c r="AC4659" s="14">
        <f>IF(M4659&lt;0, M4659/-F4659, L4659)</f>
        <v/>
      </c>
      <c r="AD4659" s="14">
        <f>IF(M4659="", "", IF(C4659="Long", IF(M4659&gt;0, M4659/F4659, ((G4659*(I4659-E4659))/F4659)), IF(M4659&gt;0, M4659/F4659, ((G4659*(E4659-I4659))/F4659))))</f>
        <v/>
      </c>
      <c r="AE4659" s="30">
        <f>IF(A4659="", "", MONTH(A4659))</f>
        <v/>
      </c>
      <c r="AF4659" s="30">
        <f>IF(A4659="", "", YEAR(A4659))</f>
        <v/>
      </c>
      <c r="AG4659" s="30">
        <f>IF(A4659="", "", DAY(A4659))</f>
        <v/>
      </c>
    </row>
    <row customHeight="1" ht="17.25" r="4660" spans="1:105">
      <c r="A4660" s="161" t="n"/>
      <c r="B4660" s="141" t="n"/>
      <c r="C4660" s="15" t="n"/>
      <c r="D4660" s="15" t="n"/>
      <c r="E4660" s="142" t="n"/>
      <c r="F4660" s="16" t="n"/>
      <c r="G4660" s="132" t="n"/>
      <c r="H4660" s="142" t="n"/>
      <c r="I4660" s="142" t="n"/>
      <c r="J4660" s="144" t="n"/>
      <c r="K4660" s="124" t="n"/>
      <c r="L4660" s="12">
        <f>IF(E4660="","", IF(C4660="Long", (((E4660-H4660)*G4660)/F4660), (((H4660-E4660)*G4660)/F4660)))</f>
        <v/>
      </c>
      <c r="M4660" s="158">
        <f>IF(J4660="", "", K4660)</f>
        <v/>
      </c>
      <c r="N4660" s="17">
        <f>IF(K4660="", "", SUM(M4660/F4660))</f>
        <v/>
      </c>
      <c r="O4660" s="18" t="n"/>
      <c r="AC4660" s="14">
        <f>IF(M4660&lt;0, M4660/-F4660, L4660)</f>
        <v/>
      </c>
      <c r="AD4660" s="14">
        <f>IF(M4660="", "", IF(C4660="Long", IF(M4660&gt;0, M4660/F4660, ((G4660*(I4660-E4660))/F4660)), IF(M4660&gt;0, M4660/F4660, ((G4660*(E4660-I4660))/F4660))))</f>
        <v/>
      </c>
      <c r="AE4660" s="30">
        <f>IF(A4660="", "", MONTH(A4660))</f>
        <v/>
      </c>
      <c r="AF4660" s="30">
        <f>IF(A4660="", "", YEAR(A4660))</f>
        <v/>
      </c>
      <c r="AG4660" s="30">
        <f>IF(A4660="", "", DAY(A4660))</f>
        <v/>
      </c>
    </row>
    <row customHeight="1" ht="17.25" r="4661" spans="1:105">
      <c r="A4661" s="161" t="n"/>
      <c r="B4661" s="141" t="n"/>
      <c r="C4661" s="15" t="n"/>
      <c r="D4661" s="15" t="n"/>
      <c r="E4661" s="142" t="n"/>
      <c r="F4661" s="16" t="n"/>
      <c r="G4661" s="132" t="n"/>
      <c r="H4661" s="142" t="n"/>
      <c r="I4661" s="142" t="n"/>
      <c r="J4661" s="144" t="n"/>
      <c r="K4661" s="124" t="n"/>
      <c r="L4661" s="12">
        <f>IF(E4661="","", IF(C4661="Long", (((E4661-H4661)*G4661)/F4661), (((H4661-E4661)*G4661)/F4661)))</f>
        <v/>
      </c>
      <c r="M4661" s="158">
        <f>IF(J4661="", "", K4661)</f>
        <v/>
      </c>
      <c r="N4661" s="17">
        <f>IF(K4661="", "", SUM(M4661/F4661))</f>
        <v/>
      </c>
      <c r="O4661" s="18" t="n"/>
      <c r="AC4661" s="14">
        <f>IF(M4661&lt;0, M4661/-F4661, L4661)</f>
        <v/>
      </c>
      <c r="AD4661" s="14">
        <f>IF(M4661="", "", IF(C4661="Long", IF(M4661&gt;0, M4661/F4661, ((G4661*(I4661-E4661))/F4661)), IF(M4661&gt;0, M4661/F4661, ((G4661*(E4661-I4661))/F4661))))</f>
        <v/>
      </c>
      <c r="AE4661" s="30">
        <f>IF(A4661="", "", MONTH(A4661))</f>
        <v/>
      </c>
      <c r="AF4661" s="30">
        <f>IF(A4661="", "", YEAR(A4661))</f>
        <v/>
      </c>
      <c r="AG4661" s="30">
        <f>IF(A4661="", "", DAY(A4661))</f>
        <v/>
      </c>
    </row>
    <row customHeight="1" ht="17.25" r="4662" spans="1:105">
      <c r="A4662" s="161" t="n"/>
      <c r="B4662" s="141" t="n"/>
      <c r="C4662" s="15" t="n"/>
      <c r="D4662" s="15" t="n"/>
      <c r="E4662" s="142" t="n"/>
      <c r="F4662" s="16" t="n"/>
      <c r="G4662" s="132" t="n"/>
      <c r="H4662" s="142" t="n"/>
      <c r="I4662" s="142" t="n"/>
      <c r="J4662" s="144" t="n"/>
      <c r="K4662" s="124" t="n"/>
      <c r="L4662" s="12">
        <f>IF(E4662="","", IF(C4662="Long", (((E4662-H4662)*G4662)/F4662), (((H4662-E4662)*G4662)/F4662)))</f>
        <v/>
      </c>
      <c r="M4662" s="158">
        <f>IF(J4662="", "", K4662)</f>
        <v/>
      </c>
      <c r="N4662" s="17">
        <f>IF(K4662="", "", SUM(M4662/F4662))</f>
        <v/>
      </c>
      <c r="O4662" s="18" t="n"/>
      <c r="AC4662" s="14">
        <f>IF(M4662&lt;0, M4662/-F4662, L4662)</f>
        <v/>
      </c>
      <c r="AD4662" s="14">
        <f>IF(M4662="", "", IF(C4662="Long", IF(M4662&gt;0, M4662/F4662, ((G4662*(I4662-E4662))/F4662)), IF(M4662&gt;0, M4662/F4662, ((G4662*(E4662-I4662))/F4662))))</f>
        <v/>
      </c>
      <c r="AE4662" s="30">
        <f>IF(A4662="", "", MONTH(A4662))</f>
        <v/>
      </c>
      <c r="AF4662" s="30">
        <f>IF(A4662="", "", YEAR(A4662))</f>
        <v/>
      </c>
      <c r="AG4662" s="30">
        <f>IF(A4662="", "", DAY(A4662))</f>
        <v/>
      </c>
    </row>
    <row customHeight="1" ht="17.25" r="4663" spans="1:105">
      <c r="A4663" s="161" t="n"/>
      <c r="B4663" s="141" t="n"/>
      <c r="C4663" s="15" t="n"/>
      <c r="D4663" s="15" t="n"/>
      <c r="E4663" s="142" t="n"/>
      <c r="F4663" s="16" t="n"/>
      <c r="G4663" s="132" t="n"/>
      <c r="H4663" s="142" t="n"/>
      <c r="I4663" s="142" t="n"/>
      <c r="J4663" s="144" t="n"/>
      <c r="K4663" s="124" t="n"/>
      <c r="L4663" s="12">
        <f>IF(E4663="","", IF(C4663="Long", (((E4663-H4663)*G4663)/F4663), (((H4663-E4663)*G4663)/F4663)))</f>
        <v/>
      </c>
      <c r="M4663" s="158">
        <f>IF(J4663="", "", K4663)</f>
        <v/>
      </c>
      <c r="N4663" s="17">
        <f>IF(K4663="", "", SUM(M4663/F4663))</f>
        <v/>
      </c>
      <c r="O4663" s="18" t="n"/>
      <c r="AC4663" s="14">
        <f>IF(M4663&lt;0, M4663/-F4663, L4663)</f>
        <v/>
      </c>
      <c r="AD4663" s="14">
        <f>IF(M4663="", "", IF(C4663="Long", IF(M4663&gt;0, M4663/F4663, ((G4663*(I4663-E4663))/F4663)), IF(M4663&gt;0, M4663/F4663, ((G4663*(E4663-I4663))/F4663))))</f>
        <v/>
      </c>
      <c r="AE4663" s="30">
        <f>IF(A4663="", "", MONTH(A4663))</f>
        <v/>
      </c>
      <c r="AF4663" s="30">
        <f>IF(A4663="", "", YEAR(A4663))</f>
        <v/>
      </c>
      <c r="AG4663" s="30">
        <f>IF(A4663="", "", DAY(A4663))</f>
        <v/>
      </c>
    </row>
    <row customHeight="1" ht="17.25" r="4664" spans="1:105">
      <c r="A4664" s="161" t="n"/>
      <c r="B4664" s="141" t="n"/>
      <c r="C4664" s="15" t="n"/>
      <c r="D4664" s="15" t="n"/>
      <c r="E4664" s="142" t="n"/>
      <c r="F4664" s="16" t="n"/>
      <c r="G4664" s="132" t="n"/>
      <c r="H4664" s="142" t="n"/>
      <c r="I4664" s="142" t="n"/>
      <c r="J4664" s="144" t="n"/>
      <c r="K4664" s="124" t="n"/>
      <c r="L4664" s="12">
        <f>IF(E4664="","", IF(C4664="Long", (((E4664-H4664)*G4664)/F4664), (((H4664-E4664)*G4664)/F4664)))</f>
        <v/>
      </c>
      <c r="M4664" s="158">
        <f>IF(J4664="", "", K4664)</f>
        <v/>
      </c>
      <c r="N4664" s="17">
        <f>IF(K4664="", "", SUM(M4664/F4664))</f>
        <v/>
      </c>
      <c r="O4664" s="18" t="n"/>
      <c r="AC4664" s="14">
        <f>IF(M4664&lt;0, M4664/-F4664, L4664)</f>
        <v/>
      </c>
      <c r="AD4664" s="14">
        <f>IF(M4664="", "", IF(C4664="Long", IF(M4664&gt;0, M4664/F4664, ((G4664*(I4664-E4664))/F4664)), IF(M4664&gt;0, M4664/F4664, ((G4664*(E4664-I4664))/F4664))))</f>
        <v/>
      </c>
      <c r="AE4664" s="30">
        <f>IF(A4664="", "", MONTH(A4664))</f>
        <v/>
      </c>
      <c r="AF4664" s="30">
        <f>IF(A4664="", "", YEAR(A4664))</f>
        <v/>
      </c>
      <c r="AG4664" s="30">
        <f>IF(A4664="", "", DAY(A4664))</f>
        <v/>
      </c>
    </row>
    <row customHeight="1" ht="17.25" r="4665" spans="1:105">
      <c r="A4665" s="161" t="n"/>
      <c r="B4665" s="141" t="n"/>
      <c r="C4665" s="15" t="n"/>
      <c r="D4665" s="15" t="n"/>
      <c r="E4665" s="142" t="n"/>
      <c r="F4665" s="16" t="n"/>
      <c r="G4665" s="132" t="n"/>
      <c r="H4665" s="142" t="n"/>
      <c r="I4665" s="142" t="n"/>
      <c r="J4665" s="144" t="n"/>
      <c r="K4665" s="124" t="n"/>
      <c r="L4665" s="12">
        <f>IF(E4665="","", IF(C4665="Long", (((E4665-H4665)*G4665)/F4665), (((H4665-E4665)*G4665)/F4665)))</f>
        <v/>
      </c>
      <c r="M4665" s="158">
        <f>IF(J4665="", "", K4665)</f>
        <v/>
      </c>
      <c r="N4665" s="17">
        <f>IF(K4665="", "", SUM(M4665/F4665))</f>
        <v/>
      </c>
      <c r="O4665" s="18" t="n"/>
      <c r="AC4665" s="14">
        <f>IF(M4665&lt;0, M4665/-F4665, L4665)</f>
        <v/>
      </c>
      <c r="AD4665" s="14">
        <f>IF(M4665="", "", IF(C4665="Long", IF(M4665&gt;0, M4665/F4665, ((G4665*(I4665-E4665))/F4665)), IF(M4665&gt;0, M4665/F4665, ((G4665*(E4665-I4665))/F4665))))</f>
        <v/>
      </c>
      <c r="AE4665" s="30">
        <f>IF(A4665="", "", MONTH(A4665))</f>
        <v/>
      </c>
      <c r="AF4665" s="30">
        <f>IF(A4665="", "", YEAR(A4665))</f>
        <v/>
      </c>
      <c r="AG4665" s="30">
        <f>IF(A4665="", "", DAY(A4665))</f>
        <v/>
      </c>
    </row>
    <row customHeight="1" ht="17.25" r="4666" spans="1:105">
      <c r="A4666" s="161" t="n"/>
      <c r="B4666" s="141" t="n"/>
      <c r="C4666" s="15" t="n"/>
      <c r="D4666" s="15" t="n"/>
      <c r="E4666" s="142" t="n"/>
      <c r="F4666" s="16" t="n"/>
      <c r="G4666" s="132" t="n"/>
      <c r="H4666" s="142" t="n"/>
      <c r="I4666" s="142" t="n"/>
      <c r="J4666" s="144" t="n"/>
      <c r="K4666" s="124" t="n"/>
      <c r="L4666" s="12">
        <f>IF(E4666="","", IF(C4666="Long", (((E4666-H4666)*G4666)/F4666), (((H4666-E4666)*G4666)/F4666)))</f>
        <v/>
      </c>
      <c r="M4666" s="158">
        <f>IF(J4666="", "", K4666)</f>
        <v/>
      </c>
      <c r="N4666" s="17">
        <f>IF(K4666="", "", SUM(M4666/F4666))</f>
        <v/>
      </c>
      <c r="O4666" s="18" t="n"/>
      <c r="AC4666" s="14">
        <f>IF(M4666&lt;0, M4666/-F4666, L4666)</f>
        <v/>
      </c>
      <c r="AD4666" s="14">
        <f>IF(M4666="", "", IF(C4666="Long", IF(M4666&gt;0, M4666/F4666, ((G4666*(I4666-E4666))/F4666)), IF(M4666&gt;0, M4666/F4666, ((G4666*(E4666-I4666))/F4666))))</f>
        <v/>
      </c>
      <c r="AE4666" s="30">
        <f>IF(A4666="", "", MONTH(A4666))</f>
        <v/>
      </c>
      <c r="AF4666" s="30">
        <f>IF(A4666="", "", YEAR(A4666))</f>
        <v/>
      </c>
      <c r="AG4666" s="30">
        <f>IF(A4666="", "", DAY(A4666))</f>
        <v/>
      </c>
    </row>
    <row customHeight="1" ht="17.25" r="4667" spans="1:105">
      <c r="A4667" s="161" t="n"/>
      <c r="B4667" s="141" t="n"/>
      <c r="C4667" s="15" t="n"/>
      <c r="D4667" s="15" t="n"/>
      <c r="E4667" s="142" t="n"/>
      <c r="F4667" s="16" t="n"/>
      <c r="G4667" s="132" t="n"/>
      <c r="H4667" s="142" t="n"/>
      <c r="I4667" s="142" t="n"/>
      <c r="J4667" s="144" t="n"/>
      <c r="K4667" s="124" t="n"/>
      <c r="L4667" s="12">
        <f>IF(E4667="","", IF(C4667="Long", (((E4667-H4667)*G4667)/F4667), (((H4667-E4667)*G4667)/F4667)))</f>
        <v/>
      </c>
      <c r="M4667" s="158">
        <f>IF(J4667="", "", K4667)</f>
        <v/>
      </c>
      <c r="N4667" s="17">
        <f>IF(K4667="", "", SUM(M4667/F4667))</f>
        <v/>
      </c>
      <c r="O4667" s="18" t="n"/>
      <c r="AC4667" s="14">
        <f>IF(M4667&lt;0, M4667/-F4667, L4667)</f>
        <v/>
      </c>
      <c r="AD4667" s="14">
        <f>IF(M4667="", "", IF(C4667="Long", IF(M4667&gt;0, M4667/F4667, ((G4667*(I4667-E4667))/F4667)), IF(M4667&gt;0, M4667/F4667, ((G4667*(E4667-I4667))/F4667))))</f>
        <v/>
      </c>
      <c r="AE4667" s="30">
        <f>IF(A4667="", "", MONTH(A4667))</f>
        <v/>
      </c>
      <c r="AF4667" s="30">
        <f>IF(A4667="", "", YEAR(A4667))</f>
        <v/>
      </c>
      <c r="AG4667" s="30">
        <f>IF(A4667="", "", DAY(A4667))</f>
        <v/>
      </c>
    </row>
    <row customHeight="1" ht="17.25" r="4668" spans="1:105">
      <c r="A4668" s="161" t="n"/>
      <c r="B4668" s="141" t="n"/>
      <c r="C4668" s="15" t="n"/>
      <c r="D4668" s="15" t="n"/>
      <c r="E4668" s="142" t="n"/>
      <c r="F4668" s="16" t="n"/>
      <c r="G4668" s="132" t="n"/>
      <c r="H4668" s="142" t="n"/>
      <c r="I4668" s="142" t="n"/>
      <c r="J4668" s="144" t="n"/>
      <c r="K4668" s="124" t="n"/>
      <c r="L4668" s="12">
        <f>IF(E4668="","", IF(C4668="Long", (((E4668-H4668)*G4668)/F4668), (((H4668-E4668)*G4668)/F4668)))</f>
        <v/>
      </c>
      <c r="M4668" s="158">
        <f>IF(J4668="", "", K4668)</f>
        <v/>
      </c>
      <c r="N4668" s="17">
        <f>IF(K4668="", "", SUM(M4668/F4668))</f>
        <v/>
      </c>
      <c r="O4668" s="18" t="n"/>
      <c r="AC4668" s="14">
        <f>IF(M4668&lt;0, M4668/-F4668, L4668)</f>
        <v/>
      </c>
      <c r="AD4668" s="14">
        <f>IF(M4668="", "", IF(C4668="Long", IF(M4668&gt;0, M4668/F4668, ((G4668*(I4668-E4668))/F4668)), IF(M4668&gt;0, M4668/F4668, ((G4668*(E4668-I4668))/F4668))))</f>
        <v/>
      </c>
      <c r="AE4668" s="30">
        <f>IF(A4668="", "", MONTH(A4668))</f>
        <v/>
      </c>
      <c r="AF4668" s="30">
        <f>IF(A4668="", "", YEAR(A4668))</f>
        <v/>
      </c>
      <c r="AG4668" s="30">
        <f>IF(A4668="", "", DAY(A4668))</f>
        <v/>
      </c>
    </row>
    <row customHeight="1" ht="17.25" r="4669" spans="1:105">
      <c r="A4669" s="161" t="n"/>
      <c r="B4669" s="141" t="n"/>
      <c r="C4669" s="15" t="n"/>
      <c r="D4669" s="15" t="n"/>
      <c r="E4669" s="142" t="n"/>
      <c r="F4669" s="16" t="n"/>
      <c r="G4669" s="132" t="n"/>
      <c r="H4669" s="142" t="n"/>
      <c r="I4669" s="142" t="n"/>
      <c r="J4669" s="144" t="n"/>
      <c r="K4669" s="124" t="n"/>
      <c r="L4669" s="12">
        <f>IF(E4669="","", IF(C4669="Long", (((E4669-H4669)*G4669)/F4669), (((H4669-E4669)*G4669)/F4669)))</f>
        <v/>
      </c>
      <c r="M4669" s="158">
        <f>IF(J4669="", "", K4669)</f>
        <v/>
      </c>
      <c r="N4669" s="17">
        <f>IF(K4669="", "", SUM(M4669/F4669))</f>
        <v/>
      </c>
      <c r="O4669" s="18" t="n"/>
      <c r="AC4669" s="14">
        <f>IF(M4669&lt;0, M4669/-F4669, L4669)</f>
        <v/>
      </c>
      <c r="AD4669" s="14">
        <f>IF(M4669="", "", IF(C4669="Long", IF(M4669&gt;0, M4669/F4669, ((G4669*(I4669-E4669))/F4669)), IF(M4669&gt;0, M4669/F4669, ((G4669*(E4669-I4669))/F4669))))</f>
        <v/>
      </c>
      <c r="AE4669" s="30">
        <f>IF(A4669="", "", MONTH(A4669))</f>
        <v/>
      </c>
      <c r="AF4669" s="30">
        <f>IF(A4669="", "", YEAR(A4669))</f>
        <v/>
      </c>
      <c r="AG4669" s="30">
        <f>IF(A4669="", "", DAY(A4669))</f>
        <v/>
      </c>
    </row>
    <row customHeight="1" ht="17.25" r="4670" spans="1:105">
      <c r="A4670" s="161" t="n"/>
      <c r="B4670" s="141" t="n"/>
      <c r="C4670" s="15" t="n"/>
      <c r="D4670" s="15" t="n"/>
      <c r="E4670" s="142" t="n"/>
      <c r="F4670" s="16" t="n"/>
      <c r="G4670" s="132" t="n"/>
      <c r="H4670" s="142" t="n"/>
      <c r="I4670" s="142" t="n"/>
      <c r="J4670" s="144" t="n"/>
      <c r="K4670" s="124" t="n"/>
      <c r="L4670" s="12">
        <f>IF(E4670="","", IF(C4670="Long", (((E4670-H4670)*G4670)/F4670), (((H4670-E4670)*G4670)/F4670)))</f>
        <v/>
      </c>
      <c r="M4670" s="158">
        <f>IF(J4670="", "", K4670)</f>
        <v/>
      </c>
      <c r="N4670" s="17">
        <f>IF(K4670="", "", SUM(M4670/F4670))</f>
        <v/>
      </c>
      <c r="O4670" s="18" t="n"/>
      <c r="AC4670" s="14">
        <f>IF(M4670&lt;0, M4670/-F4670, L4670)</f>
        <v/>
      </c>
      <c r="AD4670" s="14">
        <f>IF(M4670="", "", IF(C4670="Long", IF(M4670&gt;0, M4670/F4670, ((G4670*(I4670-E4670))/F4670)), IF(M4670&gt;0, M4670/F4670, ((G4670*(E4670-I4670))/F4670))))</f>
        <v/>
      </c>
      <c r="AE4670" s="30">
        <f>IF(A4670="", "", MONTH(A4670))</f>
        <v/>
      </c>
      <c r="AF4670" s="30">
        <f>IF(A4670="", "", YEAR(A4670))</f>
        <v/>
      </c>
      <c r="AG4670" s="30">
        <f>IF(A4670="", "", DAY(A4670))</f>
        <v/>
      </c>
    </row>
    <row customHeight="1" ht="17.25" r="4671" spans="1:105">
      <c r="A4671" s="161" t="n"/>
      <c r="B4671" s="141" t="n"/>
      <c r="C4671" s="15" t="n"/>
      <c r="D4671" s="15" t="n"/>
      <c r="E4671" s="142" t="n"/>
      <c r="F4671" s="16" t="n"/>
      <c r="G4671" s="132" t="n"/>
      <c r="H4671" s="142" t="n"/>
      <c r="I4671" s="142" t="n"/>
      <c r="J4671" s="144" t="n"/>
      <c r="K4671" s="124" t="n"/>
      <c r="L4671" s="12">
        <f>IF(E4671="","", IF(C4671="Long", (((E4671-H4671)*G4671)/F4671), (((H4671-E4671)*G4671)/F4671)))</f>
        <v/>
      </c>
      <c r="M4671" s="158">
        <f>IF(J4671="", "", K4671)</f>
        <v/>
      </c>
      <c r="N4671" s="17">
        <f>IF(K4671="", "", SUM(M4671/F4671))</f>
        <v/>
      </c>
      <c r="O4671" s="18" t="n"/>
      <c r="AC4671" s="14">
        <f>IF(M4671&lt;0, M4671/-F4671, L4671)</f>
        <v/>
      </c>
      <c r="AD4671" s="14">
        <f>IF(M4671="", "", IF(C4671="Long", IF(M4671&gt;0, M4671/F4671, ((G4671*(I4671-E4671))/F4671)), IF(M4671&gt;0, M4671/F4671, ((G4671*(E4671-I4671))/F4671))))</f>
        <v/>
      </c>
      <c r="AE4671" s="30">
        <f>IF(A4671="", "", MONTH(A4671))</f>
        <v/>
      </c>
      <c r="AF4671" s="30">
        <f>IF(A4671="", "", YEAR(A4671))</f>
        <v/>
      </c>
      <c r="AG4671" s="30">
        <f>IF(A4671="", "", DAY(A4671))</f>
        <v/>
      </c>
    </row>
    <row customHeight="1" ht="17.25" r="4672" spans="1:105">
      <c r="A4672" s="161" t="n"/>
      <c r="B4672" s="141" t="n"/>
      <c r="C4672" s="15" t="n"/>
      <c r="D4672" s="15" t="n"/>
      <c r="E4672" s="142" t="n"/>
      <c r="F4672" s="16" t="n"/>
      <c r="G4672" s="132" t="n"/>
      <c r="H4672" s="142" t="n"/>
      <c r="I4672" s="142" t="n"/>
      <c r="J4672" s="144" t="n"/>
      <c r="K4672" s="124" t="n"/>
      <c r="L4672" s="12">
        <f>IF(E4672="","", IF(C4672="Long", (((E4672-H4672)*G4672)/F4672), (((H4672-E4672)*G4672)/F4672)))</f>
        <v/>
      </c>
      <c r="M4672" s="158">
        <f>IF(J4672="", "", K4672)</f>
        <v/>
      </c>
      <c r="N4672" s="17">
        <f>IF(K4672="", "", SUM(M4672/F4672))</f>
        <v/>
      </c>
      <c r="O4672" s="18" t="n"/>
      <c r="AC4672" s="14">
        <f>IF(M4672&lt;0, M4672/-F4672, L4672)</f>
        <v/>
      </c>
      <c r="AD4672" s="14">
        <f>IF(M4672="", "", IF(C4672="Long", IF(M4672&gt;0, M4672/F4672, ((G4672*(I4672-E4672))/F4672)), IF(M4672&gt;0, M4672/F4672, ((G4672*(E4672-I4672))/F4672))))</f>
        <v/>
      </c>
      <c r="AE4672" s="30">
        <f>IF(A4672="", "", MONTH(A4672))</f>
        <v/>
      </c>
      <c r="AF4672" s="30">
        <f>IF(A4672="", "", YEAR(A4672))</f>
        <v/>
      </c>
      <c r="AG4672" s="30">
        <f>IF(A4672="", "", DAY(A4672))</f>
        <v/>
      </c>
    </row>
    <row customHeight="1" ht="17.25" r="4673" spans="1:105">
      <c r="A4673" s="161" t="n"/>
      <c r="B4673" s="141" t="n"/>
      <c r="C4673" s="15" t="n"/>
      <c r="D4673" s="15" t="n"/>
      <c r="E4673" s="142" t="n"/>
      <c r="F4673" s="16" t="n"/>
      <c r="G4673" s="132" t="n"/>
      <c r="H4673" s="142" t="n"/>
      <c r="I4673" s="142" t="n"/>
      <c r="J4673" s="144" t="n"/>
      <c r="K4673" s="124" t="n"/>
      <c r="L4673" s="12">
        <f>IF(E4673="","", IF(C4673="Long", (((E4673-H4673)*G4673)/F4673), (((H4673-E4673)*G4673)/F4673)))</f>
        <v/>
      </c>
      <c r="M4673" s="158">
        <f>IF(J4673="", "", K4673)</f>
        <v/>
      </c>
      <c r="N4673" s="17">
        <f>IF(K4673="", "", SUM(M4673/F4673))</f>
        <v/>
      </c>
      <c r="O4673" s="18" t="n"/>
      <c r="AC4673" s="14">
        <f>IF(M4673&lt;0, M4673/-F4673, L4673)</f>
        <v/>
      </c>
      <c r="AD4673" s="14">
        <f>IF(M4673="", "", IF(C4673="Long", IF(M4673&gt;0, M4673/F4673, ((G4673*(I4673-E4673))/F4673)), IF(M4673&gt;0, M4673/F4673, ((G4673*(E4673-I4673))/F4673))))</f>
        <v/>
      </c>
      <c r="AE4673" s="30">
        <f>IF(A4673="", "", MONTH(A4673))</f>
        <v/>
      </c>
      <c r="AF4673" s="30">
        <f>IF(A4673="", "", YEAR(A4673))</f>
        <v/>
      </c>
      <c r="AG4673" s="30">
        <f>IF(A4673="", "", DAY(A4673))</f>
        <v/>
      </c>
    </row>
    <row customHeight="1" ht="17.25" r="4674" spans="1:105">
      <c r="A4674" s="161" t="n"/>
      <c r="B4674" s="141" t="n"/>
      <c r="C4674" s="15" t="n"/>
      <c r="D4674" s="15" t="n"/>
      <c r="E4674" s="142" t="n"/>
      <c r="F4674" s="16" t="n"/>
      <c r="G4674" s="132" t="n"/>
      <c r="H4674" s="142" t="n"/>
      <c r="I4674" s="142" t="n"/>
      <c r="J4674" s="144" t="n"/>
      <c r="K4674" s="124" t="n"/>
      <c r="L4674" s="12">
        <f>IF(E4674="","", IF(C4674="Long", (((E4674-H4674)*G4674)/F4674), (((H4674-E4674)*G4674)/F4674)))</f>
        <v/>
      </c>
      <c r="M4674" s="158">
        <f>IF(J4674="", "", K4674)</f>
        <v/>
      </c>
      <c r="N4674" s="17">
        <f>IF(K4674="", "", SUM(M4674/F4674))</f>
        <v/>
      </c>
      <c r="O4674" s="18" t="n"/>
      <c r="AC4674" s="14">
        <f>IF(M4674&lt;0, M4674/-F4674, L4674)</f>
        <v/>
      </c>
      <c r="AD4674" s="14">
        <f>IF(M4674="", "", IF(C4674="Long", IF(M4674&gt;0, M4674/F4674, ((G4674*(I4674-E4674))/F4674)), IF(M4674&gt;0, M4674/F4674, ((G4674*(E4674-I4674))/F4674))))</f>
        <v/>
      </c>
      <c r="AE4674" s="30">
        <f>IF(A4674="", "", MONTH(A4674))</f>
        <v/>
      </c>
      <c r="AF4674" s="30">
        <f>IF(A4674="", "", YEAR(A4674))</f>
        <v/>
      </c>
      <c r="AG4674" s="30">
        <f>IF(A4674="", "", DAY(A4674))</f>
        <v/>
      </c>
    </row>
    <row customHeight="1" ht="17.25" r="4675" spans="1:105">
      <c r="A4675" s="161" t="n"/>
      <c r="B4675" s="141" t="n"/>
      <c r="C4675" s="15" t="n"/>
      <c r="D4675" s="15" t="n"/>
      <c r="E4675" s="142" t="n"/>
      <c r="F4675" s="16" t="n"/>
      <c r="G4675" s="132" t="n"/>
      <c r="H4675" s="142" t="n"/>
      <c r="I4675" s="142" t="n"/>
      <c r="J4675" s="144" t="n"/>
      <c r="K4675" s="124" t="n"/>
      <c r="L4675" s="12">
        <f>IF(E4675="","", IF(C4675="Long", (((E4675-H4675)*G4675)/F4675), (((H4675-E4675)*G4675)/F4675)))</f>
        <v/>
      </c>
      <c r="M4675" s="158">
        <f>IF(J4675="", "", K4675)</f>
        <v/>
      </c>
      <c r="N4675" s="17">
        <f>IF(K4675="", "", SUM(M4675/F4675))</f>
        <v/>
      </c>
      <c r="O4675" s="18" t="n"/>
      <c r="AC4675" s="14">
        <f>IF(M4675&lt;0, M4675/-F4675, L4675)</f>
        <v/>
      </c>
      <c r="AD4675" s="14">
        <f>IF(M4675="", "", IF(C4675="Long", IF(M4675&gt;0, M4675/F4675, ((G4675*(I4675-E4675))/F4675)), IF(M4675&gt;0, M4675/F4675, ((G4675*(E4675-I4675))/F4675))))</f>
        <v/>
      </c>
      <c r="AE4675" s="30">
        <f>IF(A4675="", "", MONTH(A4675))</f>
        <v/>
      </c>
      <c r="AF4675" s="30">
        <f>IF(A4675="", "", YEAR(A4675))</f>
        <v/>
      </c>
      <c r="AG4675" s="30">
        <f>IF(A4675="", "", DAY(A4675))</f>
        <v/>
      </c>
    </row>
    <row customHeight="1" ht="17.25" r="4676" spans="1:105">
      <c r="A4676" s="161" t="n"/>
      <c r="B4676" s="141" t="n"/>
      <c r="C4676" s="15" t="n"/>
      <c r="D4676" s="15" t="n"/>
      <c r="E4676" s="142" t="n"/>
      <c r="F4676" s="16" t="n"/>
      <c r="G4676" s="132" t="n"/>
      <c r="H4676" s="142" t="n"/>
      <c r="I4676" s="142" t="n"/>
      <c r="J4676" s="144" t="n"/>
      <c r="K4676" s="124" t="n"/>
      <c r="L4676" s="12">
        <f>IF(E4676="","", IF(C4676="Long", (((E4676-H4676)*G4676)/F4676), (((H4676-E4676)*G4676)/F4676)))</f>
        <v/>
      </c>
      <c r="M4676" s="158">
        <f>IF(J4676="", "", K4676)</f>
        <v/>
      </c>
      <c r="N4676" s="17">
        <f>IF(K4676="", "", SUM(M4676/F4676))</f>
        <v/>
      </c>
      <c r="O4676" s="18" t="n"/>
      <c r="AC4676" s="14">
        <f>IF(M4676&lt;0, M4676/-F4676, L4676)</f>
        <v/>
      </c>
      <c r="AD4676" s="14">
        <f>IF(M4676="", "", IF(C4676="Long", IF(M4676&gt;0, M4676/F4676, ((G4676*(I4676-E4676))/F4676)), IF(M4676&gt;0, M4676/F4676, ((G4676*(E4676-I4676))/F4676))))</f>
        <v/>
      </c>
      <c r="AE4676" s="30">
        <f>IF(A4676="", "", MONTH(A4676))</f>
        <v/>
      </c>
      <c r="AF4676" s="30">
        <f>IF(A4676="", "", YEAR(A4676))</f>
        <v/>
      </c>
      <c r="AG4676" s="30">
        <f>IF(A4676="", "", DAY(A4676))</f>
        <v/>
      </c>
    </row>
    <row customHeight="1" ht="17.25" r="4677" spans="1:105">
      <c r="A4677" s="161" t="n"/>
      <c r="B4677" s="141" t="n"/>
      <c r="C4677" s="15" t="n"/>
      <c r="D4677" s="15" t="n"/>
      <c r="E4677" s="142" t="n"/>
      <c r="F4677" s="16" t="n"/>
      <c r="G4677" s="132" t="n"/>
      <c r="H4677" s="142" t="n"/>
      <c r="I4677" s="142" t="n"/>
      <c r="J4677" s="144" t="n"/>
      <c r="K4677" s="124" t="n"/>
      <c r="L4677" s="12">
        <f>IF(E4677="","", IF(C4677="Long", (((E4677-H4677)*G4677)/F4677), (((H4677-E4677)*G4677)/F4677)))</f>
        <v/>
      </c>
      <c r="M4677" s="158">
        <f>IF(J4677="", "", K4677)</f>
        <v/>
      </c>
      <c r="N4677" s="17">
        <f>IF(K4677="", "", SUM(M4677/F4677))</f>
        <v/>
      </c>
      <c r="O4677" s="18" t="n"/>
      <c r="AC4677" s="14">
        <f>IF(M4677&lt;0, M4677/-F4677, L4677)</f>
        <v/>
      </c>
      <c r="AD4677" s="14">
        <f>IF(M4677="", "", IF(C4677="Long", IF(M4677&gt;0, M4677/F4677, ((G4677*(I4677-E4677))/F4677)), IF(M4677&gt;0, M4677/F4677, ((G4677*(E4677-I4677))/F4677))))</f>
        <v/>
      </c>
      <c r="AE4677" s="30">
        <f>IF(A4677="", "", MONTH(A4677))</f>
        <v/>
      </c>
      <c r="AF4677" s="30">
        <f>IF(A4677="", "", YEAR(A4677))</f>
        <v/>
      </c>
      <c r="AG4677" s="30">
        <f>IF(A4677="", "", DAY(A4677))</f>
        <v/>
      </c>
    </row>
    <row customHeight="1" ht="17.25" r="4678" spans="1:105">
      <c r="A4678" s="161" t="n"/>
      <c r="B4678" s="141" t="n"/>
      <c r="C4678" s="15" t="n"/>
      <c r="D4678" s="15" t="n"/>
      <c r="E4678" s="142" t="n"/>
      <c r="F4678" s="16" t="n"/>
      <c r="G4678" s="132" t="n"/>
      <c r="H4678" s="142" t="n"/>
      <c r="I4678" s="142" t="n"/>
      <c r="J4678" s="144" t="n"/>
      <c r="K4678" s="124" t="n"/>
      <c r="L4678" s="12">
        <f>IF(E4678="","", IF(C4678="Long", (((E4678-H4678)*G4678)/F4678), (((H4678-E4678)*G4678)/F4678)))</f>
        <v/>
      </c>
      <c r="M4678" s="158">
        <f>IF(J4678="", "", K4678)</f>
        <v/>
      </c>
      <c r="N4678" s="17">
        <f>IF(K4678="", "", SUM(M4678/F4678))</f>
        <v/>
      </c>
      <c r="O4678" s="18" t="n"/>
      <c r="AC4678" s="14">
        <f>IF(M4678&lt;0, M4678/-F4678, L4678)</f>
        <v/>
      </c>
      <c r="AD4678" s="14">
        <f>IF(M4678="", "", IF(C4678="Long", IF(M4678&gt;0, M4678/F4678, ((G4678*(I4678-E4678))/F4678)), IF(M4678&gt;0, M4678/F4678, ((G4678*(E4678-I4678))/F4678))))</f>
        <v/>
      </c>
      <c r="AE4678" s="30">
        <f>IF(A4678="", "", MONTH(A4678))</f>
        <v/>
      </c>
      <c r="AF4678" s="30">
        <f>IF(A4678="", "", YEAR(A4678))</f>
        <v/>
      </c>
      <c r="AG4678" s="30">
        <f>IF(A4678="", "", DAY(A4678))</f>
        <v/>
      </c>
    </row>
    <row customHeight="1" ht="17.25" r="4679" spans="1:105">
      <c r="A4679" s="161" t="n"/>
      <c r="B4679" s="141" t="n"/>
      <c r="C4679" s="15" t="n"/>
      <c r="D4679" s="15" t="n"/>
      <c r="E4679" s="142" t="n"/>
      <c r="F4679" s="16" t="n"/>
      <c r="G4679" s="132" t="n"/>
      <c r="H4679" s="142" t="n"/>
      <c r="I4679" s="142" t="n"/>
      <c r="J4679" s="144" t="n"/>
      <c r="K4679" s="124" t="n"/>
      <c r="L4679" s="12">
        <f>IF(E4679="","", IF(C4679="Long", (((E4679-H4679)*G4679)/F4679), (((H4679-E4679)*G4679)/F4679)))</f>
        <v/>
      </c>
      <c r="M4679" s="158">
        <f>IF(J4679="", "", K4679)</f>
        <v/>
      </c>
      <c r="N4679" s="17">
        <f>IF(K4679="", "", SUM(M4679/F4679))</f>
        <v/>
      </c>
      <c r="O4679" s="18" t="n"/>
      <c r="AC4679" s="14">
        <f>IF(M4679&lt;0, M4679/-F4679, L4679)</f>
        <v/>
      </c>
      <c r="AD4679" s="14">
        <f>IF(M4679="", "", IF(C4679="Long", IF(M4679&gt;0, M4679/F4679, ((G4679*(I4679-E4679))/F4679)), IF(M4679&gt;0, M4679/F4679, ((G4679*(E4679-I4679))/F4679))))</f>
        <v/>
      </c>
      <c r="AE4679" s="30">
        <f>IF(A4679="", "", MONTH(A4679))</f>
        <v/>
      </c>
      <c r="AF4679" s="30">
        <f>IF(A4679="", "", YEAR(A4679))</f>
        <v/>
      </c>
      <c r="AG4679" s="30">
        <f>IF(A4679="", "", DAY(A4679))</f>
        <v/>
      </c>
    </row>
    <row customHeight="1" ht="17.25" r="4680" spans="1:105">
      <c r="A4680" s="161" t="n"/>
      <c r="B4680" s="141" t="n"/>
      <c r="C4680" s="15" t="n"/>
      <c r="D4680" s="15" t="n"/>
      <c r="E4680" s="142" t="n"/>
      <c r="F4680" s="16" t="n"/>
      <c r="G4680" s="132" t="n"/>
      <c r="H4680" s="142" t="n"/>
      <c r="I4680" s="142" t="n"/>
      <c r="J4680" s="144" t="n"/>
      <c r="K4680" s="124" t="n"/>
      <c r="L4680" s="12">
        <f>IF(E4680="","", IF(C4680="Long", (((E4680-H4680)*G4680)/F4680), (((H4680-E4680)*G4680)/F4680)))</f>
        <v/>
      </c>
      <c r="M4680" s="158">
        <f>IF(J4680="", "", K4680)</f>
        <v/>
      </c>
      <c r="N4680" s="17">
        <f>IF(K4680="", "", SUM(M4680/F4680))</f>
        <v/>
      </c>
      <c r="O4680" s="18" t="n"/>
      <c r="AC4680" s="14">
        <f>IF(M4680&lt;0, M4680/-F4680, L4680)</f>
        <v/>
      </c>
      <c r="AD4680" s="14">
        <f>IF(M4680="", "", IF(C4680="Long", IF(M4680&gt;0, M4680/F4680, ((G4680*(I4680-E4680))/F4680)), IF(M4680&gt;0, M4680/F4680, ((G4680*(E4680-I4680))/F4680))))</f>
        <v/>
      </c>
      <c r="AE4680" s="30">
        <f>IF(A4680="", "", MONTH(A4680))</f>
        <v/>
      </c>
      <c r="AF4680" s="30">
        <f>IF(A4680="", "", YEAR(A4680))</f>
        <v/>
      </c>
      <c r="AG4680" s="30">
        <f>IF(A4680="", "", DAY(A4680))</f>
        <v/>
      </c>
    </row>
    <row customHeight="1" ht="17.25" r="4681" spans="1:105">
      <c r="A4681" s="161" t="n"/>
      <c r="B4681" s="141" t="n"/>
      <c r="C4681" s="15" t="n"/>
      <c r="D4681" s="15" t="n"/>
      <c r="E4681" s="142" t="n"/>
      <c r="F4681" s="16" t="n"/>
      <c r="G4681" s="132" t="n"/>
      <c r="H4681" s="142" t="n"/>
      <c r="I4681" s="142" t="n"/>
      <c r="J4681" s="144" t="n"/>
      <c r="K4681" s="124" t="n"/>
      <c r="L4681" s="12">
        <f>IF(E4681="","", IF(C4681="Long", (((E4681-H4681)*G4681)/F4681), (((H4681-E4681)*G4681)/F4681)))</f>
        <v/>
      </c>
      <c r="M4681" s="158">
        <f>IF(J4681="", "", K4681)</f>
        <v/>
      </c>
      <c r="N4681" s="17">
        <f>IF(K4681="", "", SUM(M4681/F4681))</f>
        <v/>
      </c>
      <c r="O4681" s="18" t="n"/>
      <c r="AC4681" s="14">
        <f>IF(M4681&lt;0, M4681/-F4681, L4681)</f>
        <v/>
      </c>
      <c r="AD4681" s="14">
        <f>IF(M4681="", "", IF(C4681="Long", IF(M4681&gt;0, M4681/F4681, ((G4681*(I4681-E4681))/F4681)), IF(M4681&gt;0, M4681/F4681, ((G4681*(E4681-I4681))/F4681))))</f>
        <v/>
      </c>
      <c r="AE4681" s="30">
        <f>IF(A4681="", "", MONTH(A4681))</f>
        <v/>
      </c>
      <c r="AF4681" s="30">
        <f>IF(A4681="", "", YEAR(A4681))</f>
        <v/>
      </c>
      <c r="AG4681" s="30">
        <f>IF(A4681="", "", DAY(A4681))</f>
        <v/>
      </c>
    </row>
    <row customHeight="1" ht="17.25" r="4682" spans="1:105">
      <c r="A4682" s="161" t="n"/>
      <c r="B4682" s="141" t="n"/>
      <c r="C4682" s="15" t="n"/>
      <c r="D4682" s="15" t="n"/>
      <c r="E4682" s="142" t="n"/>
      <c r="F4682" s="16" t="n"/>
      <c r="G4682" s="132" t="n"/>
      <c r="H4682" s="142" t="n"/>
      <c r="I4682" s="142" t="n"/>
      <c r="J4682" s="144" t="n"/>
      <c r="K4682" s="124" t="n"/>
      <c r="L4682" s="12">
        <f>IF(E4682="","", IF(C4682="Long", (((E4682-H4682)*G4682)/F4682), (((H4682-E4682)*G4682)/F4682)))</f>
        <v/>
      </c>
      <c r="M4682" s="158">
        <f>IF(J4682="", "", K4682)</f>
        <v/>
      </c>
      <c r="N4682" s="17">
        <f>IF(K4682="", "", SUM(M4682/F4682))</f>
        <v/>
      </c>
      <c r="O4682" s="18" t="n"/>
      <c r="AC4682" s="14">
        <f>IF(M4682&lt;0, M4682/-F4682, L4682)</f>
        <v/>
      </c>
      <c r="AD4682" s="14">
        <f>IF(M4682="", "", IF(C4682="Long", IF(M4682&gt;0, M4682/F4682, ((G4682*(I4682-E4682))/F4682)), IF(M4682&gt;0, M4682/F4682, ((G4682*(E4682-I4682))/F4682))))</f>
        <v/>
      </c>
      <c r="AE4682" s="30">
        <f>IF(A4682="", "", MONTH(A4682))</f>
        <v/>
      </c>
      <c r="AF4682" s="30">
        <f>IF(A4682="", "", YEAR(A4682))</f>
        <v/>
      </c>
      <c r="AG4682" s="30">
        <f>IF(A4682="", "", DAY(A4682))</f>
        <v/>
      </c>
    </row>
    <row customHeight="1" ht="17.25" r="4683" spans="1:105">
      <c r="A4683" s="161" t="n"/>
      <c r="B4683" s="141" t="n"/>
      <c r="C4683" s="15" t="n"/>
      <c r="D4683" s="15" t="n"/>
      <c r="E4683" s="142" t="n"/>
      <c r="F4683" s="16" t="n"/>
      <c r="G4683" s="132" t="n"/>
      <c r="H4683" s="142" t="n"/>
      <c r="I4683" s="142" t="n"/>
      <c r="J4683" s="144" t="n"/>
      <c r="K4683" s="124" t="n"/>
      <c r="L4683" s="12">
        <f>IF(E4683="","", IF(C4683="Long", (((E4683-H4683)*G4683)/F4683), (((H4683-E4683)*G4683)/F4683)))</f>
        <v/>
      </c>
      <c r="M4683" s="158">
        <f>IF(J4683="", "", K4683)</f>
        <v/>
      </c>
      <c r="N4683" s="17">
        <f>IF(K4683="", "", SUM(M4683/F4683))</f>
        <v/>
      </c>
      <c r="O4683" s="18" t="n"/>
      <c r="AC4683" s="14">
        <f>IF(M4683&lt;0, M4683/-F4683, L4683)</f>
        <v/>
      </c>
      <c r="AD4683" s="14">
        <f>IF(M4683="", "", IF(C4683="Long", IF(M4683&gt;0, M4683/F4683, ((G4683*(I4683-E4683))/F4683)), IF(M4683&gt;0, M4683/F4683, ((G4683*(E4683-I4683))/F4683))))</f>
        <v/>
      </c>
      <c r="AE4683" s="30">
        <f>IF(A4683="", "", MONTH(A4683))</f>
        <v/>
      </c>
      <c r="AF4683" s="30">
        <f>IF(A4683="", "", YEAR(A4683))</f>
        <v/>
      </c>
      <c r="AG4683" s="30">
        <f>IF(A4683="", "", DAY(A4683))</f>
        <v/>
      </c>
    </row>
    <row customHeight="1" ht="17.25" r="4684" spans="1:105">
      <c r="A4684" s="161" t="n"/>
      <c r="B4684" s="141" t="n"/>
      <c r="C4684" s="15" t="n"/>
      <c r="D4684" s="15" t="n"/>
      <c r="E4684" s="142" t="n"/>
      <c r="F4684" s="16" t="n"/>
      <c r="G4684" s="132" t="n"/>
      <c r="H4684" s="142" t="n"/>
      <c r="I4684" s="142" t="n"/>
      <c r="J4684" s="144" t="n"/>
      <c r="K4684" s="124" t="n"/>
      <c r="L4684" s="12">
        <f>IF(E4684="","", IF(C4684="Long", (((E4684-H4684)*G4684)/F4684), (((H4684-E4684)*G4684)/F4684)))</f>
        <v/>
      </c>
      <c r="M4684" s="158">
        <f>IF(J4684="", "", K4684)</f>
        <v/>
      </c>
      <c r="N4684" s="17">
        <f>IF(K4684="", "", SUM(M4684/F4684))</f>
        <v/>
      </c>
      <c r="O4684" s="18" t="n"/>
      <c r="AC4684" s="14">
        <f>IF(M4684&lt;0, M4684/-F4684, L4684)</f>
        <v/>
      </c>
      <c r="AD4684" s="14">
        <f>IF(M4684="", "", IF(C4684="Long", IF(M4684&gt;0, M4684/F4684, ((G4684*(I4684-E4684))/F4684)), IF(M4684&gt;0, M4684/F4684, ((G4684*(E4684-I4684))/F4684))))</f>
        <v/>
      </c>
      <c r="AE4684" s="30">
        <f>IF(A4684="", "", MONTH(A4684))</f>
        <v/>
      </c>
      <c r="AF4684" s="30">
        <f>IF(A4684="", "", YEAR(A4684))</f>
        <v/>
      </c>
      <c r="AG4684" s="30">
        <f>IF(A4684="", "", DAY(A4684))</f>
        <v/>
      </c>
    </row>
    <row customHeight="1" ht="17.25" r="4685" spans="1:105">
      <c r="A4685" s="161" t="n"/>
      <c r="B4685" s="141" t="n"/>
      <c r="C4685" s="15" t="n"/>
      <c r="D4685" s="15" t="n"/>
      <c r="E4685" s="142" t="n"/>
      <c r="F4685" s="16" t="n"/>
      <c r="G4685" s="132" t="n"/>
      <c r="H4685" s="142" t="n"/>
      <c r="I4685" s="142" t="n"/>
      <c r="J4685" s="144" t="n"/>
      <c r="K4685" s="124" t="n"/>
      <c r="L4685" s="12">
        <f>IF(E4685="","", IF(C4685="Long", (((E4685-H4685)*G4685)/F4685), (((H4685-E4685)*G4685)/F4685)))</f>
        <v/>
      </c>
      <c r="M4685" s="158">
        <f>IF(J4685="", "", K4685)</f>
        <v/>
      </c>
      <c r="N4685" s="17">
        <f>IF(K4685="", "", SUM(M4685/F4685))</f>
        <v/>
      </c>
      <c r="O4685" s="18" t="n"/>
      <c r="AC4685" s="14">
        <f>IF(M4685&lt;0, M4685/-F4685, L4685)</f>
        <v/>
      </c>
      <c r="AD4685" s="14">
        <f>IF(M4685="", "", IF(C4685="Long", IF(M4685&gt;0, M4685/F4685, ((G4685*(I4685-E4685))/F4685)), IF(M4685&gt;0, M4685/F4685, ((G4685*(E4685-I4685))/F4685))))</f>
        <v/>
      </c>
      <c r="AE4685" s="30">
        <f>IF(A4685="", "", MONTH(A4685))</f>
        <v/>
      </c>
      <c r="AF4685" s="30">
        <f>IF(A4685="", "", YEAR(A4685))</f>
        <v/>
      </c>
      <c r="AG4685" s="30">
        <f>IF(A4685="", "", DAY(A4685))</f>
        <v/>
      </c>
    </row>
    <row customHeight="1" ht="17.25" r="4686" spans="1:105">
      <c r="A4686" s="161" t="n"/>
      <c r="B4686" s="141" t="n"/>
      <c r="C4686" s="15" t="n"/>
      <c r="D4686" s="15" t="n"/>
      <c r="E4686" s="142" t="n"/>
      <c r="F4686" s="16" t="n"/>
      <c r="G4686" s="132" t="n"/>
      <c r="H4686" s="142" t="n"/>
      <c r="I4686" s="142" t="n"/>
      <c r="J4686" s="144" t="n"/>
      <c r="K4686" s="124" t="n"/>
      <c r="L4686" s="12">
        <f>IF(E4686="","", IF(C4686="Long", (((E4686-H4686)*G4686)/F4686), (((H4686-E4686)*G4686)/F4686)))</f>
        <v/>
      </c>
      <c r="M4686" s="158">
        <f>IF(J4686="", "", K4686)</f>
        <v/>
      </c>
      <c r="N4686" s="17">
        <f>IF(K4686="", "", SUM(M4686/F4686))</f>
        <v/>
      </c>
      <c r="O4686" s="18" t="n"/>
      <c r="AC4686" s="14">
        <f>IF(M4686&lt;0, M4686/-F4686, L4686)</f>
        <v/>
      </c>
      <c r="AD4686" s="14">
        <f>IF(M4686="", "", IF(C4686="Long", IF(M4686&gt;0, M4686/F4686, ((G4686*(I4686-E4686))/F4686)), IF(M4686&gt;0, M4686/F4686, ((G4686*(E4686-I4686))/F4686))))</f>
        <v/>
      </c>
      <c r="AE4686" s="30">
        <f>IF(A4686="", "", MONTH(A4686))</f>
        <v/>
      </c>
      <c r="AF4686" s="30">
        <f>IF(A4686="", "", YEAR(A4686))</f>
        <v/>
      </c>
      <c r="AG4686" s="30">
        <f>IF(A4686="", "", DAY(A4686))</f>
        <v/>
      </c>
    </row>
    <row customHeight="1" ht="17.25" r="4687" spans="1:105">
      <c r="A4687" s="161" t="n"/>
      <c r="B4687" s="141" t="n"/>
      <c r="C4687" s="15" t="n"/>
      <c r="D4687" s="15" t="n"/>
      <c r="E4687" s="142" t="n"/>
      <c r="F4687" s="16" t="n"/>
      <c r="G4687" s="132" t="n"/>
      <c r="H4687" s="142" t="n"/>
      <c r="I4687" s="142" t="n"/>
      <c r="J4687" s="144" t="n"/>
      <c r="K4687" s="124" t="n"/>
      <c r="L4687" s="12">
        <f>IF(E4687="","", IF(C4687="Long", (((E4687-H4687)*G4687)/F4687), (((H4687-E4687)*G4687)/F4687)))</f>
        <v/>
      </c>
      <c r="M4687" s="158">
        <f>IF(J4687="", "", K4687)</f>
        <v/>
      </c>
      <c r="N4687" s="17">
        <f>IF(K4687="", "", SUM(M4687/F4687))</f>
        <v/>
      </c>
      <c r="O4687" s="18" t="n"/>
      <c r="AC4687" s="14">
        <f>IF(M4687&lt;0, M4687/-F4687, L4687)</f>
        <v/>
      </c>
      <c r="AD4687" s="14">
        <f>IF(M4687="", "", IF(C4687="Long", IF(M4687&gt;0, M4687/F4687, ((G4687*(I4687-E4687))/F4687)), IF(M4687&gt;0, M4687/F4687, ((G4687*(E4687-I4687))/F4687))))</f>
        <v/>
      </c>
      <c r="AE4687" s="30">
        <f>IF(A4687="", "", MONTH(A4687))</f>
        <v/>
      </c>
      <c r="AF4687" s="30">
        <f>IF(A4687="", "", YEAR(A4687))</f>
        <v/>
      </c>
      <c r="AG4687" s="30">
        <f>IF(A4687="", "", DAY(A4687))</f>
        <v/>
      </c>
    </row>
    <row customHeight="1" ht="17.25" r="4688" spans="1:105">
      <c r="A4688" s="161" t="n"/>
      <c r="B4688" s="141" t="n"/>
      <c r="C4688" s="15" t="n"/>
      <c r="D4688" s="15" t="n"/>
      <c r="E4688" s="142" t="n"/>
      <c r="F4688" s="16" t="n"/>
      <c r="G4688" s="132" t="n"/>
      <c r="H4688" s="142" t="n"/>
      <c r="I4688" s="142" t="n"/>
      <c r="J4688" s="144" t="n"/>
      <c r="K4688" s="124" t="n"/>
      <c r="L4688" s="12">
        <f>IF(E4688="","", IF(C4688="Long", (((E4688-H4688)*G4688)/F4688), (((H4688-E4688)*G4688)/F4688)))</f>
        <v/>
      </c>
      <c r="M4688" s="158">
        <f>IF(J4688="", "", K4688)</f>
        <v/>
      </c>
      <c r="N4688" s="17">
        <f>IF(K4688="", "", SUM(M4688/F4688))</f>
        <v/>
      </c>
      <c r="O4688" s="18" t="n"/>
      <c r="AC4688" s="14">
        <f>IF(M4688&lt;0, M4688/-F4688, L4688)</f>
        <v/>
      </c>
      <c r="AD4688" s="14">
        <f>IF(M4688="", "", IF(C4688="Long", IF(M4688&gt;0, M4688/F4688, ((G4688*(I4688-E4688))/F4688)), IF(M4688&gt;0, M4688/F4688, ((G4688*(E4688-I4688))/F4688))))</f>
        <v/>
      </c>
      <c r="AE4688" s="30">
        <f>IF(A4688="", "", MONTH(A4688))</f>
        <v/>
      </c>
      <c r="AF4688" s="30">
        <f>IF(A4688="", "", YEAR(A4688))</f>
        <v/>
      </c>
      <c r="AG4688" s="30">
        <f>IF(A4688="", "", DAY(A4688))</f>
        <v/>
      </c>
    </row>
    <row customHeight="1" ht="17.25" r="4689" spans="1:105">
      <c r="A4689" s="161" t="n"/>
      <c r="B4689" s="141" t="n"/>
      <c r="C4689" s="15" t="n"/>
      <c r="D4689" s="15" t="n"/>
      <c r="E4689" s="142" t="n"/>
      <c r="F4689" s="16" t="n"/>
      <c r="G4689" s="132" t="n"/>
      <c r="H4689" s="142" t="n"/>
      <c r="I4689" s="142" t="n"/>
      <c r="J4689" s="144" t="n"/>
      <c r="K4689" s="124" t="n"/>
      <c r="L4689" s="12">
        <f>IF(E4689="","", IF(C4689="Long", (((E4689-H4689)*G4689)/F4689), (((H4689-E4689)*G4689)/F4689)))</f>
        <v/>
      </c>
      <c r="M4689" s="158">
        <f>IF(J4689="", "", K4689)</f>
        <v/>
      </c>
      <c r="N4689" s="17">
        <f>IF(K4689="", "", SUM(M4689/F4689))</f>
        <v/>
      </c>
      <c r="O4689" s="18" t="n"/>
      <c r="AC4689" s="14">
        <f>IF(M4689&lt;0, M4689/-F4689, L4689)</f>
        <v/>
      </c>
      <c r="AD4689" s="14">
        <f>IF(M4689="", "", IF(C4689="Long", IF(M4689&gt;0, M4689/F4689, ((G4689*(I4689-E4689))/F4689)), IF(M4689&gt;0, M4689/F4689, ((G4689*(E4689-I4689))/F4689))))</f>
        <v/>
      </c>
      <c r="AE4689" s="30">
        <f>IF(A4689="", "", MONTH(A4689))</f>
        <v/>
      </c>
      <c r="AF4689" s="30">
        <f>IF(A4689="", "", YEAR(A4689))</f>
        <v/>
      </c>
      <c r="AG4689" s="30">
        <f>IF(A4689="", "", DAY(A4689))</f>
        <v/>
      </c>
    </row>
    <row customHeight="1" ht="17.25" r="4690" spans="1:105">
      <c r="A4690" s="161" t="n"/>
      <c r="B4690" s="141" t="n"/>
      <c r="C4690" s="15" t="n"/>
      <c r="D4690" s="15" t="n"/>
      <c r="E4690" s="142" t="n"/>
      <c r="F4690" s="16" t="n"/>
      <c r="G4690" s="132" t="n"/>
      <c r="H4690" s="142" t="n"/>
      <c r="I4690" s="142" t="n"/>
      <c r="J4690" s="144" t="n"/>
      <c r="K4690" s="124" t="n"/>
      <c r="L4690" s="12">
        <f>IF(E4690="","", IF(C4690="Long", (((E4690-H4690)*G4690)/F4690), (((H4690-E4690)*G4690)/F4690)))</f>
        <v/>
      </c>
      <c r="M4690" s="158">
        <f>IF(J4690="", "", K4690)</f>
        <v/>
      </c>
      <c r="N4690" s="17">
        <f>IF(K4690="", "", SUM(M4690/F4690))</f>
        <v/>
      </c>
      <c r="O4690" s="18" t="n"/>
      <c r="AC4690" s="14">
        <f>IF(M4690&lt;0, M4690/-F4690, L4690)</f>
        <v/>
      </c>
      <c r="AD4690" s="14">
        <f>IF(M4690="", "", IF(C4690="Long", IF(M4690&gt;0, M4690/F4690, ((G4690*(I4690-E4690))/F4690)), IF(M4690&gt;0, M4690/F4690, ((G4690*(E4690-I4690))/F4690))))</f>
        <v/>
      </c>
      <c r="AE4690" s="30">
        <f>IF(A4690="", "", MONTH(A4690))</f>
        <v/>
      </c>
      <c r="AF4690" s="30">
        <f>IF(A4690="", "", YEAR(A4690))</f>
        <v/>
      </c>
      <c r="AG4690" s="30">
        <f>IF(A4690="", "", DAY(A4690))</f>
        <v/>
      </c>
    </row>
    <row customHeight="1" ht="17.25" r="4691" spans="1:105">
      <c r="A4691" s="161" t="n"/>
      <c r="B4691" s="141" t="n"/>
      <c r="C4691" s="15" t="n"/>
      <c r="D4691" s="15" t="n"/>
      <c r="E4691" s="142" t="n"/>
      <c r="F4691" s="16" t="n"/>
      <c r="G4691" s="132" t="n"/>
      <c r="H4691" s="142" t="n"/>
      <c r="I4691" s="142" t="n"/>
      <c r="J4691" s="144" t="n"/>
      <c r="K4691" s="124" t="n"/>
      <c r="L4691" s="12">
        <f>IF(E4691="","", IF(C4691="Long", (((E4691-H4691)*G4691)/F4691), (((H4691-E4691)*G4691)/F4691)))</f>
        <v/>
      </c>
      <c r="M4691" s="158">
        <f>IF(J4691="", "", K4691)</f>
        <v/>
      </c>
      <c r="N4691" s="17">
        <f>IF(K4691="", "", SUM(M4691/F4691))</f>
        <v/>
      </c>
      <c r="O4691" s="18" t="n"/>
      <c r="AC4691" s="14">
        <f>IF(M4691&lt;0, M4691/-F4691, L4691)</f>
        <v/>
      </c>
      <c r="AD4691" s="14">
        <f>IF(M4691="", "", IF(C4691="Long", IF(M4691&gt;0, M4691/F4691, ((G4691*(I4691-E4691))/F4691)), IF(M4691&gt;0, M4691/F4691, ((G4691*(E4691-I4691))/F4691))))</f>
        <v/>
      </c>
      <c r="AE4691" s="30">
        <f>IF(A4691="", "", MONTH(A4691))</f>
        <v/>
      </c>
      <c r="AF4691" s="30">
        <f>IF(A4691="", "", YEAR(A4691))</f>
        <v/>
      </c>
      <c r="AG4691" s="30">
        <f>IF(A4691="", "", DAY(A4691))</f>
        <v/>
      </c>
    </row>
    <row customHeight="1" ht="17.25" r="4692" spans="1:105">
      <c r="A4692" s="161" t="n"/>
      <c r="B4692" s="141" t="n"/>
      <c r="C4692" s="15" t="n"/>
      <c r="D4692" s="15" t="n"/>
      <c r="E4692" s="142" t="n"/>
      <c r="F4692" s="16" t="n"/>
      <c r="G4692" s="132" t="n"/>
      <c r="H4692" s="142" t="n"/>
      <c r="I4692" s="142" t="n"/>
      <c r="J4692" s="144" t="n"/>
      <c r="K4692" s="124" t="n"/>
      <c r="L4692" s="12">
        <f>IF(E4692="","", IF(C4692="Long", (((E4692-H4692)*G4692)/F4692), (((H4692-E4692)*G4692)/F4692)))</f>
        <v/>
      </c>
      <c r="M4692" s="158">
        <f>IF(J4692="", "", K4692)</f>
        <v/>
      </c>
      <c r="N4692" s="17">
        <f>IF(K4692="", "", SUM(M4692/F4692))</f>
        <v/>
      </c>
      <c r="O4692" s="18" t="n"/>
      <c r="AC4692" s="14">
        <f>IF(M4692&lt;0, M4692/-F4692, L4692)</f>
        <v/>
      </c>
      <c r="AD4692" s="14">
        <f>IF(M4692="", "", IF(C4692="Long", IF(M4692&gt;0, M4692/F4692, ((G4692*(I4692-E4692))/F4692)), IF(M4692&gt;0, M4692/F4692, ((G4692*(E4692-I4692))/F4692))))</f>
        <v/>
      </c>
      <c r="AE4692" s="30">
        <f>IF(A4692="", "", MONTH(A4692))</f>
        <v/>
      </c>
      <c r="AF4692" s="30">
        <f>IF(A4692="", "", YEAR(A4692))</f>
        <v/>
      </c>
      <c r="AG4692" s="30">
        <f>IF(A4692="", "", DAY(A4692))</f>
        <v/>
      </c>
    </row>
    <row customHeight="1" ht="17.25" r="4693" spans="1:105">
      <c r="A4693" s="161" t="n"/>
      <c r="B4693" s="141" t="n"/>
      <c r="C4693" s="15" t="n"/>
      <c r="D4693" s="15" t="n"/>
      <c r="E4693" s="142" t="n"/>
      <c r="F4693" s="16" t="n"/>
      <c r="G4693" s="132" t="n"/>
      <c r="H4693" s="142" t="n"/>
      <c r="I4693" s="142" t="n"/>
      <c r="J4693" s="144" t="n"/>
      <c r="K4693" s="124" t="n"/>
      <c r="L4693" s="12">
        <f>IF(E4693="","", IF(C4693="Long", (((E4693-H4693)*G4693)/F4693), (((H4693-E4693)*G4693)/F4693)))</f>
        <v/>
      </c>
      <c r="M4693" s="158">
        <f>IF(J4693="", "", K4693)</f>
        <v/>
      </c>
      <c r="N4693" s="17">
        <f>IF(K4693="", "", SUM(M4693/F4693))</f>
        <v/>
      </c>
      <c r="O4693" s="18" t="n"/>
      <c r="AC4693" s="14">
        <f>IF(M4693&lt;0, M4693/-F4693, L4693)</f>
        <v/>
      </c>
      <c r="AD4693" s="14">
        <f>IF(M4693="", "", IF(C4693="Long", IF(M4693&gt;0, M4693/F4693, ((G4693*(I4693-E4693))/F4693)), IF(M4693&gt;0, M4693/F4693, ((G4693*(E4693-I4693))/F4693))))</f>
        <v/>
      </c>
      <c r="AE4693" s="30">
        <f>IF(A4693="", "", MONTH(A4693))</f>
        <v/>
      </c>
      <c r="AF4693" s="30">
        <f>IF(A4693="", "", YEAR(A4693))</f>
        <v/>
      </c>
      <c r="AG4693" s="30">
        <f>IF(A4693="", "", DAY(A4693))</f>
        <v/>
      </c>
    </row>
    <row customHeight="1" ht="17.25" r="4694" spans="1:105">
      <c r="A4694" s="161" t="n"/>
      <c r="B4694" s="141" t="n"/>
      <c r="C4694" s="15" t="n"/>
      <c r="D4694" s="15" t="n"/>
      <c r="E4694" s="142" t="n"/>
      <c r="F4694" s="16" t="n"/>
      <c r="G4694" s="132" t="n"/>
      <c r="H4694" s="142" t="n"/>
      <c r="I4694" s="142" t="n"/>
      <c r="J4694" s="144" t="n"/>
      <c r="K4694" s="124" t="n"/>
      <c r="L4694" s="12">
        <f>IF(E4694="","", IF(C4694="Long", (((E4694-H4694)*G4694)/F4694), (((H4694-E4694)*G4694)/F4694)))</f>
        <v/>
      </c>
      <c r="M4694" s="158">
        <f>IF(J4694="", "", K4694)</f>
        <v/>
      </c>
      <c r="N4694" s="17">
        <f>IF(K4694="", "", SUM(M4694/F4694))</f>
        <v/>
      </c>
      <c r="O4694" s="18" t="n"/>
      <c r="AC4694" s="14">
        <f>IF(M4694&lt;0, M4694/-F4694, L4694)</f>
        <v/>
      </c>
      <c r="AD4694" s="14">
        <f>IF(M4694="", "", IF(C4694="Long", IF(M4694&gt;0, M4694/F4694, ((G4694*(I4694-E4694))/F4694)), IF(M4694&gt;0, M4694/F4694, ((G4694*(E4694-I4694))/F4694))))</f>
        <v/>
      </c>
      <c r="AE4694" s="30">
        <f>IF(A4694="", "", MONTH(A4694))</f>
        <v/>
      </c>
      <c r="AF4694" s="30">
        <f>IF(A4694="", "", YEAR(A4694))</f>
        <v/>
      </c>
      <c r="AG4694" s="30">
        <f>IF(A4694="", "", DAY(A4694))</f>
        <v/>
      </c>
    </row>
    <row customHeight="1" ht="17.25" r="4695" spans="1:105">
      <c r="A4695" s="161" t="n"/>
      <c r="B4695" s="141" t="n"/>
      <c r="C4695" s="15" t="n"/>
      <c r="D4695" s="15" t="n"/>
      <c r="E4695" s="142" t="n"/>
      <c r="F4695" s="16" t="n"/>
      <c r="G4695" s="132" t="n"/>
      <c r="H4695" s="142" t="n"/>
      <c r="I4695" s="142" t="n"/>
      <c r="J4695" s="144" t="n"/>
      <c r="K4695" s="124" t="n"/>
      <c r="L4695" s="12">
        <f>IF(E4695="","", IF(C4695="Long", (((E4695-H4695)*G4695)/F4695), (((H4695-E4695)*G4695)/F4695)))</f>
        <v/>
      </c>
      <c r="M4695" s="158">
        <f>IF(J4695="", "", K4695)</f>
        <v/>
      </c>
      <c r="N4695" s="17">
        <f>IF(K4695="", "", SUM(M4695/F4695))</f>
        <v/>
      </c>
      <c r="O4695" s="18" t="n"/>
      <c r="AC4695" s="14">
        <f>IF(M4695&lt;0, M4695/-F4695, L4695)</f>
        <v/>
      </c>
      <c r="AD4695" s="14">
        <f>IF(M4695="", "", IF(C4695="Long", IF(M4695&gt;0, M4695/F4695, ((G4695*(I4695-E4695))/F4695)), IF(M4695&gt;0, M4695/F4695, ((G4695*(E4695-I4695))/F4695))))</f>
        <v/>
      </c>
      <c r="AE4695" s="30">
        <f>IF(A4695="", "", MONTH(A4695))</f>
        <v/>
      </c>
      <c r="AF4695" s="30">
        <f>IF(A4695="", "", YEAR(A4695))</f>
        <v/>
      </c>
      <c r="AG4695" s="30">
        <f>IF(A4695="", "", DAY(A4695))</f>
        <v/>
      </c>
    </row>
    <row customHeight="1" ht="17.25" r="4696" spans="1:105">
      <c r="A4696" s="161" t="n"/>
      <c r="B4696" s="141" t="n"/>
      <c r="C4696" s="15" t="n"/>
      <c r="D4696" s="15" t="n"/>
      <c r="E4696" s="142" t="n"/>
      <c r="F4696" s="16" t="n"/>
      <c r="G4696" s="132" t="n"/>
      <c r="H4696" s="142" t="n"/>
      <c r="I4696" s="142" t="n"/>
      <c r="J4696" s="144" t="n"/>
      <c r="K4696" s="124" t="n"/>
      <c r="L4696" s="12">
        <f>IF(E4696="","", IF(C4696="Long", (((E4696-H4696)*G4696)/F4696), (((H4696-E4696)*G4696)/F4696)))</f>
        <v/>
      </c>
      <c r="M4696" s="158">
        <f>IF(J4696="", "", K4696)</f>
        <v/>
      </c>
      <c r="N4696" s="17">
        <f>IF(K4696="", "", SUM(M4696/F4696))</f>
        <v/>
      </c>
      <c r="O4696" s="18" t="n"/>
      <c r="AC4696" s="14">
        <f>IF(M4696&lt;0, M4696/-F4696, L4696)</f>
        <v/>
      </c>
      <c r="AD4696" s="14">
        <f>IF(M4696="", "", IF(C4696="Long", IF(M4696&gt;0, M4696/F4696, ((G4696*(I4696-E4696))/F4696)), IF(M4696&gt;0, M4696/F4696, ((G4696*(E4696-I4696))/F4696))))</f>
        <v/>
      </c>
      <c r="AE4696" s="30">
        <f>IF(A4696="", "", MONTH(A4696))</f>
        <v/>
      </c>
      <c r="AF4696" s="30">
        <f>IF(A4696="", "", YEAR(A4696))</f>
        <v/>
      </c>
      <c r="AG4696" s="30">
        <f>IF(A4696="", "", DAY(A4696))</f>
        <v/>
      </c>
    </row>
    <row customHeight="1" ht="17.25" r="4697" spans="1:105">
      <c r="A4697" s="161" t="n"/>
      <c r="B4697" s="141" t="n"/>
      <c r="C4697" s="15" t="n"/>
      <c r="D4697" s="15" t="n"/>
      <c r="E4697" s="142" t="n"/>
      <c r="F4697" s="16" t="n"/>
      <c r="G4697" s="132" t="n"/>
      <c r="H4697" s="142" t="n"/>
      <c r="I4697" s="142" t="n"/>
      <c r="J4697" s="144" t="n"/>
      <c r="K4697" s="124" t="n"/>
      <c r="L4697" s="12">
        <f>IF(E4697="","", IF(C4697="Long", (((E4697-H4697)*G4697)/F4697), (((H4697-E4697)*G4697)/F4697)))</f>
        <v/>
      </c>
      <c r="M4697" s="158">
        <f>IF(J4697="", "", K4697)</f>
        <v/>
      </c>
      <c r="N4697" s="17">
        <f>IF(K4697="", "", SUM(M4697/F4697))</f>
        <v/>
      </c>
      <c r="O4697" s="18" t="n"/>
      <c r="AC4697" s="14">
        <f>IF(M4697&lt;0, M4697/-F4697, L4697)</f>
        <v/>
      </c>
      <c r="AD4697" s="14">
        <f>IF(M4697="", "", IF(C4697="Long", IF(M4697&gt;0, M4697/F4697, ((G4697*(I4697-E4697))/F4697)), IF(M4697&gt;0, M4697/F4697, ((G4697*(E4697-I4697))/F4697))))</f>
        <v/>
      </c>
      <c r="AE4697" s="30">
        <f>IF(A4697="", "", MONTH(A4697))</f>
        <v/>
      </c>
      <c r="AF4697" s="30">
        <f>IF(A4697="", "", YEAR(A4697))</f>
        <v/>
      </c>
      <c r="AG4697" s="30">
        <f>IF(A4697="", "", DAY(A4697))</f>
        <v/>
      </c>
    </row>
    <row customHeight="1" ht="17.25" r="4698" spans="1:105">
      <c r="A4698" s="161" t="n"/>
      <c r="B4698" s="141" t="n"/>
      <c r="C4698" s="15" t="n"/>
      <c r="D4698" s="15" t="n"/>
      <c r="E4698" s="142" t="n"/>
      <c r="F4698" s="16" t="n"/>
      <c r="G4698" s="132" t="n"/>
      <c r="H4698" s="142" t="n"/>
      <c r="I4698" s="142" t="n"/>
      <c r="J4698" s="144" t="n"/>
      <c r="K4698" s="124" t="n"/>
      <c r="L4698" s="12">
        <f>IF(E4698="","", IF(C4698="Long", (((E4698-H4698)*G4698)/F4698), (((H4698-E4698)*G4698)/F4698)))</f>
        <v/>
      </c>
      <c r="M4698" s="158">
        <f>IF(J4698="", "", K4698)</f>
        <v/>
      </c>
      <c r="N4698" s="17">
        <f>IF(K4698="", "", SUM(M4698/F4698))</f>
        <v/>
      </c>
      <c r="O4698" s="18" t="n"/>
      <c r="AC4698" s="14">
        <f>IF(M4698&lt;0, M4698/-F4698, L4698)</f>
        <v/>
      </c>
      <c r="AD4698" s="14">
        <f>IF(M4698="", "", IF(C4698="Long", IF(M4698&gt;0, M4698/F4698, ((G4698*(I4698-E4698))/F4698)), IF(M4698&gt;0, M4698/F4698, ((G4698*(E4698-I4698))/F4698))))</f>
        <v/>
      </c>
      <c r="AE4698" s="30">
        <f>IF(A4698="", "", MONTH(A4698))</f>
        <v/>
      </c>
      <c r="AF4698" s="30">
        <f>IF(A4698="", "", YEAR(A4698))</f>
        <v/>
      </c>
      <c r="AG4698" s="30">
        <f>IF(A4698="", "", DAY(A4698))</f>
        <v/>
      </c>
    </row>
    <row customHeight="1" ht="17.25" r="4699" spans="1:105">
      <c r="A4699" s="161" t="n"/>
      <c r="B4699" s="141" t="n"/>
      <c r="C4699" s="15" t="n"/>
      <c r="D4699" s="15" t="n"/>
      <c r="E4699" s="142" t="n"/>
      <c r="F4699" s="16" t="n"/>
      <c r="G4699" s="132" t="n"/>
      <c r="H4699" s="142" t="n"/>
      <c r="I4699" s="142" t="n"/>
      <c r="J4699" s="144" t="n"/>
      <c r="K4699" s="124" t="n"/>
      <c r="L4699" s="12">
        <f>IF(E4699="","", IF(C4699="Long", (((E4699-H4699)*G4699)/F4699), (((H4699-E4699)*G4699)/F4699)))</f>
        <v/>
      </c>
      <c r="M4699" s="158">
        <f>IF(J4699="", "", K4699)</f>
        <v/>
      </c>
      <c r="N4699" s="17">
        <f>IF(K4699="", "", SUM(M4699/F4699))</f>
        <v/>
      </c>
      <c r="O4699" s="18" t="n"/>
      <c r="AC4699" s="14">
        <f>IF(M4699&lt;0, M4699/-F4699, L4699)</f>
        <v/>
      </c>
      <c r="AD4699" s="14">
        <f>IF(M4699="", "", IF(C4699="Long", IF(M4699&gt;0, M4699/F4699, ((G4699*(I4699-E4699))/F4699)), IF(M4699&gt;0, M4699/F4699, ((G4699*(E4699-I4699))/F4699))))</f>
        <v/>
      </c>
      <c r="AE4699" s="30">
        <f>IF(A4699="", "", MONTH(A4699))</f>
        <v/>
      </c>
      <c r="AF4699" s="30">
        <f>IF(A4699="", "", YEAR(A4699))</f>
        <v/>
      </c>
      <c r="AG4699" s="30">
        <f>IF(A4699="", "", DAY(A4699))</f>
        <v/>
      </c>
    </row>
    <row customHeight="1" ht="17.25" r="4700" spans="1:105">
      <c r="A4700" s="161" t="n"/>
      <c r="B4700" s="141" t="n"/>
      <c r="C4700" s="15" t="n"/>
      <c r="D4700" s="15" t="n"/>
      <c r="E4700" s="142" t="n"/>
      <c r="F4700" s="16" t="n"/>
      <c r="G4700" s="132" t="n"/>
      <c r="H4700" s="142" t="n"/>
      <c r="I4700" s="142" t="n"/>
      <c r="J4700" s="144" t="n"/>
      <c r="K4700" s="124" t="n"/>
      <c r="L4700" s="12">
        <f>IF(E4700="","", IF(C4700="Long", (((E4700-H4700)*G4700)/F4700), (((H4700-E4700)*G4700)/F4700)))</f>
        <v/>
      </c>
      <c r="M4700" s="158">
        <f>IF(J4700="", "", K4700)</f>
        <v/>
      </c>
      <c r="N4700" s="17">
        <f>IF(K4700="", "", SUM(M4700/F4700))</f>
        <v/>
      </c>
      <c r="O4700" s="18" t="n"/>
      <c r="AC4700" s="14">
        <f>IF(M4700&lt;0, M4700/-F4700, L4700)</f>
        <v/>
      </c>
      <c r="AD4700" s="14">
        <f>IF(M4700="", "", IF(C4700="Long", IF(M4700&gt;0, M4700/F4700, ((G4700*(I4700-E4700))/F4700)), IF(M4700&gt;0, M4700/F4700, ((G4700*(E4700-I4700))/F4700))))</f>
        <v/>
      </c>
      <c r="AE4700" s="30">
        <f>IF(A4700="", "", MONTH(A4700))</f>
        <v/>
      </c>
      <c r="AF4700" s="30">
        <f>IF(A4700="", "", YEAR(A4700))</f>
        <v/>
      </c>
      <c r="AG4700" s="30">
        <f>IF(A4700="", "", DAY(A4700))</f>
        <v/>
      </c>
    </row>
    <row customHeight="1" ht="17.25" r="4701" spans="1:105">
      <c r="A4701" s="161" t="n"/>
      <c r="B4701" s="141" t="n"/>
      <c r="C4701" s="15" t="n"/>
      <c r="D4701" s="15" t="n"/>
      <c r="E4701" s="142" t="n"/>
      <c r="F4701" s="16" t="n"/>
      <c r="G4701" s="132" t="n"/>
      <c r="H4701" s="142" t="n"/>
      <c r="I4701" s="142" t="n"/>
      <c r="J4701" s="144" t="n"/>
      <c r="K4701" s="124" t="n"/>
      <c r="L4701" s="12">
        <f>IF(E4701="","", IF(C4701="Long", (((E4701-H4701)*G4701)/F4701), (((H4701-E4701)*G4701)/F4701)))</f>
        <v/>
      </c>
      <c r="M4701" s="158">
        <f>IF(J4701="", "", K4701)</f>
        <v/>
      </c>
      <c r="N4701" s="17">
        <f>IF(K4701="", "", SUM(M4701/F4701))</f>
        <v/>
      </c>
      <c r="O4701" s="18" t="n"/>
      <c r="AC4701" s="14">
        <f>IF(M4701&lt;0, M4701/-F4701, L4701)</f>
        <v/>
      </c>
      <c r="AD4701" s="14">
        <f>IF(M4701="", "", IF(C4701="Long", IF(M4701&gt;0, M4701/F4701, ((G4701*(I4701-E4701))/F4701)), IF(M4701&gt;0, M4701/F4701, ((G4701*(E4701-I4701))/F4701))))</f>
        <v/>
      </c>
      <c r="AE4701" s="30">
        <f>IF(A4701="", "", MONTH(A4701))</f>
        <v/>
      </c>
      <c r="AF4701" s="30">
        <f>IF(A4701="", "", YEAR(A4701))</f>
        <v/>
      </c>
      <c r="AG4701" s="30">
        <f>IF(A4701="", "", DAY(A4701))</f>
        <v/>
      </c>
    </row>
    <row customHeight="1" ht="17.25" r="4702" spans="1:105">
      <c r="A4702" s="161" t="n"/>
      <c r="B4702" s="141" t="n"/>
      <c r="C4702" s="15" t="n"/>
      <c r="D4702" s="15" t="n"/>
      <c r="E4702" s="142" t="n"/>
      <c r="F4702" s="16" t="n"/>
      <c r="G4702" s="132" t="n"/>
      <c r="H4702" s="142" t="n"/>
      <c r="I4702" s="142" t="n"/>
      <c r="J4702" s="144" t="n"/>
      <c r="K4702" s="124" t="n"/>
      <c r="L4702" s="12">
        <f>IF(E4702="","", IF(C4702="Long", (((E4702-H4702)*G4702)/F4702), (((H4702-E4702)*G4702)/F4702)))</f>
        <v/>
      </c>
      <c r="M4702" s="158">
        <f>IF(J4702="", "", K4702)</f>
        <v/>
      </c>
      <c r="N4702" s="17">
        <f>IF(K4702="", "", SUM(M4702/F4702))</f>
        <v/>
      </c>
      <c r="O4702" s="18" t="n"/>
      <c r="AC4702" s="14">
        <f>IF(M4702&lt;0, M4702/-F4702, L4702)</f>
        <v/>
      </c>
      <c r="AD4702" s="14">
        <f>IF(M4702="", "", IF(C4702="Long", IF(M4702&gt;0, M4702/F4702, ((G4702*(I4702-E4702))/F4702)), IF(M4702&gt;0, M4702/F4702, ((G4702*(E4702-I4702))/F4702))))</f>
        <v/>
      </c>
      <c r="AE4702" s="30">
        <f>IF(A4702="", "", MONTH(A4702))</f>
        <v/>
      </c>
      <c r="AF4702" s="30">
        <f>IF(A4702="", "", YEAR(A4702))</f>
        <v/>
      </c>
      <c r="AG4702" s="30">
        <f>IF(A4702="", "", DAY(A4702))</f>
        <v/>
      </c>
    </row>
    <row customHeight="1" ht="17.25" r="4703" spans="1:105">
      <c r="A4703" s="161" t="n"/>
      <c r="B4703" s="141" t="n"/>
      <c r="C4703" s="15" t="n"/>
      <c r="D4703" s="15" t="n"/>
      <c r="E4703" s="142" t="n"/>
      <c r="F4703" s="16" t="n"/>
      <c r="G4703" s="132" t="n"/>
      <c r="H4703" s="142" t="n"/>
      <c r="I4703" s="142" t="n"/>
      <c r="J4703" s="144" t="n"/>
      <c r="K4703" s="124" t="n"/>
      <c r="L4703" s="12">
        <f>IF(E4703="","", IF(C4703="Long", (((E4703-H4703)*G4703)/F4703), (((H4703-E4703)*G4703)/F4703)))</f>
        <v/>
      </c>
      <c r="M4703" s="158">
        <f>IF(J4703="", "", K4703)</f>
        <v/>
      </c>
      <c r="N4703" s="17">
        <f>IF(K4703="", "", SUM(M4703/F4703))</f>
        <v/>
      </c>
      <c r="O4703" s="18" t="n"/>
      <c r="AC4703" s="14">
        <f>IF(M4703&lt;0, M4703/-F4703, L4703)</f>
        <v/>
      </c>
      <c r="AD4703" s="14">
        <f>IF(M4703="", "", IF(C4703="Long", IF(M4703&gt;0, M4703/F4703, ((G4703*(I4703-E4703))/F4703)), IF(M4703&gt;0, M4703/F4703, ((G4703*(E4703-I4703))/F4703))))</f>
        <v/>
      </c>
      <c r="AE4703" s="30">
        <f>IF(A4703="", "", MONTH(A4703))</f>
        <v/>
      </c>
      <c r="AF4703" s="30">
        <f>IF(A4703="", "", YEAR(A4703))</f>
        <v/>
      </c>
      <c r="AG4703" s="30">
        <f>IF(A4703="", "", DAY(A4703))</f>
        <v/>
      </c>
    </row>
    <row customHeight="1" ht="17.25" r="4704" spans="1:105">
      <c r="A4704" s="161" t="n"/>
      <c r="B4704" s="141" t="n"/>
      <c r="C4704" s="15" t="n"/>
      <c r="D4704" s="15" t="n"/>
      <c r="E4704" s="142" t="n"/>
      <c r="F4704" s="16" t="n"/>
      <c r="G4704" s="132" t="n"/>
      <c r="H4704" s="142" t="n"/>
      <c r="I4704" s="142" t="n"/>
      <c r="J4704" s="144" t="n"/>
      <c r="K4704" s="124" t="n"/>
      <c r="L4704" s="12">
        <f>IF(E4704="","", IF(C4704="Long", (((E4704-H4704)*G4704)/F4704), (((H4704-E4704)*G4704)/F4704)))</f>
        <v/>
      </c>
      <c r="M4704" s="158">
        <f>IF(J4704="", "", K4704)</f>
        <v/>
      </c>
      <c r="N4704" s="17">
        <f>IF(K4704="", "", SUM(M4704/F4704))</f>
        <v/>
      </c>
      <c r="O4704" s="18" t="n"/>
      <c r="AC4704" s="14">
        <f>IF(M4704&lt;0, M4704/-F4704, L4704)</f>
        <v/>
      </c>
      <c r="AD4704" s="14">
        <f>IF(M4704="", "", IF(C4704="Long", IF(M4704&gt;0, M4704/F4704, ((G4704*(I4704-E4704))/F4704)), IF(M4704&gt;0, M4704/F4704, ((G4704*(E4704-I4704))/F4704))))</f>
        <v/>
      </c>
      <c r="AE4704" s="30">
        <f>IF(A4704="", "", MONTH(A4704))</f>
        <v/>
      </c>
      <c r="AF4704" s="30">
        <f>IF(A4704="", "", YEAR(A4704))</f>
        <v/>
      </c>
      <c r="AG4704" s="30">
        <f>IF(A4704="", "", DAY(A4704))</f>
        <v/>
      </c>
    </row>
    <row customHeight="1" ht="17.25" r="4705" spans="1:105">
      <c r="A4705" s="161" t="n"/>
      <c r="B4705" s="141" t="n"/>
      <c r="C4705" s="15" t="n"/>
      <c r="D4705" s="15" t="n"/>
      <c r="E4705" s="142" t="n"/>
      <c r="F4705" s="16" t="n"/>
      <c r="G4705" s="132" t="n"/>
      <c r="H4705" s="142" t="n"/>
      <c r="I4705" s="142" t="n"/>
      <c r="J4705" s="144" t="n"/>
      <c r="K4705" s="124" t="n"/>
      <c r="L4705" s="12">
        <f>IF(E4705="","", IF(C4705="Long", (((E4705-H4705)*G4705)/F4705), (((H4705-E4705)*G4705)/F4705)))</f>
        <v/>
      </c>
      <c r="M4705" s="158">
        <f>IF(J4705="", "", K4705)</f>
        <v/>
      </c>
      <c r="N4705" s="17">
        <f>IF(K4705="", "", SUM(M4705/F4705))</f>
        <v/>
      </c>
      <c r="O4705" s="18" t="n"/>
      <c r="AC4705" s="14">
        <f>IF(M4705&lt;0, M4705/-F4705, L4705)</f>
        <v/>
      </c>
      <c r="AD4705" s="14">
        <f>IF(M4705="", "", IF(C4705="Long", IF(M4705&gt;0, M4705/F4705, ((G4705*(I4705-E4705))/F4705)), IF(M4705&gt;0, M4705/F4705, ((G4705*(E4705-I4705))/F4705))))</f>
        <v/>
      </c>
      <c r="AE4705" s="30">
        <f>IF(A4705="", "", MONTH(A4705))</f>
        <v/>
      </c>
      <c r="AF4705" s="30">
        <f>IF(A4705="", "", YEAR(A4705))</f>
        <v/>
      </c>
      <c r="AG4705" s="30">
        <f>IF(A4705="", "", DAY(A4705))</f>
        <v/>
      </c>
    </row>
    <row customHeight="1" ht="17.25" r="4706" spans="1:105">
      <c r="A4706" s="161" t="n"/>
      <c r="B4706" s="141" t="n"/>
      <c r="C4706" s="15" t="n"/>
      <c r="D4706" s="15" t="n"/>
      <c r="E4706" s="142" t="n"/>
      <c r="F4706" s="16" t="n"/>
      <c r="G4706" s="132" t="n"/>
      <c r="H4706" s="142" t="n"/>
      <c r="I4706" s="142" t="n"/>
      <c r="J4706" s="144" t="n"/>
      <c r="K4706" s="124" t="n"/>
      <c r="L4706" s="12">
        <f>IF(E4706="","", IF(C4706="Long", (((E4706-H4706)*G4706)/F4706), (((H4706-E4706)*G4706)/F4706)))</f>
        <v/>
      </c>
      <c r="M4706" s="158">
        <f>IF(J4706="", "", K4706)</f>
        <v/>
      </c>
      <c r="N4706" s="17">
        <f>IF(K4706="", "", SUM(M4706/F4706))</f>
        <v/>
      </c>
      <c r="O4706" s="18" t="n"/>
      <c r="AC4706" s="14">
        <f>IF(M4706&lt;0, M4706/-F4706, L4706)</f>
        <v/>
      </c>
      <c r="AD4706" s="14">
        <f>IF(M4706="", "", IF(C4706="Long", IF(M4706&gt;0, M4706/F4706, ((G4706*(I4706-E4706))/F4706)), IF(M4706&gt;0, M4706/F4706, ((G4706*(E4706-I4706))/F4706))))</f>
        <v/>
      </c>
      <c r="AE4706" s="30">
        <f>IF(A4706="", "", MONTH(A4706))</f>
        <v/>
      </c>
      <c r="AF4706" s="30">
        <f>IF(A4706="", "", YEAR(A4706))</f>
        <v/>
      </c>
      <c r="AG4706" s="30">
        <f>IF(A4706="", "", DAY(A4706))</f>
        <v/>
      </c>
    </row>
    <row customHeight="1" ht="17.25" r="4707" spans="1:105">
      <c r="A4707" s="161" t="n"/>
      <c r="B4707" s="141" t="n"/>
      <c r="C4707" s="15" t="n"/>
      <c r="D4707" s="15" t="n"/>
      <c r="E4707" s="142" t="n"/>
      <c r="F4707" s="16" t="n"/>
      <c r="G4707" s="132" t="n"/>
      <c r="H4707" s="142" t="n"/>
      <c r="I4707" s="142" t="n"/>
      <c r="J4707" s="144" t="n"/>
      <c r="K4707" s="124" t="n"/>
      <c r="L4707" s="12">
        <f>IF(E4707="","", IF(C4707="Long", (((E4707-H4707)*G4707)/F4707), (((H4707-E4707)*G4707)/F4707)))</f>
        <v/>
      </c>
      <c r="M4707" s="158">
        <f>IF(J4707="", "", K4707)</f>
        <v/>
      </c>
      <c r="N4707" s="17">
        <f>IF(K4707="", "", SUM(M4707/F4707))</f>
        <v/>
      </c>
      <c r="O4707" s="18" t="n"/>
      <c r="AC4707" s="14">
        <f>IF(M4707&lt;0, M4707/-F4707, L4707)</f>
        <v/>
      </c>
      <c r="AD4707" s="14">
        <f>IF(M4707="", "", IF(C4707="Long", IF(M4707&gt;0, M4707/F4707, ((G4707*(I4707-E4707))/F4707)), IF(M4707&gt;0, M4707/F4707, ((G4707*(E4707-I4707))/F4707))))</f>
        <v/>
      </c>
      <c r="AE4707" s="30">
        <f>IF(A4707="", "", MONTH(A4707))</f>
        <v/>
      </c>
      <c r="AF4707" s="30">
        <f>IF(A4707="", "", YEAR(A4707))</f>
        <v/>
      </c>
      <c r="AG4707" s="30">
        <f>IF(A4707="", "", DAY(A4707))</f>
        <v/>
      </c>
    </row>
    <row customHeight="1" ht="17.25" r="4708" spans="1:105">
      <c r="A4708" s="161" t="n"/>
      <c r="B4708" s="141" t="n"/>
      <c r="C4708" s="15" t="n"/>
      <c r="D4708" s="15" t="n"/>
      <c r="E4708" s="142" t="n"/>
      <c r="F4708" s="16" t="n"/>
      <c r="G4708" s="132" t="n"/>
      <c r="H4708" s="142" t="n"/>
      <c r="I4708" s="142" t="n"/>
      <c r="J4708" s="144" t="n"/>
      <c r="K4708" s="124" t="n"/>
      <c r="L4708" s="12">
        <f>IF(E4708="","", IF(C4708="Long", (((E4708-H4708)*G4708)/F4708), (((H4708-E4708)*G4708)/F4708)))</f>
        <v/>
      </c>
      <c r="M4708" s="158">
        <f>IF(J4708="", "", K4708)</f>
        <v/>
      </c>
      <c r="N4708" s="17">
        <f>IF(K4708="", "", SUM(M4708/F4708))</f>
        <v/>
      </c>
      <c r="O4708" s="18" t="n"/>
      <c r="AC4708" s="14">
        <f>IF(M4708&lt;0, M4708/-F4708, L4708)</f>
        <v/>
      </c>
      <c r="AD4708" s="14">
        <f>IF(M4708="", "", IF(C4708="Long", IF(M4708&gt;0, M4708/F4708, ((G4708*(I4708-E4708))/F4708)), IF(M4708&gt;0, M4708/F4708, ((G4708*(E4708-I4708))/F4708))))</f>
        <v/>
      </c>
      <c r="AE4708" s="30">
        <f>IF(A4708="", "", MONTH(A4708))</f>
        <v/>
      </c>
      <c r="AF4708" s="30">
        <f>IF(A4708="", "", YEAR(A4708))</f>
        <v/>
      </c>
      <c r="AG4708" s="30">
        <f>IF(A4708="", "", DAY(A4708))</f>
        <v/>
      </c>
    </row>
    <row customHeight="1" ht="17.25" r="4709" spans="1:105">
      <c r="A4709" s="161" t="n"/>
      <c r="B4709" s="141" t="n"/>
      <c r="C4709" s="15" t="n"/>
      <c r="D4709" s="15" t="n"/>
      <c r="E4709" s="142" t="n"/>
      <c r="F4709" s="16" t="n"/>
      <c r="G4709" s="132" t="n"/>
      <c r="H4709" s="142" t="n"/>
      <c r="I4709" s="142" t="n"/>
      <c r="J4709" s="144" t="n"/>
      <c r="K4709" s="124" t="n"/>
      <c r="L4709" s="12">
        <f>IF(E4709="","", IF(C4709="Long", (((E4709-H4709)*G4709)/F4709), (((H4709-E4709)*G4709)/F4709)))</f>
        <v/>
      </c>
      <c r="M4709" s="158">
        <f>IF(J4709="", "", K4709)</f>
        <v/>
      </c>
      <c r="N4709" s="17">
        <f>IF(K4709="", "", SUM(M4709/F4709))</f>
        <v/>
      </c>
      <c r="O4709" s="18" t="n"/>
      <c r="AC4709" s="14">
        <f>IF(M4709&lt;0, M4709/-F4709, L4709)</f>
        <v/>
      </c>
      <c r="AD4709" s="14">
        <f>IF(M4709="", "", IF(C4709="Long", IF(M4709&gt;0, M4709/F4709, ((G4709*(I4709-E4709))/F4709)), IF(M4709&gt;0, M4709/F4709, ((G4709*(E4709-I4709))/F4709))))</f>
        <v/>
      </c>
      <c r="AE4709" s="30">
        <f>IF(A4709="", "", MONTH(A4709))</f>
        <v/>
      </c>
      <c r="AF4709" s="30">
        <f>IF(A4709="", "", YEAR(A4709))</f>
        <v/>
      </c>
      <c r="AG4709" s="30">
        <f>IF(A4709="", "", DAY(A4709))</f>
        <v/>
      </c>
    </row>
    <row customHeight="1" ht="17.25" r="4710" spans="1:105">
      <c r="A4710" s="161" t="n"/>
      <c r="B4710" s="141" t="n"/>
      <c r="C4710" s="15" t="n"/>
      <c r="D4710" s="15" t="n"/>
      <c r="E4710" s="142" t="n"/>
      <c r="F4710" s="16" t="n"/>
      <c r="G4710" s="132" t="n"/>
      <c r="H4710" s="142" t="n"/>
      <c r="I4710" s="142" t="n"/>
      <c r="J4710" s="144" t="n"/>
      <c r="K4710" s="124" t="n"/>
      <c r="L4710" s="12">
        <f>IF(E4710="","", IF(C4710="Long", (((E4710-H4710)*G4710)/F4710), (((H4710-E4710)*G4710)/F4710)))</f>
        <v/>
      </c>
      <c r="M4710" s="158">
        <f>IF(J4710="", "", K4710)</f>
        <v/>
      </c>
      <c r="N4710" s="17">
        <f>IF(K4710="", "", SUM(M4710/F4710))</f>
        <v/>
      </c>
      <c r="O4710" s="18" t="n"/>
      <c r="AC4710" s="14">
        <f>IF(M4710&lt;0, M4710/-F4710, L4710)</f>
        <v/>
      </c>
      <c r="AD4710" s="14">
        <f>IF(M4710="", "", IF(C4710="Long", IF(M4710&gt;0, M4710/F4710, ((G4710*(I4710-E4710))/F4710)), IF(M4710&gt;0, M4710/F4710, ((G4710*(E4710-I4710))/F4710))))</f>
        <v/>
      </c>
      <c r="AE4710" s="30">
        <f>IF(A4710="", "", MONTH(A4710))</f>
        <v/>
      </c>
      <c r="AF4710" s="30">
        <f>IF(A4710="", "", YEAR(A4710))</f>
        <v/>
      </c>
      <c r="AG4710" s="30">
        <f>IF(A4710="", "", DAY(A4710))</f>
        <v/>
      </c>
    </row>
    <row customHeight="1" ht="17.25" r="4711" spans="1:105">
      <c r="A4711" s="161" t="n"/>
      <c r="B4711" s="141" t="n"/>
      <c r="C4711" s="15" t="n"/>
      <c r="D4711" s="15" t="n"/>
      <c r="E4711" s="142" t="n"/>
      <c r="F4711" s="16" t="n"/>
      <c r="G4711" s="132" t="n"/>
      <c r="H4711" s="142" t="n"/>
      <c r="I4711" s="142" t="n"/>
      <c r="J4711" s="144" t="n"/>
      <c r="K4711" s="124" t="n"/>
      <c r="L4711" s="12">
        <f>IF(E4711="","", IF(C4711="Long", (((E4711-H4711)*G4711)/F4711), (((H4711-E4711)*G4711)/F4711)))</f>
        <v/>
      </c>
      <c r="M4711" s="158">
        <f>IF(J4711="", "", K4711)</f>
        <v/>
      </c>
      <c r="N4711" s="17">
        <f>IF(K4711="", "", SUM(M4711/F4711))</f>
        <v/>
      </c>
      <c r="O4711" s="18" t="n"/>
      <c r="AC4711" s="14">
        <f>IF(M4711&lt;0, M4711/-F4711, L4711)</f>
        <v/>
      </c>
      <c r="AD4711" s="14">
        <f>IF(M4711="", "", IF(C4711="Long", IF(M4711&gt;0, M4711/F4711, ((G4711*(I4711-E4711))/F4711)), IF(M4711&gt;0, M4711/F4711, ((G4711*(E4711-I4711))/F4711))))</f>
        <v/>
      </c>
      <c r="AE4711" s="30">
        <f>IF(A4711="", "", MONTH(A4711))</f>
        <v/>
      </c>
      <c r="AF4711" s="30">
        <f>IF(A4711="", "", YEAR(A4711))</f>
        <v/>
      </c>
      <c r="AG4711" s="30">
        <f>IF(A4711="", "", DAY(A4711))</f>
        <v/>
      </c>
    </row>
    <row customHeight="1" ht="17.25" r="4712" spans="1:105">
      <c r="A4712" s="161" t="n"/>
      <c r="B4712" s="141" t="n"/>
      <c r="C4712" s="15" t="n"/>
      <c r="D4712" s="15" t="n"/>
      <c r="E4712" s="142" t="n"/>
      <c r="F4712" s="16" t="n"/>
      <c r="G4712" s="132" t="n"/>
      <c r="H4712" s="142" t="n"/>
      <c r="I4712" s="142" t="n"/>
      <c r="J4712" s="144" t="n"/>
      <c r="K4712" s="124" t="n"/>
      <c r="L4712" s="12">
        <f>IF(E4712="","", IF(C4712="Long", (((E4712-H4712)*G4712)/F4712), (((H4712-E4712)*G4712)/F4712)))</f>
        <v/>
      </c>
      <c r="M4712" s="158">
        <f>IF(J4712="", "", K4712)</f>
        <v/>
      </c>
      <c r="N4712" s="17">
        <f>IF(K4712="", "", SUM(M4712/F4712))</f>
        <v/>
      </c>
      <c r="O4712" s="18" t="n"/>
      <c r="AC4712" s="14">
        <f>IF(M4712&lt;0, M4712/-F4712, L4712)</f>
        <v/>
      </c>
      <c r="AD4712" s="14">
        <f>IF(M4712="", "", IF(C4712="Long", IF(M4712&gt;0, M4712/F4712, ((G4712*(I4712-E4712))/F4712)), IF(M4712&gt;0, M4712/F4712, ((G4712*(E4712-I4712))/F4712))))</f>
        <v/>
      </c>
      <c r="AE4712" s="30">
        <f>IF(A4712="", "", MONTH(A4712))</f>
        <v/>
      </c>
      <c r="AF4712" s="30">
        <f>IF(A4712="", "", YEAR(A4712))</f>
        <v/>
      </c>
      <c r="AG4712" s="30">
        <f>IF(A4712="", "", DAY(A4712))</f>
        <v/>
      </c>
    </row>
    <row customHeight="1" ht="17.25" r="4713" spans="1:105">
      <c r="A4713" s="161" t="n"/>
      <c r="B4713" s="141" t="n"/>
      <c r="C4713" s="15" t="n"/>
      <c r="D4713" s="15" t="n"/>
      <c r="E4713" s="142" t="n"/>
      <c r="F4713" s="16" t="n"/>
      <c r="G4713" s="132" t="n"/>
      <c r="H4713" s="142" t="n"/>
      <c r="I4713" s="142" t="n"/>
      <c r="J4713" s="144" t="n"/>
      <c r="K4713" s="124" t="n"/>
      <c r="L4713" s="12">
        <f>IF(E4713="","", IF(C4713="Long", (((E4713-H4713)*G4713)/F4713), (((H4713-E4713)*G4713)/F4713)))</f>
        <v/>
      </c>
      <c r="M4713" s="158">
        <f>IF(J4713="", "", K4713)</f>
        <v/>
      </c>
      <c r="N4713" s="17">
        <f>IF(K4713="", "", SUM(M4713/F4713))</f>
        <v/>
      </c>
      <c r="O4713" s="18" t="n"/>
      <c r="AC4713" s="14">
        <f>IF(M4713&lt;0, M4713/-F4713, L4713)</f>
        <v/>
      </c>
      <c r="AD4713" s="14">
        <f>IF(M4713="", "", IF(C4713="Long", IF(M4713&gt;0, M4713/F4713, ((G4713*(I4713-E4713))/F4713)), IF(M4713&gt;0, M4713/F4713, ((G4713*(E4713-I4713))/F4713))))</f>
        <v/>
      </c>
      <c r="AE4713" s="30">
        <f>IF(A4713="", "", MONTH(A4713))</f>
        <v/>
      </c>
      <c r="AF4713" s="30">
        <f>IF(A4713="", "", YEAR(A4713))</f>
        <v/>
      </c>
      <c r="AG4713" s="30">
        <f>IF(A4713="", "", DAY(A4713))</f>
        <v/>
      </c>
    </row>
    <row customHeight="1" ht="17.25" r="4714" spans="1:105">
      <c r="A4714" s="161" t="n"/>
      <c r="B4714" s="141" t="n"/>
      <c r="C4714" s="15" t="n"/>
      <c r="D4714" s="15" t="n"/>
      <c r="E4714" s="142" t="n"/>
      <c r="F4714" s="16" t="n"/>
      <c r="G4714" s="132" t="n"/>
      <c r="H4714" s="142" t="n"/>
      <c r="I4714" s="142" t="n"/>
      <c r="J4714" s="144" t="n"/>
      <c r="K4714" s="124" t="n"/>
      <c r="L4714" s="12">
        <f>IF(E4714="","", IF(C4714="Long", (((E4714-H4714)*G4714)/F4714), (((H4714-E4714)*G4714)/F4714)))</f>
        <v/>
      </c>
      <c r="M4714" s="158">
        <f>IF(J4714="", "", K4714)</f>
        <v/>
      </c>
      <c r="N4714" s="17">
        <f>IF(K4714="", "", SUM(M4714/F4714))</f>
        <v/>
      </c>
      <c r="O4714" s="18" t="n"/>
      <c r="AC4714" s="14">
        <f>IF(M4714&lt;0, M4714/-F4714, L4714)</f>
        <v/>
      </c>
      <c r="AD4714" s="14">
        <f>IF(M4714="", "", IF(C4714="Long", IF(M4714&gt;0, M4714/F4714, ((G4714*(I4714-E4714))/F4714)), IF(M4714&gt;0, M4714/F4714, ((G4714*(E4714-I4714))/F4714))))</f>
        <v/>
      </c>
      <c r="AE4714" s="30">
        <f>IF(A4714="", "", MONTH(A4714))</f>
        <v/>
      </c>
      <c r="AF4714" s="30">
        <f>IF(A4714="", "", YEAR(A4714))</f>
        <v/>
      </c>
      <c r="AG4714" s="30">
        <f>IF(A4714="", "", DAY(A4714))</f>
        <v/>
      </c>
    </row>
    <row customHeight="1" ht="17.25" r="4715" spans="1:105">
      <c r="A4715" s="161" t="n"/>
      <c r="B4715" s="141" t="n"/>
      <c r="C4715" s="15" t="n"/>
      <c r="D4715" s="15" t="n"/>
      <c r="E4715" s="142" t="n"/>
      <c r="F4715" s="16" t="n"/>
      <c r="G4715" s="132" t="n"/>
      <c r="H4715" s="142" t="n"/>
      <c r="I4715" s="142" t="n"/>
      <c r="J4715" s="144" t="n"/>
      <c r="K4715" s="124" t="n"/>
      <c r="L4715" s="12">
        <f>IF(E4715="","", IF(C4715="Long", (((E4715-H4715)*G4715)/F4715), (((H4715-E4715)*G4715)/F4715)))</f>
        <v/>
      </c>
      <c r="M4715" s="158">
        <f>IF(J4715="", "", K4715)</f>
        <v/>
      </c>
      <c r="N4715" s="17">
        <f>IF(K4715="", "", SUM(M4715/F4715))</f>
        <v/>
      </c>
      <c r="O4715" s="18" t="n"/>
      <c r="AC4715" s="14">
        <f>IF(M4715&lt;0, M4715/-F4715, L4715)</f>
        <v/>
      </c>
      <c r="AD4715" s="14">
        <f>IF(M4715="", "", IF(C4715="Long", IF(M4715&gt;0, M4715/F4715, ((G4715*(I4715-E4715))/F4715)), IF(M4715&gt;0, M4715/F4715, ((G4715*(E4715-I4715))/F4715))))</f>
        <v/>
      </c>
      <c r="AE4715" s="30">
        <f>IF(A4715="", "", MONTH(A4715))</f>
        <v/>
      </c>
      <c r="AF4715" s="30">
        <f>IF(A4715="", "", YEAR(A4715))</f>
        <v/>
      </c>
      <c r="AG4715" s="30">
        <f>IF(A4715="", "", DAY(A4715))</f>
        <v/>
      </c>
    </row>
    <row customHeight="1" ht="17.25" r="4716" spans="1:105">
      <c r="A4716" s="161" t="n"/>
      <c r="B4716" s="141" t="n"/>
      <c r="C4716" s="15" t="n"/>
      <c r="D4716" s="15" t="n"/>
      <c r="E4716" s="142" t="n"/>
      <c r="F4716" s="16" t="n"/>
      <c r="G4716" s="132" t="n"/>
      <c r="H4716" s="142" t="n"/>
      <c r="I4716" s="142" t="n"/>
      <c r="J4716" s="144" t="n"/>
      <c r="K4716" s="124" t="n"/>
      <c r="L4716" s="12">
        <f>IF(E4716="","", IF(C4716="Long", (((E4716-H4716)*G4716)/F4716), (((H4716-E4716)*G4716)/F4716)))</f>
        <v/>
      </c>
      <c r="M4716" s="158">
        <f>IF(J4716="", "", K4716)</f>
        <v/>
      </c>
      <c r="N4716" s="17">
        <f>IF(K4716="", "", SUM(M4716/F4716))</f>
        <v/>
      </c>
      <c r="O4716" s="18" t="n"/>
      <c r="AC4716" s="14">
        <f>IF(M4716&lt;0, M4716/-F4716, L4716)</f>
        <v/>
      </c>
      <c r="AD4716" s="14">
        <f>IF(M4716="", "", IF(C4716="Long", IF(M4716&gt;0, M4716/F4716, ((G4716*(I4716-E4716))/F4716)), IF(M4716&gt;0, M4716/F4716, ((G4716*(E4716-I4716))/F4716))))</f>
        <v/>
      </c>
      <c r="AE4716" s="30">
        <f>IF(A4716="", "", MONTH(A4716))</f>
        <v/>
      </c>
      <c r="AF4716" s="30">
        <f>IF(A4716="", "", YEAR(A4716))</f>
        <v/>
      </c>
      <c r="AG4716" s="30">
        <f>IF(A4716="", "", DAY(A4716))</f>
        <v/>
      </c>
    </row>
    <row customHeight="1" ht="17.25" r="4717" spans="1:105">
      <c r="A4717" s="161" t="n"/>
      <c r="B4717" s="141" t="n"/>
      <c r="C4717" s="15" t="n"/>
      <c r="D4717" s="15" t="n"/>
      <c r="E4717" s="142" t="n"/>
      <c r="F4717" s="16" t="n"/>
      <c r="G4717" s="132" t="n"/>
      <c r="H4717" s="142" t="n"/>
      <c r="I4717" s="142" t="n"/>
      <c r="J4717" s="144" t="n"/>
      <c r="K4717" s="124" t="n"/>
      <c r="L4717" s="12">
        <f>IF(E4717="","", IF(C4717="Long", (((E4717-H4717)*G4717)/F4717), (((H4717-E4717)*G4717)/F4717)))</f>
        <v/>
      </c>
      <c r="M4717" s="158">
        <f>IF(J4717="", "", K4717)</f>
        <v/>
      </c>
      <c r="N4717" s="17">
        <f>IF(K4717="", "", SUM(M4717/F4717))</f>
        <v/>
      </c>
      <c r="O4717" s="18" t="n"/>
      <c r="AC4717" s="14">
        <f>IF(M4717&lt;0, M4717/-F4717, L4717)</f>
        <v/>
      </c>
      <c r="AD4717" s="14">
        <f>IF(M4717="", "", IF(C4717="Long", IF(M4717&gt;0, M4717/F4717, ((G4717*(I4717-E4717))/F4717)), IF(M4717&gt;0, M4717/F4717, ((G4717*(E4717-I4717))/F4717))))</f>
        <v/>
      </c>
      <c r="AE4717" s="30">
        <f>IF(A4717="", "", MONTH(A4717))</f>
        <v/>
      </c>
      <c r="AF4717" s="30">
        <f>IF(A4717="", "", YEAR(A4717))</f>
        <v/>
      </c>
      <c r="AG4717" s="30">
        <f>IF(A4717="", "", DAY(A4717))</f>
        <v/>
      </c>
    </row>
    <row customHeight="1" ht="17.25" r="4718" spans="1:105">
      <c r="A4718" s="161" t="n"/>
      <c r="B4718" s="141" t="n"/>
      <c r="C4718" s="15" t="n"/>
      <c r="D4718" s="15" t="n"/>
      <c r="E4718" s="142" t="n"/>
      <c r="F4718" s="16" t="n"/>
      <c r="G4718" s="132" t="n"/>
      <c r="H4718" s="142" t="n"/>
      <c r="I4718" s="142" t="n"/>
      <c r="J4718" s="144" t="n"/>
      <c r="K4718" s="124" t="n"/>
      <c r="L4718" s="12">
        <f>IF(E4718="","", IF(C4718="Long", (((E4718-H4718)*G4718)/F4718), (((H4718-E4718)*G4718)/F4718)))</f>
        <v/>
      </c>
      <c r="M4718" s="158">
        <f>IF(J4718="", "", K4718)</f>
        <v/>
      </c>
      <c r="N4718" s="17">
        <f>IF(K4718="", "", SUM(M4718/F4718))</f>
        <v/>
      </c>
      <c r="O4718" s="18" t="n"/>
      <c r="AC4718" s="14">
        <f>IF(M4718&lt;0, M4718/-F4718, L4718)</f>
        <v/>
      </c>
      <c r="AD4718" s="14">
        <f>IF(M4718="", "", IF(C4718="Long", IF(M4718&gt;0, M4718/F4718, ((G4718*(I4718-E4718))/F4718)), IF(M4718&gt;0, M4718/F4718, ((G4718*(E4718-I4718))/F4718))))</f>
        <v/>
      </c>
      <c r="AE4718" s="30">
        <f>IF(A4718="", "", MONTH(A4718))</f>
        <v/>
      </c>
      <c r="AF4718" s="30">
        <f>IF(A4718="", "", YEAR(A4718))</f>
        <v/>
      </c>
      <c r="AG4718" s="30">
        <f>IF(A4718="", "", DAY(A4718))</f>
        <v/>
      </c>
    </row>
    <row customHeight="1" ht="17.25" r="4719" spans="1:105">
      <c r="A4719" s="161" t="n"/>
      <c r="B4719" s="141" t="n"/>
      <c r="C4719" s="15" t="n"/>
      <c r="D4719" s="15" t="n"/>
      <c r="E4719" s="142" t="n"/>
      <c r="F4719" s="16" t="n"/>
      <c r="G4719" s="132" t="n"/>
      <c r="H4719" s="142" t="n"/>
      <c r="I4719" s="142" t="n"/>
      <c r="J4719" s="144" t="n"/>
      <c r="K4719" s="124" t="n"/>
      <c r="L4719" s="12">
        <f>IF(E4719="","", IF(C4719="Long", (((E4719-H4719)*G4719)/F4719), (((H4719-E4719)*G4719)/F4719)))</f>
        <v/>
      </c>
      <c r="M4719" s="158">
        <f>IF(J4719="", "", K4719)</f>
        <v/>
      </c>
      <c r="N4719" s="17">
        <f>IF(K4719="", "", SUM(M4719/F4719))</f>
        <v/>
      </c>
      <c r="O4719" s="18" t="n"/>
      <c r="AC4719" s="14">
        <f>IF(M4719&lt;0, M4719/-F4719, L4719)</f>
        <v/>
      </c>
      <c r="AD4719" s="14">
        <f>IF(M4719="", "", IF(C4719="Long", IF(M4719&gt;0, M4719/F4719, ((G4719*(I4719-E4719))/F4719)), IF(M4719&gt;0, M4719/F4719, ((G4719*(E4719-I4719))/F4719))))</f>
        <v/>
      </c>
      <c r="AE4719" s="30">
        <f>IF(A4719="", "", MONTH(A4719))</f>
        <v/>
      </c>
      <c r="AF4719" s="30">
        <f>IF(A4719="", "", YEAR(A4719))</f>
        <v/>
      </c>
      <c r="AG4719" s="30">
        <f>IF(A4719="", "", DAY(A4719))</f>
        <v/>
      </c>
    </row>
    <row customHeight="1" ht="17.25" r="4720" spans="1:105">
      <c r="A4720" s="161" t="n"/>
      <c r="B4720" s="141" t="n"/>
      <c r="C4720" s="15" t="n"/>
      <c r="D4720" s="15" t="n"/>
      <c r="E4720" s="142" t="n"/>
      <c r="F4720" s="16" t="n"/>
      <c r="G4720" s="132" t="n"/>
      <c r="H4720" s="142" t="n"/>
      <c r="I4720" s="142" t="n"/>
      <c r="J4720" s="144" t="n"/>
      <c r="K4720" s="124" t="n"/>
      <c r="L4720" s="12">
        <f>IF(E4720="","", IF(C4720="Long", (((E4720-H4720)*G4720)/F4720), (((H4720-E4720)*G4720)/F4720)))</f>
        <v/>
      </c>
      <c r="M4720" s="158">
        <f>IF(J4720="", "", K4720)</f>
        <v/>
      </c>
      <c r="N4720" s="17">
        <f>IF(K4720="", "", SUM(M4720/F4720))</f>
        <v/>
      </c>
      <c r="O4720" s="18" t="n"/>
      <c r="AC4720" s="14">
        <f>IF(M4720&lt;0, M4720/-F4720, L4720)</f>
        <v/>
      </c>
      <c r="AD4720" s="14">
        <f>IF(M4720="", "", IF(C4720="Long", IF(M4720&gt;0, M4720/F4720, ((G4720*(I4720-E4720))/F4720)), IF(M4720&gt;0, M4720/F4720, ((G4720*(E4720-I4720))/F4720))))</f>
        <v/>
      </c>
      <c r="AE4720" s="30">
        <f>IF(A4720="", "", MONTH(A4720))</f>
        <v/>
      </c>
      <c r="AF4720" s="30">
        <f>IF(A4720="", "", YEAR(A4720))</f>
        <v/>
      </c>
      <c r="AG4720" s="30">
        <f>IF(A4720="", "", DAY(A4720))</f>
        <v/>
      </c>
    </row>
    <row customHeight="1" ht="17.25" r="4721" spans="1:105">
      <c r="A4721" s="161" t="n"/>
      <c r="B4721" s="141" t="n"/>
      <c r="C4721" s="15" t="n"/>
      <c r="D4721" s="15" t="n"/>
      <c r="E4721" s="142" t="n"/>
      <c r="F4721" s="16" t="n"/>
      <c r="G4721" s="132" t="n"/>
      <c r="H4721" s="142" t="n"/>
      <c r="I4721" s="142" t="n"/>
      <c r="J4721" s="144" t="n"/>
      <c r="K4721" s="124" t="n"/>
      <c r="L4721" s="12">
        <f>IF(E4721="","", IF(C4721="Long", (((E4721-H4721)*G4721)/F4721), (((H4721-E4721)*G4721)/F4721)))</f>
        <v/>
      </c>
      <c r="M4721" s="158">
        <f>IF(J4721="", "", K4721)</f>
        <v/>
      </c>
      <c r="N4721" s="17">
        <f>IF(K4721="", "", SUM(M4721/F4721))</f>
        <v/>
      </c>
      <c r="O4721" s="18" t="n"/>
      <c r="AC4721" s="14">
        <f>IF(M4721&lt;0, M4721/-F4721, L4721)</f>
        <v/>
      </c>
      <c r="AD4721" s="14">
        <f>IF(M4721="", "", IF(C4721="Long", IF(M4721&gt;0, M4721/F4721, ((G4721*(I4721-E4721))/F4721)), IF(M4721&gt;0, M4721/F4721, ((G4721*(E4721-I4721))/F4721))))</f>
        <v/>
      </c>
      <c r="AE4721" s="30">
        <f>IF(A4721="", "", MONTH(A4721))</f>
        <v/>
      </c>
      <c r="AF4721" s="30">
        <f>IF(A4721="", "", YEAR(A4721))</f>
        <v/>
      </c>
      <c r="AG4721" s="30">
        <f>IF(A4721="", "", DAY(A4721))</f>
        <v/>
      </c>
    </row>
    <row customHeight="1" ht="17.25" r="4722" spans="1:105">
      <c r="A4722" s="161" t="n"/>
      <c r="B4722" s="141" t="n"/>
      <c r="C4722" s="15" t="n"/>
      <c r="D4722" s="15" t="n"/>
      <c r="E4722" s="142" t="n"/>
      <c r="F4722" s="16" t="n"/>
      <c r="G4722" s="132" t="n"/>
      <c r="H4722" s="142" t="n"/>
      <c r="I4722" s="142" t="n"/>
      <c r="J4722" s="144" t="n"/>
      <c r="K4722" s="124" t="n"/>
      <c r="L4722" s="12">
        <f>IF(E4722="","", IF(C4722="Long", (((E4722-H4722)*G4722)/F4722), (((H4722-E4722)*G4722)/F4722)))</f>
        <v/>
      </c>
      <c r="M4722" s="158">
        <f>IF(J4722="", "", K4722)</f>
        <v/>
      </c>
      <c r="N4722" s="17">
        <f>IF(K4722="", "", SUM(M4722/F4722))</f>
        <v/>
      </c>
      <c r="O4722" s="18" t="n"/>
      <c r="AC4722" s="14">
        <f>IF(M4722&lt;0, M4722/-F4722, L4722)</f>
        <v/>
      </c>
      <c r="AD4722" s="14">
        <f>IF(M4722="", "", IF(C4722="Long", IF(M4722&gt;0, M4722/F4722, ((G4722*(I4722-E4722))/F4722)), IF(M4722&gt;0, M4722/F4722, ((G4722*(E4722-I4722))/F4722))))</f>
        <v/>
      </c>
      <c r="AE4722" s="30">
        <f>IF(A4722="", "", MONTH(A4722))</f>
        <v/>
      </c>
      <c r="AF4722" s="30">
        <f>IF(A4722="", "", YEAR(A4722))</f>
        <v/>
      </c>
      <c r="AG4722" s="30">
        <f>IF(A4722="", "", DAY(A4722))</f>
        <v/>
      </c>
    </row>
    <row customHeight="1" ht="17.25" r="4723" spans="1:105">
      <c r="A4723" s="161" t="n"/>
      <c r="B4723" s="141" t="n"/>
      <c r="C4723" s="15" t="n"/>
      <c r="D4723" s="15" t="n"/>
      <c r="E4723" s="142" t="n"/>
      <c r="F4723" s="16" t="n"/>
      <c r="G4723" s="132" t="n"/>
      <c r="H4723" s="142" t="n"/>
      <c r="I4723" s="142" t="n"/>
      <c r="J4723" s="144" t="n"/>
      <c r="K4723" s="124" t="n"/>
      <c r="L4723" s="12">
        <f>IF(E4723="","", IF(C4723="Long", (((E4723-H4723)*G4723)/F4723), (((H4723-E4723)*G4723)/F4723)))</f>
        <v/>
      </c>
      <c r="M4723" s="158">
        <f>IF(J4723="", "", K4723)</f>
        <v/>
      </c>
      <c r="N4723" s="17">
        <f>IF(K4723="", "", SUM(M4723/F4723))</f>
        <v/>
      </c>
      <c r="O4723" s="18" t="n"/>
      <c r="AC4723" s="14">
        <f>IF(M4723&lt;0, M4723/-F4723, L4723)</f>
        <v/>
      </c>
      <c r="AD4723" s="14">
        <f>IF(M4723="", "", IF(C4723="Long", IF(M4723&gt;0, M4723/F4723, ((G4723*(I4723-E4723))/F4723)), IF(M4723&gt;0, M4723/F4723, ((G4723*(E4723-I4723))/F4723))))</f>
        <v/>
      </c>
      <c r="AE4723" s="30">
        <f>IF(A4723="", "", MONTH(A4723))</f>
        <v/>
      </c>
      <c r="AF4723" s="30">
        <f>IF(A4723="", "", YEAR(A4723))</f>
        <v/>
      </c>
      <c r="AG4723" s="30">
        <f>IF(A4723="", "", DAY(A4723))</f>
        <v/>
      </c>
    </row>
    <row customHeight="1" ht="17.25" r="4724" spans="1:105">
      <c r="A4724" s="161" t="n"/>
      <c r="B4724" s="141" t="n"/>
      <c r="C4724" s="15" t="n"/>
      <c r="D4724" s="15" t="n"/>
      <c r="E4724" s="142" t="n"/>
      <c r="F4724" s="16" t="n"/>
      <c r="G4724" s="132" t="n"/>
      <c r="H4724" s="142" t="n"/>
      <c r="I4724" s="142" t="n"/>
      <c r="J4724" s="144" t="n"/>
      <c r="K4724" s="124" t="n"/>
      <c r="L4724" s="12">
        <f>IF(E4724="","", IF(C4724="Long", (((E4724-H4724)*G4724)/F4724), (((H4724-E4724)*G4724)/F4724)))</f>
        <v/>
      </c>
      <c r="M4724" s="158">
        <f>IF(J4724="", "", K4724)</f>
        <v/>
      </c>
      <c r="N4724" s="17">
        <f>IF(K4724="", "", SUM(M4724/F4724))</f>
        <v/>
      </c>
      <c r="O4724" s="18" t="n"/>
      <c r="AC4724" s="14">
        <f>IF(M4724&lt;0, M4724/-F4724, L4724)</f>
        <v/>
      </c>
      <c r="AD4724" s="14">
        <f>IF(M4724="", "", IF(C4724="Long", IF(M4724&gt;0, M4724/F4724, ((G4724*(I4724-E4724))/F4724)), IF(M4724&gt;0, M4724/F4724, ((G4724*(E4724-I4724))/F4724))))</f>
        <v/>
      </c>
      <c r="AE4724" s="30">
        <f>IF(A4724="", "", MONTH(A4724))</f>
        <v/>
      </c>
      <c r="AF4724" s="30">
        <f>IF(A4724="", "", YEAR(A4724))</f>
        <v/>
      </c>
      <c r="AG4724" s="30">
        <f>IF(A4724="", "", DAY(A4724))</f>
        <v/>
      </c>
    </row>
    <row customHeight="1" ht="17.25" r="4725" spans="1:105">
      <c r="A4725" s="161" t="n"/>
      <c r="B4725" s="141" t="n"/>
      <c r="C4725" s="15" t="n"/>
      <c r="D4725" s="15" t="n"/>
      <c r="E4725" s="142" t="n"/>
      <c r="F4725" s="16" t="n"/>
      <c r="G4725" s="132" t="n"/>
      <c r="H4725" s="142" t="n"/>
      <c r="I4725" s="142" t="n"/>
      <c r="J4725" s="144" t="n"/>
      <c r="K4725" s="124" t="n"/>
      <c r="L4725" s="12">
        <f>IF(E4725="","", IF(C4725="Long", (((E4725-H4725)*G4725)/F4725), (((H4725-E4725)*G4725)/F4725)))</f>
        <v/>
      </c>
      <c r="M4725" s="158">
        <f>IF(J4725="", "", K4725)</f>
        <v/>
      </c>
      <c r="N4725" s="17">
        <f>IF(K4725="", "", SUM(M4725/F4725))</f>
        <v/>
      </c>
      <c r="O4725" s="18" t="n"/>
      <c r="AC4725" s="14">
        <f>IF(M4725&lt;0, M4725/-F4725, L4725)</f>
        <v/>
      </c>
      <c r="AD4725" s="14">
        <f>IF(M4725="", "", IF(C4725="Long", IF(M4725&gt;0, M4725/F4725, ((G4725*(I4725-E4725))/F4725)), IF(M4725&gt;0, M4725/F4725, ((G4725*(E4725-I4725))/F4725))))</f>
        <v/>
      </c>
      <c r="AE4725" s="30">
        <f>IF(A4725="", "", MONTH(A4725))</f>
        <v/>
      </c>
      <c r="AF4725" s="30">
        <f>IF(A4725="", "", YEAR(A4725))</f>
        <v/>
      </c>
      <c r="AG4725" s="30">
        <f>IF(A4725="", "", DAY(A4725))</f>
        <v/>
      </c>
    </row>
    <row customHeight="1" ht="17.25" r="4726" spans="1:105">
      <c r="A4726" s="161" t="n"/>
      <c r="B4726" s="141" t="n"/>
      <c r="C4726" s="15" t="n"/>
      <c r="D4726" s="15" t="n"/>
      <c r="E4726" s="142" t="n"/>
      <c r="F4726" s="16" t="n"/>
      <c r="G4726" s="132" t="n"/>
      <c r="H4726" s="142" t="n"/>
      <c r="I4726" s="142" t="n"/>
      <c r="J4726" s="144" t="n"/>
      <c r="K4726" s="124" t="n"/>
      <c r="L4726" s="12">
        <f>IF(E4726="","", IF(C4726="Long", (((E4726-H4726)*G4726)/F4726), (((H4726-E4726)*G4726)/F4726)))</f>
        <v/>
      </c>
      <c r="M4726" s="158">
        <f>IF(J4726="", "", K4726)</f>
        <v/>
      </c>
      <c r="N4726" s="17">
        <f>IF(K4726="", "", SUM(M4726/F4726))</f>
        <v/>
      </c>
      <c r="O4726" s="18" t="n"/>
      <c r="AC4726" s="14">
        <f>IF(M4726&lt;0, M4726/-F4726, L4726)</f>
        <v/>
      </c>
      <c r="AD4726" s="14">
        <f>IF(M4726="", "", IF(C4726="Long", IF(M4726&gt;0, M4726/F4726, ((G4726*(I4726-E4726))/F4726)), IF(M4726&gt;0, M4726/F4726, ((G4726*(E4726-I4726))/F4726))))</f>
        <v/>
      </c>
      <c r="AE4726" s="30">
        <f>IF(A4726="", "", MONTH(A4726))</f>
        <v/>
      </c>
      <c r="AF4726" s="30">
        <f>IF(A4726="", "", YEAR(A4726))</f>
        <v/>
      </c>
      <c r="AG4726" s="30">
        <f>IF(A4726="", "", DAY(A4726))</f>
        <v/>
      </c>
    </row>
    <row customHeight="1" ht="17.25" r="4727" spans="1:105">
      <c r="A4727" s="161" t="n"/>
      <c r="B4727" s="141" t="n"/>
      <c r="C4727" s="15" t="n"/>
      <c r="D4727" s="15" t="n"/>
      <c r="E4727" s="142" t="n"/>
      <c r="F4727" s="16" t="n"/>
      <c r="G4727" s="132" t="n"/>
      <c r="H4727" s="142" t="n"/>
      <c r="I4727" s="142" t="n"/>
      <c r="J4727" s="144" t="n"/>
      <c r="K4727" s="124" t="n"/>
      <c r="L4727" s="12">
        <f>IF(E4727="","", IF(C4727="Long", (((E4727-H4727)*G4727)/F4727), (((H4727-E4727)*G4727)/F4727)))</f>
        <v/>
      </c>
      <c r="M4727" s="158">
        <f>IF(J4727="", "", K4727)</f>
        <v/>
      </c>
      <c r="N4727" s="17">
        <f>IF(K4727="", "", SUM(M4727/F4727))</f>
        <v/>
      </c>
      <c r="O4727" s="18" t="n"/>
      <c r="AC4727" s="14">
        <f>IF(M4727&lt;0, M4727/-F4727, L4727)</f>
        <v/>
      </c>
      <c r="AD4727" s="14">
        <f>IF(M4727="", "", IF(C4727="Long", IF(M4727&gt;0, M4727/F4727, ((G4727*(I4727-E4727))/F4727)), IF(M4727&gt;0, M4727/F4727, ((G4727*(E4727-I4727))/F4727))))</f>
        <v/>
      </c>
      <c r="AE4727" s="30">
        <f>IF(A4727="", "", MONTH(A4727))</f>
        <v/>
      </c>
      <c r="AF4727" s="30">
        <f>IF(A4727="", "", YEAR(A4727))</f>
        <v/>
      </c>
      <c r="AG4727" s="30">
        <f>IF(A4727="", "", DAY(A4727))</f>
        <v/>
      </c>
    </row>
    <row customHeight="1" ht="17.25" r="4728" spans="1:105">
      <c r="A4728" s="161" t="n"/>
      <c r="B4728" s="141" t="n"/>
      <c r="C4728" s="15" t="n"/>
      <c r="D4728" s="15" t="n"/>
      <c r="E4728" s="142" t="n"/>
      <c r="F4728" s="16" t="n"/>
      <c r="G4728" s="132" t="n"/>
      <c r="H4728" s="142" t="n"/>
      <c r="I4728" s="142" t="n"/>
      <c r="J4728" s="144" t="n"/>
      <c r="K4728" s="124" t="n"/>
      <c r="L4728" s="12">
        <f>IF(E4728="","", IF(C4728="Long", (((E4728-H4728)*G4728)/F4728), (((H4728-E4728)*G4728)/F4728)))</f>
        <v/>
      </c>
      <c r="M4728" s="158">
        <f>IF(J4728="", "", K4728)</f>
        <v/>
      </c>
      <c r="N4728" s="17">
        <f>IF(K4728="", "", SUM(M4728/F4728))</f>
        <v/>
      </c>
      <c r="O4728" s="18" t="n"/>
      <c r="AC4728" s="14">
        <f>IF(M4728&lt;0, M4728/-F4728, L4728)</f>
        <v/>
      </c>
      <c r="AD4728" s="14">
        <f>IF(M4728="", "", IF(C4728="Long", IF(M4728&gt;0, M4728/F4728, ((G4728*(I4728-E4728))/F4728)), IF(M4728&gt;0, M4728/F4728, ((G4728*(E4728-I4728))/F4728))))</f>
        <v/>
      </c>
      <c r="AE4728" s="30">
        <f>IF(A4728="", "", MONTH(A4728))</f>
        <v/>
      </c>
      <c r="AF4728" s="30">
        <f>IF(A4728="", "", YEAR(A4728))</f>
        <v/>
      </c>
      <c r="AG4728" s="30">
        <f>IF(A4728="", "", DAY(A4728))</f>
        <v/>
      </c>
    </row>
    <row customHeight="1" ht="17.25" r="4729" spans="1:105">
      <c r="A4729" s="161" t="n"/>
      <c r="B4729" s="141" t="n"/>
      <c r="C4729" s="15" t="n"/>
      <c r="D4729" s="15" t="n"/>
      <c r="E4729" s="142" t="n"/>
      <c r="F4729" s="16" t="n"/>
      <c r="G4729" s="132" t="n"/>
      <c r="H4729" s="142" t="n"/>
      <c r="I4729" s="142" t="n"/>
      <c r="J4729" s="144" t="n"/>
      <c r="K4729" s="124" t="n"/>
      <c r="L4729" s="12">
        <f>IF(E4729="","", IF(C4729="Long", (((E4729-H4729)*G4729)/F4729), (((H4729-E4729)*G4729)/F4729)))</f>
        <v/>
      </c>
      <c r="M4729" s="158">
        <f>IF(J4729="", "", K4729)</f>
        <v/>
      </c>
      <c r="N4729" s="17">
        <f>IF(K4729="", "", SUM(M4729/F4729))</f>
        <v/>
      </c>
      <c r="O4729" s="18" t="n"/>
      <c r="AC4729" s="14">
        <f>IF(M4729&lt;0, M4729/-F4729, L4729)</f>
        <v/>
      </c>
      <c r="AD4729" s="14">
        <f>IF(M4729="", "", IF(C4729="Long", IF(M4729&gt;0, M4729/F4729, ((G4729*(I4729-E4729))/F4729)), IF(M4729&gt;0, M4729/F4729, ((G4729*(E4729-I4729))/F4729))))</f>
        <v/>
      </c>
      <c r="AE4729" s="30">
        <f>IF(A4729="", "", MONTH(A4729))</f>
        <v/>
      </c>
      <c r="AF4729" s="30">
        <f>IF(A4729="", "", YEAR(A4729))</f>
        <v/>
      </c>
      <c r="AG4729" s="30">
        <f>IF(A4729="", "", DAY(A4729))</f>
        <v/>
      </c>
    </row>
    <row customHeight="1" ht="17.25" r="4730" spans="1:105">
      <c r="A4730" s="161" t="n"/>
      <c r="B4730" s="141" t="n"/>
      <c r="C4730" s="15" t="n"/>
      <c r="D4730" s="15" t="n"/>
      <c r="E4730" s="142" t="n"/>
      <c r="F4730" s="16" t="n"/>
      <c r="G4730" s="132" t="n"/>
      <c r="H4730" s="142" t="n"/>
      <c r="I4730" s="142" t="n"/>
      <c r="J4730" s="144" t="n"/>
      <c r="K4730" s="124" t="n"/>
      <c r="L4730" s="12">
        <f>IF(E4730="","", IF(C4730="Long", (((E4730-H4730)*G4730)/F4730), (((H4730-E4730)*G4730)/F4730)))</f>
        <v/>
      </c>
      <c r="M4730" s="158">
        <f>IF(J4730="", "", K4730)</f>
        <v/>
      </c>
      <c r="N4730" s="17">
        <f>IF(K4730="", "", SUM(M4730/F4730))</f>
        <v/>
      </c>
      <c r="O4730" s="18" t="n"/>
      <c r="AC4730" s="14">
        <f>IF(M4730&lt;0, M4730/-F4730, L4730)</f>
        <v/>
      </c>
      <c r="AD4730" s="14">
        <f>IF(M4730="", "", IF(C4730="Long", IF(M4730&gt;0, M4730/F4730, ((G4730*(I4730-E4730))/F4730)), IF(M4730&gt;0, M4730/F4730, ((G4730*(E4730-I4730))/F4730))))</f>
        <v/>
      </c>
      <c r="AE4730" s="30">
        <f>IF(A4730="", "", MONTH(A4730))</f>
        <v/>
      </c>
      <c r="AF4730" s="30">
        <f>IF(A4730="", "", YEAR(A4730))</f>
        <v/>
      </c>
      <c r="AG4730" s="30">
        <f>IF(A4730="", "", DAY(A4730))</f>
        <v/>
      </c>
    </row>
    <row customHeight="1" ht="17.25" r="4731" spans="1:105">
      <c r="A4731" s="161" t="n"/>
      <c r="B4731" s="141" t="n"/>
      <c r="C4731" s="15" t="n"/>
      <c r="D4731" s="15" t="n"/>
      <c r="E4731" s="142" t="n"/>
      <c r="F4731" s="16" t="n"/>
      <c r="G4731" s="132" t="n"/>
      <c r="H4731" s="142" t="n"/>
      <c r="I4731" s="142" t="n"/>
      <c r="J4731" s="144" t="n"/>
      <c r="K4731" s="124" t="n"/>
      <c r="L4731" s="12">
        <f>IF(E4731="","", IF(C4731="Long", (((E4731-H4731)*G4731)/F4731), (((H4731-E4731)*G4731)/F4731)))</f>
        <v/>
      </c>
      <c r="M4731" s="158">
        <f>IF(J4731="", "", K4731)</f>
        <v/>
      </c>
      <c r="N4731" s="17">
        <f>IF(K4731="", "", SUM(M4731/F4731))</f>
        <v/>
      </c>
      <c r="O4731" s="18" t="n"/>
      <c r="AC4731" s="14">
        <f>IF(M4731&lt;0, M4731/-F4731, L4731)</f>
        <v/>
      </c>
      <c r="AD4731" s="14">
        <f>IF(M4731="", "", IF(C4731="Long", IF(M4731&gt;0, M4731/F4731, ((G4731*(I4731-E4731))/F4731)), IF(M4731&gt;0, M4731/F4731, ((G4731*(E4731-I4731))/F4731))))</f>
        <v/>
      </c>
      <c r="AE4731" s="30">
        <f>IF(A4731="", "", MONTH(A4731))</f>
        <v/>
      </c>
      <c r="AF4731" s="30">
        <f>IF(A4731="", "", YEAR(A4731))</f>
        <v/>
      </c>
      <c r="AG4731" s="30">
        <f>IF(A4731="", "", DAY(A4731))</f>
        <v/>
      </c>
    </row>
    <row customHeight="1" ht="17.25" r="4732" spans="1:105">
      <c r="A4732" s="161" t="n"/>
      <c r="B4732" s="141" t="n"/>
      <c r="C4732" s="15" t="n"/>
      <c r="D4732" s="15" t="n"/>
      <c r="E4732" s="142" t="n"/>
      <c r="F4732" s="16" t="n"/>
      <c r="G4732" s="132" t="n"/>
      <c r="H4732" s="142" t="n"/>
      <c r="I4732" s="142" t="n"/>
      <c r="J4732" s="144" t="n"/>
      <c r="K4732" s="124" t="n"/>
      <c r="L4732" s="12">
        <f>IF(E4732="","", IF(C4732="Long", (((E4732-H4732)*G4732)/F4732), (((H4732-E4732)*G4732)/F4732)))</f>
        <v/>
      </c>
      <c r="M4732" s="158">
        <f>IF(J4732="", "", K4732)</f>
        <v/>
      </c>
      <c r="N4732" s="17">
        <f>IF(K4732="", "", SUM(M4732/F4732))</f>
        <v/>
      </c>
      <c r="O4732" s="18" t="n"/>
      <c r="AC4732" s="14">
        <f>IF(M4732&lt;0, M4732/-F4732, L4732)</f>
        <v/>
      </c>
      <c r="AD4732" s="14">
        <f>IF(M4732="", "", IF(C4732="Long", IF(M4732&gt;0, M4732/F4732, ((G4732*(I4732-E4732))/F4732)), IF(M4732&gt;0, M4732/F4732, ((G4732*(E4732-I4732))/F4732))))</f>
        <v/>
      </c>
      <c r="AE4732" s="30">
        <f>IF(A4732="", "", MONTH(A4732))</f>
        <v/>
      </c>
      <c r="AF4732" s="30">
        <f>IF(A4732="", "", YEAR(A4732))</f>
        <v/>
      </c>
      <c r="AG4732" s="30">
        <f>IF(A4732="", "", DAY(A4732))</f>
        <v/>
      </c>
    </row>
    <row customHeight="1" ht="17.25" r="4733" spans="1:105">
      <c r="A4733" s="161" t="n"/>
      <c r="B4733" s="141" t="n"/>
      <c r="C4733" s="15" t="n"/>
      <c r="D4733" s="15" t="n"/>
      <c r="E4733" s="142" t="n"/>
      <c r="F4733" s="16" t="n"/>
      <c r="G4733" s="132" t="n"/>
      <c r="H4733" s="142" t="n"/>
      <c r="I4733" s="142" t="n"/>
      <c r="J4733" s="144" t="n"/>
      <c r="K4733" s="124" t="n"/>
      <c r="L4733" s="12">
        <f>IF(E4733="","", IF(C4733="Long", (((E4733-H4733)*G4733)/F4733), (((H4733-E4733)*G4733)/F4733)))</f>
        <v/>
      </c>
      <c r="M4733" s="158">
        <f>IF(J4733="", "", K4733)</f>
        <v/>
      </c>
      <c r="N4733" s="17">
        <f>IF(K4733="", "", SUM(M4733/F4733))</f>
        <v/>
      </c>
      <c r="O4733" s="18" t="n"/>
      <c r="AC4733" s="14">
        <f>IF(M4733&lt;0, M4733/-F4733, L4733)</f>
        <v/>
      </c>
      <c r="AD4733" s="14">
        <f>IF(M4733="", "", IF(C4733="Long", IF(M4733&gt;0, M4733/F4733, ((G4733*(I4733-E4733))/F4733)), IF(M4733&gt;0, M4733/F4733, ((G4733*(E4733-I4733))/F4733))))</f>
        <v/>
      </c>
      <c r="AE4733" s="30">
        <f>IF(A4733="", "", MONTH(A4733))</f>
        <v/>
      </c>
      <c r="AF4733" s="30">
        <f>IF(A4733="", "", YEAR(A4733))</f>
        <v/>
      </c>
      <c r="AG4733" s="30">
        <f>IF(A4733="", "", DAY(A4733))</f>
        <v/>
      </c>
    </row>
    <row customHeight="1" ht="17.25" r="4734" spans="1:105">
      <c r="A4734" s="161" t="n"/>
      <c r="B4734" s="141" t="n"/>
      <c r="C4734" s="15" t="n"/>
      <c r="D4734" s="15" t="n"/>
      <c r="E4734" s="142" t="n"/>
      <c r="F4734" s="16" t="n"/>
      <c r="G4734" s="132" t="n"/>
      <c r="H4734" s="142" t="n"/>
      <c r="I4734" s="142" t="n"/>
      <c r="J4734" s="144" t="n"/>
      <c r="K4734" s="124" t="n"/>
      <c r="L4734" s="12">
        <f>IF(E4734="","", IF(C4734="Long", (((E4734-H4734)*G4734)/F4734), (((H4734-E4734)*G4734)/F4734)))</f>
        <v/>
      </c>
      <c r="M4734" s="158">
        <f>IF(J4734="", "", K4734)</f>
        <v/>
      </c>
      <c r="N4734" s="17">
        <f>IF(K4734="", "", SUM(M4734/F4734))</f>
        <v/>
      </c>
      <c r="O4734" s="18" t="n"/>
      <c r="AC4734" s="14">
        <f>IF(M4734&lt;0, M4734/-F4734, L4734)</f>
        <v/>
      </c>
      <c r="AD4734" s="14">
        <f>IF(M4734="", "", IF(C4734="Long", IF(M4734&gt;0, M4734/F4734, ((G4734*(I4734-E4734))/F4734)), IF(M4734&gt;0, M4734/F4734, ((G4734*(E4734-I4734))/F4734))))</f>
        <v/>
      </c>
      <c r="AE4734" s="30">
        <f>IF(A4734="", "", MONTH(A4734))</f>
        <v/>
      </c>
      <c r="AF4734" s="30">
        <f>IF(A4734="", "", YEAR(A4734))</f>
        <v/>
      </c>
      <c r="AG4734" s="30">
        <f>IF(A4734="", "", DAY(A4734))</f>
        <v/>
      </c>
    </row>
    <row customHeight="1" ht="17.25" r="4735" spans="1:105">
      <c r="A4735" s="161" t="n"/>
      <c r="B4735" s="141" t="n"/>
      <c r="C4735" s="15" t="n"/>
      <c r="D4735" s="15" t="n"/>
      <c r="E4735" s="142" t="n"/>
      <c r="F4735" s="16" t="n"/>
      <c r="G4735" s="132" t="n"/>
      <c r="H4735" s="142" t="n"/>
      <c r="I4735" s="142" t="n"/>
      <c r="J4735" s="144" t="n"/>
      <c r="K4735" s="124" t="n"/>
      <c r="L4735" s="12">
        <f>IF(E4735="","", IF(C4735="Long", (((E4735-H4735)*G4735)/F4735), (((H4735-E4735)*G4735)/F4735)))</f>
        <v/>
      </c>
      <c r="M4735" s="158">
        <f>IF(J4735="", "", K4735)</f>
        <v/>
      </c>
      <c r="N4735" s="17">
        <f>IF(K4735="", "", SUM(M4735/F4735))</f>
        <v/>
      </c>
      <c r="O4735" s="18" t="n"/>
      <c r="AC4735" s="14">
        <f>IF(M4735&lt;0, M4735/-F4735, L4735)</f>
        <v/>
      </c>
      <c r="AD4735" s="14">
        <f>IF(M4735="", "", IF(C4735="Long", IF(M4735&gt;0, M4735/F4735, ((G4735*(I4735-E4735))/F4735)), IF(M4735&gt;0, M4735/F4735, ((G4735*(E4735-I4735))/F4735))))</f>
        <v/>
      </c>
      <c r="AE4735" s="30">
        <f>IF(A4735="", "", MONTH(A4735))</f>
        <v/>
      </c>
      <c r="AF4735" s="30">
        <f>IF(A4735="", "", YEAR(A4735))</f>
        <v/>
      </c>
      <c r="AG4735" s="30">
        <f>IF(A4735="", "", DAY(A4735))</f>
        <v/>
      </c>
    </row>
    <row customHeight="1" ht="17.25" r="4736" spans="1:105">
      <c r="A4736" s="161" t="n"/>
      <c r="B4736" s="141" t="n"/>
      <c r="C4736" s="15" t="n"/>
      <c r="D4736" s="15" t="n"/>
      <c r="E4736" s="142" t="n"/>
      <c r="F4736" s="16" t="n"/>
      <c r="G4736" s="132" t="n"/>
      <c r="H4736" s="142" t="n"/>
      <c r="I4736" s="142" t="n"/>
      <c r="J4736" s="144" t="n"/>
      <c r="K4736" s="124" t="n"/>
      <c r="L4736" s="12">
        <f>IF(E4736="","", IF(C4736="Long", (((E4736-H4736)*G4736)/F4736), (((H4736-E4736)*G4736)/F4736)))</f>
        <v/>
      </c>
      <c r="M4736" s="158">
        <f>IF(J4736="", "", K4736)</f>
        <v/>
      </c>
      <c r="N4736" s="17">
        <f>IF(K4736="", "", SUM(M4736/F4736))</f>
        <v/>
      </c>
      <c r="O4736" s="18" t="n"/>
      <c r="AC4736" s="14">
        <f>IF(M4736&lt;0, M4736/-F4736, L4736)</f>
        <v/>
      </c>
      <c r="AD4736" s="14">
        <f>IF(M4736="", "", IF(C4736="Long", IF(M4736&gt;0, M4736/F4736, ((G4736*(I4736-E4736))/F4736)), IF(M4736&gt;0, M4736/F4736, ((G4736*(E4736-I4736))/F4736))))</f>
        <v/>
      </c>
      <c r="AE4736" s="30">
        <f>IF(A4736="", "", MONTH(A4736))</f>
        <v/>
      </c>
      <c r="AF4736" s="30">
        <f>IF(A4736="", "", YEAR(A4736))</f>
        <v/>
      </c>
      <c r="AG4736" s="30">
        <f>IF(A4736="", "", DAY(A4736))</f>
        <v/>
      </c>
    </row>
    <row customHeight="1" ht="17.25" r="4737" spans="1:105">
      <c r="A4737" s="161" t="n"/>
      <c r="B4737" s="141" t="n"/>
      <c r="C4737" s="15" t="n"/>
      <c r="D4737" s="15" t="n"/>
      <c r="E4737" s="142" t="n"/>
      <c r="F4737" s="16" t="n"/>
      <c r="G4737" s="132" t="n"/>
      <c r="H4737" s="142" t="n"/>
      <c r="I4737" s="142" t="n"/>
      <c r="J4737" s="144" t="n"/>
      <c r="K4737" s="124" t="n"/>
      <c r="L4737" s="12">
        <f>IF(E4737="","", IF(C4737="Long", (((E4737-H4737)*G4737)/F4737), (((H4737-E4737)*G4737)/F4737)))</f>
        <v/>
      </c>
      <c r="M4737" s="158">
        <f>IF(J4737="", "", K4737)</f>
        <v/>
      </c>
      <c r="N4737" s="17">
        <f>IF(K4737="", "", SUM(M4737/F4737))</f>
        <v/>
      </c>
      <c r="O4737" s="18" t="n"/>
      <c r="AC4737" s="14">
        <f>IF(M4737&lt;0, M4737/-F4737, L4737)</f>
        <v/>
      </c>
      <c r="AD4737" s="14">
        <f>IF(M4737="", "", IF(C4737="Long", IF(M4737&gt;0, M4737/F4737, ((G4737*(I4737-E4737))/F4737)), IF(M4737&gt;0, M4737/F4737, ((G4737*(E4737-I4737))/F4737))))</f>
        <v/>
      </c>
      <c r="AE4737" s="30">
        <f>IF(A4737="", "", MONTH(A4737))</f>
        <v/>
      </c>
      <c r="AF4737" s="30">
        <f>IF(A4737="", "", YEAR(A4737))</f>
        <v/>
      </c>
      <c r="AG4737" s="30">
        <f>IF(A4737="", "", DAY(A4737))</f>
        <v/>
      </c>
    </row>
    <row customHeight="1" ht="17.25" r="4738" spans="1:105">
      <c r="A4738" s="161" t="n"/>
      <c r="B4738" s="141" t="n"/>
      <c r="C4738" s="15" t="n"/>
      <c r="D4738" s="15" t="n"/>
      <c r="E4738" s="142" t="n"/>
      <c r="F4738" s="16" t="n"/>
      <c r="G4738" s="132" t="n"/>
      <c r="H4738" s="142" t="n"/>
      <c r="I4738" s="142" t="n"/>
      <c r="J4738" s="144" t="n"/>
      <c r="K4738" s="124" t="n"/>
      <c r="L4738" s="12">
        <f>IF(E4738="","", IF(C4738="Long", (((E4738-H4738)*G4738)/F4738), (((H4738-E4738)*G4738)/F4738)))</f>
        <v/>
      </c>
      <c r="M4738" s="158">
        <f>IF(J4738="", "", K4738)</f>
        <v/>
      </c>
      <c r="N4738" s="17">
        <f>IF(K4738="", "", SUM(M4738/F4738))</f>
        <v/>
      </c>
      <c r="O4738" s="18" t="n"/>
      <c r="AC4738" s="14">
        <f>IF(M4738&lt;0, M4738/-F4738, L4738)</f>
        <v/>
      </c>
      <c r="AD4738" s="14">
        <f>IF(M4738="", "", IF(C4738="Long", IF(M4738&gt;0, M4738/F4738, ((G4738*(I4738-E4738))/F4738)), IF(M4738&gt;0, M4738/F4738, ((G4738*(E4738-I4738))/F4738))))</f>
        <v/>
      </c>
      <c r="AE4738" s="30">
        <f>IF(A4738="", "", MONTH(A4738))</f>
        <v/>
      </c>
      <c r="AF4738" s="30">
        <f>IF(A4738="", "", YEAR(A4738))</f>
        <v/>
      </c>
      <c r="AG4738" s="30">
        <f>IF(A4738="", "", DAY(A4738))</f>
        <v/>
      </c>
    </row>
    <row customHeight="1" ht="17.25" r="4739" spans="1:105">
      <c r="A4739" s="161" t="n"/>
      <c r="B4739" s="141" t="n"/>
      <c r="C4739" s="15" t="n"/>
      <c r="D4739" s="15" t="n"/>
      <c r="E4739" s="142" t="n"/>
      <c r="F4739" s="16" t="n"/>
      <c r="G4739" s="132" t="n"/>
      <c r="H4739" s="142" t="n"/>
      <c r="I4739" s="142" t="n"/>
      <c r="J4739" s="144" t="n"/>
      <c r="K4739" s="124" t="n"/>
      <c r="L4739" s="12">
        <f>IF(E4739="","", IF(C4739="Long", (((E4739-H4739)*G4739)/F4739), (((H4739-E4739)*G4739)/F4739)))</f>
        <v/>
      </c>
      <c r="M4739" s="158">
        <f>IF(J4739="", "", K4739)</f>
        <v/>
      </c>
      <c r="N4739" s="17">
        <f>IF(K4739="", "", SUM(M4739/F4739))</f>
        <v/>
      </c>
      <c r="O4739" s="18" t="n"/>
      <c r="AC4739" s="14">
        <f>IF(M4739&lt;0, M4739/-F4739, L4739)</f>
        <v/>
      </c>
      <c r="AD4739" s="14">
        <f>IF(M4739="", "", IF(C4739="Long", IF(M4739&gt;0, M4739/F4739, ((G4739*(I4739-E4739))/F4739)), IF(M4739&gt;0, M4739/F4739, ((G4739*(E4739-I4739))/F4739))))</f>
        <v/>
      </c>
      <c r="AE4739" s="30">
        <f>IF(A4739="", "", MONTH(A4739))</f>
        <v/>
      </c>
      <c r="AF4739" s="30">
        <f>IF(A4739="", "", YEAR(A4739))</f>
        <v/>
      </c>
      <c r="AG4739" s="30">
        <f>IF(A4739="", "", DAY(A4739))</f>
        <v/>
      </c>
    </row>
    <row customHeight="1" ht="17.25" r="4740" spans="1:105">
      <c r="A4740" s="161" t="n"/>
      <c r="B4740" s="141" t="n"/>
      <c r="C4740" s="15" t="n"/>
      <c r="D4740" s="15" t="n"/>
      <c r="E4740" s="142" t="n"/>
      <c r="F4740" s="16" t="n"/>
      <c r="G4740" s="132" t="n"/>
      <c r="H4740" s="142" t="n"/>
      <c r="I4740" s="142" t="n"/>
      <c r="J4740" s="144" t="n"/>
      <c r="K4740" s="124" t="n"/>
      <c r="L4740" s="12">
        <f>IF(E4740="","", IF(C4740="Long", (((E4740-H4740)*G4740)/F4740), (((H4740-E4740)*G4740)/F4740)))</f>
        <v/>
      </c>
      <c r="M4740" s="158">
        <f>IF(J4740="", "", K4740)</f>
        <v/>
      </c>
      <c r="N4740" s="17">
        <f>IF(K4740="", "", SUM(M4740/F4740))</f>
        <v/>
      </c>
      <c r="O4740" s="18" t="n"/>
      <c r="AC4740" s="14">
        <f>IF(M4740&lt;0, M4740/-F4740, L4740)</f>
        <v/>
      </c>
      <c r="AD4740" s="14">
        <f>IF(M4740="", "", IF(C4740="Long", IF(M4740&gt;0, M4740/F4740, ((G4740*(I4740-E4740))/F4740)), IF(M4740&gt;0, M4740/F4740, ((G4740*(E4740-I4740))/F4740))))</f>
        <v/>
      </c>
      <c r="AE4740" s="30">
        <f>IF(A4740="", "", MONTH(A4740))</f>
        <v/>
      </c>
      <c r="AF4740" s="30">
        <f>IF(A4740="", "", YEAR(A4740))</f>
        <v/>
      </c>
      <c r="AG4740" s="30">
        <f>IF(A4740="", "", DAY(A4740))</f>
        <v/>
      </c>
    </row>
    <row customHeight="1" ht="17.25" r="4741" spans="1:105">
      <c r="A4741" s="161" t="n"/>
      <c r="B4741" s="141" t="n"/>
      <c r="C4741" s="15" t="n"/>
      <c r="D4741" s="15" t="n"/>
      <c r="E4741" s="142" t="n"/>
      <c r="F4741" s="16" t="n"/>
      <c r="G4741" s="132" t="n"/>
      <c r="H4741" s="142" t="n"/>
      <c r="I4741" s="142" t="n"/>
      <c r="J4741" s="144" t="n"/>
      <c r="K4741" s="124" t="n"/>
      <c r="L4741" s="12">
        <f>IF(E4741="","", IF(C4741="Long", (((E4741-H4741)*G4741)/F4741), (((H4741-E4741)*G4741)/F4741)))</f>
        <v/>
      </c>
      <c r="M4741" s="158">
        <f>IF(J4741="", "", K4741)</f>
        <v/>
      </c>
      <c r="N4741" s="17">
        <f>IF(K4741="", "", SUM(M4741/F4741))</f>
        <v/>
      </c>
      <c r="O4741" s="18" t="n"/>
      <c r="AC4741" s="14">
        <f>IF(M4741&lt;0, M4741/-F4741, L4741)</f>
        <v/>
      </c>
      <c r="AD4741" s="14">
        <f>IF(M4741="", "", IF(C4741="Long", IF(M4741&gt;0, M4741/F4741, ((G4741*(I4741-E4741))/F4741)), IF(M4741&gt;0, M4741/F4741, ((G4741*(E4741-I4741))/F4741))))</f>
        <v/>
      </c>
      <c r="AE4741" s="30">
        <f>IF(A4741="", "", MONTH(A4741))</f>
        <v/>
      </c>
      <c r="AF4741" s="30">
        <f>IF(A4741="", "", YEAR(A4741))</f>
        <v/>
      </c>
      <c r="AG4741" s="30">
        <f>IF(A4741="", "", DAY(A4741))</f>
        <v/>
      </c>
    </row>
    <row customHeight="1" ht="17.25" r="4742" spans="1:105">
      <c r="A4742" s="161" t="n"/>
      <c r="B4742" s="141" t="n"/>
      <c r="C4742" s="15" t="n"/>
      <c r="D4742" s="15" t="n"/>
      <c r="E4742" s="142" t="n"/>
      <c r="F4742" s="16" t="n"/>
      <c r="G4742" s="132" t="n"/>
      <c r="H4742" s="142" t="n"/>
      <c r="I4742" s="142" t="n"/>
      <c r="J4742" s="144" t="n"/>
      <c r="K4742" s="124" t="n"/>
      <c r="L4742" s="12">
        <f>IF(E4742="","", IF(C4742="Long", (((E4742-H4742)*G4742)/F4742), (((H4742-E4742)*G4742)/F4742)))</f>
        <v/>
      </c>
      <c r="M4742" s="158">
        <f>IF(J4742="", "", K4742)</f>
        <v/>
      </c>
      <c r="N4742" s="17">
        <f>IF(K4742="", "", SUM(M4742/F4742))</f>
        <v/>
      </c>
      <c r="O4742" s="18" t="n"/>
      <c r="AC4742" s="14">
        <f>IF(M4742&lt;0, M4742/-F4742, L4742)</f>
        <v/>
      </c>
      <c r="AD4742" s="14">
        <f>IF(M4742="", "", IF(C4742="Long", IF(M4742&gt;0, M4742/F4742, ((G4742*(I4742-E4742))/F4742)), IF(M4742&gt;0, M4742/F4742, ((G4742*(E4742-I4742))/F4742))))</f>
        <v/>
      </c>
      <c r="AE4742" s="30">
        <f>IF(A4742="", "", MONTH(A4742))</f>
        <v/>
      </c>
      <c r="AF4742" s="30">
        <f>IF(A4742="", "", YEAR(A4742))</f>
        <v/>
      </c>
      <c r="AG4742" s="30">
        <f>IF(A4742="", "", DAY(A4742))</f>
        <v/>
      </c>
    </row>
    <row customHeight="1" ht="17.25" r="4743" spans="1:105">
      <c r="A4743" s="161" t="n"/>
      <c r="B4743" s="141" t="n"/>
      <c r="C4743" s="15" t="n"/>
      <c r="D4743" s="15" t="n"/>
      <c r="E4743" s="142" t="n"/>
      <c r="F4743" s="16" t="n"/>
      <c r="G4743" s="132" t="n"/>
      <c r="H4743" s="142" t="n"/>
      <c r="I4743" s="142" t="n"/>
      <c r="J4743" s="144" t="n"/>
      <c r="K4743" s="124" t="n"/>
      <c r="L4743" s="12">
        <f>IF(E4743="","", IF(C4743="Long", (((E4743-H4743)*G4743)/F4743), (((H4743-E4743)*G4743)/F4743)))</f>
        <v/>
      </c>
      <c r="M4743" s="158">
        <f>IF(J4743="", "", K4743)</f>
        <v/>
      </c>
      <c r="N4743" s="17">
        <f>IF(K4743="", "", SUM(M4743/F4743))</f>
        <v/>
      </c>
      <c r="O4743" s="18" t="n"/>
      <c r="AC4743" s="14">
        <f>IF(M4743&lt;0, M4743/-F4743, L4743)</f>
        <v/>
      </c>
      <c r="AD4743" s="14">
        <f>IF(M4743="", "", IF(C4743="Long", IF(M4743&gt;0, M4743/F4743, ((G4743*(I4743-E4743))/F4743)), IF(M4743&gt;0, M4743/F4743, ((G4743*(E4743-I4743))/F4743))))</f>
        <v/>
      </c>
      <c r="AE4743" s="30">
        <f>IF(A4743="", "", MONTH(A4743))</f>
        <v/>
      </c>
      <c r="AF4743" s="30">
        <f>IF(A4743="", "", YEAR(A4743))</f>
        <v/>
      </c>
      <c r="AG4743" s="30">
        <f>IF(A4743="", "", DAY(A4743))</f>
        <v/>
      </c>
    </row>
    <row customHeight="1" ht="17.25" r="4744" spans="1:105">
      <c r="A4744" s="161" t="n"/>
      <c r="B4744" s="141" t="n"/>
      <c r="C4744" s="15" t="n"/>
      <c r="D4744" s="15" t="n"/>
      <c r="E4744" s="142" t="n"/>
      <c r="F4744" s="16" t="n"/>
      <c r="G4744" s="132" t="n"/>
      <c r="H4744" s="142" t="n"/>
      <c r="I4744" s="142" t="n"/>
      <c r="J4744" s="144" t="n"/>
      <c r="K4744" s="124" t="n"/>
      <c r="L4744" s="12">
        <f>IF(E4744="","", IF(C4744="Long", (((E4744-H4744)*G4744)/F4744), (((H4744-E4744)*G4744)/F4744)))</f>
        <v/>
      </c>
      <c r="M4744" s="158">
        <f>IF(J4744="", "", K4744)</f>
        <v/>
      </c>
      <c r="N4744" s="17">
        <f>IF(K4744="", "", SUM(M4744/F4744))</f>
        <v/>
      </c>
      <c r="O4744" s="18" t="n"/>
      <c r="AC4744" s="14">
        <f>IF(M4744&lt;0, M4744/-F4744, L4744)</f>
        <v/>
      </c>
      <c r="AD4744" s="14">
        <f>IF(M4744="", "", IF(C4744="Long", IF(M4744&gt;0, M4744/F4744, ((G4744*(I4744-E4744))/F4744)), IF(M4744&gt;0, M4744/F4744, ((G4744*(E4744-I4744))/F4744))))</f>
        <v/>
      </c>
      <c r="AE4744" s="30">
        <f>IF(A4744="", "", MONTH(A4744))</f>
        <v/>
      </c>
      <c r="AF4744" s="30">
        <f>IF(A4744="", "", YEAR(A4744))</f>
        <v/>
      </c>
      <c r="AG4744" s="30">
        <f>IF(A4744="", "", DAY(A4744))</f>
        <v/>
      </c>
    </row>
    <row customHeight="1" ht="17.25" r="4745" spans="1:105">
      <c r="A4745" s="161" t="n"/>
      <c r="B4745" s="141" t="n"/>
      <c r="C4745" s="15" t="n"/>
      <c r="D4745" s="15" t="n"/>
      <c r="E4745" s="142" t="n"/>
      <c r="F4745" s="16" t="n"/>
      <c r="G4745" s="132" t="n"/>
      <c r="H4745" s="142" t="n"/>
      <c r="I4745" s="142" t="n"/>
      <c r="J4745" s="144" t="n"/>
      <c r="K4745" s="124" t="n"/>
      <c r="L4745" s="12">
        <f>IF(E4745="","", IF(C4745="Long", (((E4745-H4745)*G4745)/F4745), (((H4745-E4745)*G4745)/F4745)))</f>
        <v/>
      </c>
      <c r="M4745" s="158">
        <f>IF(J4745="", "", K4745)</f>
        <v/>
      </c>
      <c r="N4745" s="17">
        <f>IF(K4745="", "", SUM(M4745/F4745))</f>
        <v/>
      </c>
      <c r="O4745" s="18" t="n"/>
      <c r="AC4745" s="14">
        <f>IF(M4745&lt;0, M4745/-F4745, L4745)</f>
        <v/>
      </c>
      <c r="AD4745" s="14">
        <f>IF(M4745="", "", IF(C4745="Long", IF(M4745&gt;0, M4745/F4745, ((G4745*(I4745-E4745))/F4745)), IF(M4745&gt;0, M4745/F4745, ((G4745*(E4745-I4745))/F4745))))</f>
        <v/>
      </c>
      <c r="AE4745" s="30">
        <f>IF(A4745="", "", MONTH(A4745))</f>
        <v/>
      </c>
      <c r="AF4745" s="30">
        <f>IF(A4745="", "", YEAR(A4745))</f>
        <v/>
      </c>
      <c r="AG4745" s="30">
        <f>IF(A4745="", "", DAY(A4745))</f>
        <v/>
      </c>
    </row>
    <row customHeight="1" ht="17.25" r="4746" spans="1:105">
      <c r="A4746" s="161" t="n"/>
      <c r="B4746" s="141" t="n"/>
      <c r="C4746" s="15" t="n"/>
      <c r="D4746" s="15" t="n"/>
      <c r="E4746" s="142" t="n"/>
      <c r="F4746" s="16" t="n"/>
      <c r="G4746" s="132" t="n"/>
      <c r="H4746" s="142" t="n"/>
      <c r="I4746" s="142" t="n"/>
      <c r="J4746" s="144" t="n"/>
      <c r="K4746" s="124" t="n"/>
      <c r="L4746" s="12">
        <f>IF(E4746="","", IF(C4746="Long", (((E4746-H4746)*G4746)/F4746), (((H4746-E4746)*G4746)/F4746)))</f>
        <v/>
      </c>
      <c r="M4746" s="158">
        <f>IF(J4746="", "", K4746)</f>
        <v/>
      </c>
      <c r="N4746" s="17">
        <f>IF(K4746="", "", SUM(M4746/F4746))</f>
        <v/>
      </c>
      <c r="O4746" s="18" t="n"/>
      <c r="AC4746" s="14">
        <f>IF(M4746&lt;0, M4746/-F4746, L4746)</f>
        <v/>
      </c>
      <c r="AD4746" s="14">
        <f>IF(M4746="", "", IF(C4746="Long", IF(M4746&gt;0, M4746/F4746, ((G4746*(I4746-E4746))/F4746)), IF(M4746&gt;0, M4746/F4746, ((G4746*(E4746-I4746))/F4746))))</f>
        <v/>
      </c>
      <c r="AE4746" s="30">
        <f>IF(A4746="", "", MONTH(A4746))</f>
        <v/>
      </c>
      <c r="AF4746" s="30">
        <f>IF(A4746="", "", YEAR(A4746))</f>
        <v/>
      </c>
      <c r="AG4746" s="30">
        <f>IF(A4746="", "", DAY(A4746))</f>
        <v/>
      </c>
    </row>
    <row customHeight="1" ht="17.25" r="4747" spans="1:105">
      <c r="A4747" s="161" t="n"/>
      <c r="B4747" s="141" t="n"/>
      <c r="C4747" s="15" t="n"/>
      <c r="D4747" s="15" t="n"/>
      <c r="E4747" s="142" t="n"/>
      <c r="F4747" s="16" t="n"/>
      <c r="G4747" s="132" t="n"/>
      <c r="H4747" s="142" t="n"/>
      <c r="I4747" s="142" t="n"/>
      <c r="J4747" s="144" t="n"/>
      <c r="K4747" s="124" t="n"/>
      <c r="L4747" s="12">
        <f>IF(E4747="","", IF(C4747="Long", (((E4747-H4747)*G4747)/F4747), (((H4747-E4747)*G4747)/F4747)))</f>
        <v/>
      </c>
      <c r="M4747" s="158">
        <f>IF(J4747="", "", K4747)</f>
        <v/>
      </c>
      <c r="N4747" s="17">
        <f>IF(K4747="", "", SUM(M4747/F4747))</f>
        <v/>
      </c>
      <c r="O4747" s="18" t="n"/>
      <c r="AC4747" s="14">
        <f>IF(M4747&lt;0, M4747/-F4747, L4747)</f>
        <v/>
      </c>
      <c r="AD4747" s="14">
        <f>IF(M4747="", "", IF(C4747="Long", IF(M4747&gt;0, M4747/F4747, ((G4747*(I4747-E4747))/F4747)), IF(M4747&gt;0, M4747/F4747, ((G4747*(E4747-I4747))/F4747))))</f>
        <v/>
      </c>
      <c r="AE4747" s="30">
        <f>IF(A4747="", "", MONTH(A4747))</f>
        <v/>
      </c>
      <c r="AF4747" s="30">
        <f>IF(A4747="", "", YEAR(A4747))</f>
        <v/>
      </c>
      <c r="AG4747" s="30">
        <f>IF(A4747="", "", DAY(A4747))</f>
        <v/>
      </c>
    </row>
    <row customHeight="1" ht="17.25" r="4748" spans="1:105">
      <c r="A4748" s="161" t="n"/>
      <c r="B4748" s="141" t="n"/>
      <c r="C4748" s="15" t="n"/>
      <c r="D4748" s="15" t="n"/>
      <c r="E4748" s="142" t="n"/>
      <c r="F4748" s="16" t="n"/>
      <c r="G4748" s="132" t="n"/>
      <c r="H4748" s="142" t="n"/>
      <c r="I4748" s="142" t="n"/>
      <c r="J4748" s="144" t="n"/>
      <c r="K4748" s="124" t="n"/>
      <c r="L4748" s="12">
        <f>IF(E4748="","", IF(C4748="Long", (((E4748-H4748)*G4748)/F4748), (((H4748-E4748)*G4748)/F4748)))</f>
        <v/>
      </c>
      <c r="M4748" s="158">
        <f>IF(J4748="", "", K4748)</f>
        <v/>
      </c>
      <c r="N4748" s="17">
        <f>IF(K4748="", "", SUM(M4748/F4748))</f>
        <v/>
      </c>
      <c r="O4748" s="18" t="n"/>
      <c r="AC4748" s="14">
        <f>IF(M4748&lt;0, M4748/-F4748, L4748)</f>
        <v/>
      </c>
      <c r="AD4748" s="14">
        <f>IF(M4748="", "", IF(C4748="Long", IF(M4748&gt;0, M4748/F4748, ((G4748*(I4748-E4748))/F4748)), IF(M4748&gt;0, M4748/F4748, ((G4748*(E4748-I4748))/F4748))))</f>
        <v/>
      </c>
      <c r="AE4748" s="30">
        <f>IF(A4748="", "", MONTH(A4748))</f>
        <v/>
      </c>
      <c r="AF4748" s="30">
        <f>IF(A4748="", "", YEAR(A4748))</f>
        <v/>
      </c>
      <c r="AG4748" s="30">
        <f>IF(A4748="", "", DAY(A4748))</f>
        <v/>
      </c>
    </row>
    <row customHeight="1" ht="17.25" r="4749" spans="1:105">
      <c r="A4749" s="161" t="n"/>
      <c r="B4749" s="141" t="n"/>
      <c r="C4749" s="15" t="n"/>
      <c r="D4749" s="15" t="n"/>
      <c r="E4749" s="142" t="n"/>
      <c r="F4749" s="16" t="n"/>
      <c r="G4749" s="132" t="n"/>
      <c r="H4749" s="142" t="n"/>
      <c r="I4749" s="142" t="n"/>
      <c r="J4749" s="144" t="n"/>
      <c r="K4749" s="124" t="n"/>
      <c r="L4749" s="12">
        <f>IF(E4749="","", IF(C4749="Long", (((E4749-H4749)*G4749)/F4749), (((H4749-E4749)*G4749)/F4749)))</f>
        <v/>
      </c>
      <c r="M4749" s="158">
        <f>IF(J4749="", "", K4749)</f>
        <v/>
      </c>
      <c r="N4749" s="17">
        <f>IF(K4749="", "", SUM(M4749/F4749))</f>
        <v/>
      </c>
      <c r="O4749" s="18" t="n"/>
      <c r="AC4749" s="14">
        <f>IF(M4749&lt;0, M4749/-F4749, L4749)</f>
        <v/>
      </c>
      <c r="AD4749" s="14">
        <f>IF(M4749="", "", IF(C4749="Long", IF(M4749&gt;0, M4749/F4749, ((G4749*(I4749-E4749))/F4749)), IF(M4749&gt;0, M4749/F4749, ((G4749*(E4749-I4749))/F4749))))</f>
        <v/>
      </c>
      <c r="AE4749" s="30">
        <f>IF(A4749="", "", MONTH(A4749))</f>
        <v/>
      </c>
      <c r="AF4749" s="30">
        <f>IF(A4749="", "", YEAR(A4749))</f>
        <v/>
      </c>
      <c r="AG4749" s="30">
        <f>IF(A4749="", "", DAY(A4749))</f>
        <v/>
      </c>
    </row>
    <row customHeight="1" ht="17.25" r="4750" spans="1:105">
      <c r="A4750" s="161" t="n"/>
      <c r="B4750" s="141" t="n"/>
      <c r="C4750" s="15" t="n"/>
      <c r="D4750" s="15" t="n"/>
      <c r="E4750" s="142" t="n"/>
      <c r="F4750" s="16" t="n"/>
      <c r="G4750" s="132" t="n"/>
      <c r="H4750" s="142" t="n"/>
      <c r="I4750" s="142" t="n"/>
      <c r="J4750" s="144" t="n"/>
      <c r="K4750" s="124" t="n"/>
      <c r="L4750" s="12">
        <f>IF(E4750="","", IF(C4750="Long", (((E4750-H4750)*G4750)/F4750), (((H4750-E4750)*G4750)/F4750)))</f>
        <v/>
      </c>
      <c r="M4750" s="158">
        <f>IF(J4750="", "", K4750)</f>
        <v/>
      </c>
      <c r="N4750" s="17">
        <f>IF(K4750="", "", SUM(M4750/F4750))</f>
        <v/>
      </c>
      <c r="O4750" s="18" t="n"/>
      <c r="AC4750" s="14">
        <f>IF(M4750&lt;0, M4750/-F4750, L4750)</f>
        <v/>
      </c>
      <c r="AD4750" s="14">
        <f>IF(M4750="", "", IF(C4750="Long", IF(M4750&gt;0, M4750/F4750, ((G4750*(I4750-E4750))/F4750)), IF(M4750&gt;0, M4750/F4750, ((G4750*(E4750-I4750))/F4750))))</f>
        <v/>
      </c>
      <c r="AE4750" s="30">
        <f>IF(A4750="", "", MONTH(A4750))</f>
        <v/>
      </c>
      <c r="AF4750" s="30">
        <f>IF(A4750="", "", YEAR(A4750))</f>
        <v/>
      </c>
      <c r="AG4750" s="30">
        <f>IF(A4750="", "", DAY(A4750))</f>
        <v/>
      </c>
    </row>
    <row customHeight="1" ht="17.25" r="4751" spans="1:105">
      <c r="A4751" s="161" t="n"/>
      <c r="B4751" s="141" t="n"/>
      <c r="C4751" s="15" t="n"/>
      <c r="D4751" s="15" t="n"/>
      <c r="E4751" s="142" t="n"/>
      <c r="F4751" s="16" t="n"/>
      <c r="G4751" s="132" t="n"/>
      <c r="H4751" s="142" t="n"/>
      <c r="I4751" s="142" t="n"/>
      <c r="J4751" s="144" t="n"/>
      <c r="K4751" s="124" t="n"/>
      <c r="L4751" s="12">
        <f>IF(E4751="","", IF(C4751="Long", (((E4751-H4751)*G4751)/F4751), (((H4751-E4751)*G4751)/F4751)))</f>
        <v/>
      </c>
      <c r="M4751" s="158">
        <f>IF(J4751="", "", K4751)</f>
        <v/>
      </c>
      <c r="N4751" s="17">
        <f>IF(K4751="", "", SUM(M4751/F4751))</f>
        <v/>
      </c>
      <c r="O4751" s="18" t="n"/>
      <c r="AC4751" s="14">
        <f>IF(M4751&lt;0, M4751/-F4751, L4751)</f>
        <v/>
      </c>
      <c r="AD4751" s="14">
        <f>IF(M4751="", "", IF(C4751="Long", IF(M4751&gt;0, M4751/F4751, ((G4751*(I4751-E4751))/F4751)), IF(M4751&gt;0, M4751/F4751, ((G4751*(E4751-I4751))/F4751))))</f>
        <v/>
      </c>
      <c r="AE4751" s="30">
        <f>IF(A4751="", "", MONTH(A4751))</f>
        <v/>
      </c>
      <c r="AF4751" s="30">
        <f>IF(A4751="", "", YEAR(A4751))</f>
        <v/>
      </c>
      <c r="AG4751" s="30">
        <f>IF(A4751="", "", DAY(A4751))</f>
        <v/>
      </c>
    </row>
    <row customHeight="1" ht="17.25" r="4752" spans="1:105">
      <c r="A4752" s="161" t="n"/>
      <c r="B4752" s="141" t="n"/>
      <c r="C4752" s="15" t="n"/>
      <c r="D4752" s="15" t="n"/>
      <c r="E4752" s="142" t="n"/>
      <c r="F4752" s="16" t="n"/>
      <c r="G4752" s="132" t="n"/>
      <c r="H4752" s="142" t="n"/>
      <c r="I4752" s="142" t="n"/>
      <c r="J4752" s="144" t="n"/>
      <c r="K4752" s="124" t="n"/>
      <c r="L4752" s="12">
        <f>IF(E4752="","", IF(C4752="Long", (((E4752-H4752)*G4752)/F4752), (((H4752-E4752)*G4752)/F4752)))</f>
        <v/>
      </c>
      <c r="M4752" s="158">
        <f>IF(J4752="", "", K4752)</f>
        <v/>
      </c>
      <c r="N4752" s="17">
        <f>IF(K4752="", "", SUM(M4752/F4752))</f>
        <v/>
      </c>
      <c r="O4752" s="18" t="n"/>
      <c r="AC4752" s="14">
        <f>IF(M4752&lt;0, M4752/-F4752, L4752)</f>
        <v/>
      </c>
      <c r="AD4752" s="14">
        <f>IF(M4752="", "", IF(C4752="Long", IF(M4752&gt;0, M4752/F4752, ((G4752*(I4752-E4752))/F4752)), IF(M4752&gt;0, M4752/F4752, ((G4752*(E4752-I4752))/F4752))))</f>
        <v/>
      </c>
      <c r="AE4752" s="30">
        <f>IF(A4752="", "", MONTH(A4752))</f>
        <v/>
      </c>
      <c r="AF4752" s="30">
        <f>IF(A4752="", "", YEAR(A4752))</f>
        <v/>
      </c>
      <c r="AG4752" s="30">
        <f>IF(A4752="", "", DAY(A4752))</f>
        <v/>
      </c>
    </row>
    <row customHeight="1" ht="17.25" r="4753" spans="1:105">
      <c r="A4753" s="161" t="n"/>
      <c r="B4753" s="141" t="n"/>
      <c r="C4753" s="15" t="n"/>
      <c r="D4753" s="15" t="n"/>
      <c r="E4753" s="142" t="n"/>
      <c r="F4753" s="16" t="n"/>
      <c r="G4753" s="132" t="n"/>
      <c r="H4753" s="142" t="n"/>
      <c r="I4753" s="142" t="n"/>
      <c r="J4753" s="144" t="n"/>
      <c r="K4753" s="124" t="n"/>
      <c r="L4753" s="12">
        <f>IF(E4753="","", IF(C4753="Long", (((E4753-H4753)*G4753)/F4753), (((H4753-E4753)*G4753)/F4753)))</f>
        <v/>
      </c>
      <c r="M4753" s="158">
        <f>IF(J4753="", "", K4753)</f>
        <v/>
      </c>
      <c r="N4753" s="17">
        <f>IF(K4753="", "", SUM(M4753/F4753))</f>
        <v/>
      </c>
      <c r="O4753" s="18" t="n"/>
      <c r="AC4753" s="14">
        <f>IF(M4753&lt;0, M4753/-F4753, L4753)</f>
        <v/>
      </c>
      <c r="AD4753" s="14">
        <f>IF(M4753="", "", IF(C4753="Long", IF(M4753&gt;0, M4753/F4753, ((G4753*(I4753-E4753))/F4753)), IF(M4753&gt;0, M4753/F4753, ((G4753*(E4753-I4753))/F4753))))</f>
        <v/>
      </c>
      <c r="AE4753" s="30">
        <f>IF(A4753="", "", MONTH(A4753))</f>
        <v/>
      </c>
      <c r="AF4753" s="30">
        <f>IF(A4753="", "", YEAR(A4753))</f>
        <v/>
      </c>
      <c r="AG4753" s="30">
        <f>IF(A4753="", "", DAY(A4753))</f>
        <v/>
      </c>
    </row>
    <row customHeight="1" ht="17.25" r="4754" spans="1:105">
      <c r="A4754" s="161" t="n"/>
      <c r="B4754" s="141" t="n"/>
      <c r="C4754" s="15" t="n"/>
      <c r="D4754" s="15" t="n"/>
      <c r="E4754" s="142" t="n"/>
      <c r="F4754" s="16" t="n"/>
      <c r="G4754" s="132" t="n"/>
      <c r="H4754" s="142" t="n"/>
      <c r="I4754" s="142" t="n"/>
      <c r="J4754" s="144" t="n"/>
      <c r="K4754" s="124" t="n"/>
      <c r="L4754" s="12">
        <f>IF(E4754="","", IF(C4754="Long", (((E4754-H4754)*G4754)/F4754), (((H4754-E4754)*G4754)/F4754)))</f>
        <v/>
      </c>
      <c r="M4754" s="158">
        <f>IF(J4754="", "", K4754)</f>
        <v/>
      </c>
      <c r="N4754" s="17">
        <f>IF(K4754="", "", SUM(M4754/F4754))</f>
        <v/>
      </c>
      <c r="O4754" s="18" t="n"/>
      <c r="AC4754" s="14">
        <f>IF(M4754&lt;0, M4754/-F4754, L4754)</f>
        <v/>
      </c>
      <c r="AD4754" s="14">
        <f>IF(M4754="", "", IF(C4754="Long", IF(M4754&gt;0, M4754/F4754, ((G4754*(I4754-E4754))/F4754)), IF(M4754&gt;0, M4754/F4754, ((G4754*(E4754-I4754))/F4754))))</f>
        <v/>
      </c>
      <c r="AE4754" s="30">
        <f>IF(A4754="", "", MONTH(A4754))</f>
        <v/>
      </c>
      <c r="AF4754" s="30">
        <f>IF(A4754="", "", YEAR(A4754))</f>
        <v/>
      </c>
      <c r="AG4754" s="30">
        <f>IF(A4754="", "", DAY(A4754))</f>
        <v/>
      </c>
    </row>
    <row customHeight="1" ht="17.25" r="4755" spans="1:105">
      <c r="A4755" s="161" t="n"/>
      <c r="B4755" s="141" t="n"/>
      <c r="C4755" s="15" t="n"/>
      <c r="D4755" s="15" t="n"/>
      <c r="E4755" s="142" t="n"/>
      <c r="F4755" s="16" t="n"/>
      <c r="G4755" s="132" t="n"/>
      <c r="H4755" s="142" t="n"/>
      <c r="I4755" s="142" t="n"/>
      <c r="J4755" s="144" t="n"/>
      <c r="K4755" s="124" t="n"/>
      <c r="L4755" s="12">
        <f>IF(E4755="","", IF(C4755="Long", (((E4755-H4755)*G4755)/F4755), (((H4755-E4755)*G4755)/F4755)))</f>
        <v/>
      </c>
      <c r="M4755" s="158">
        <f>IF(J4755="", "", K4755)</f>
        <v/>
      </c>
      <c r="N4755" s="17">
        <f>IF(K4755="", "", SUM(M4755/F4755))</f>
        <v/>
      </c>
      <c r="O4755" s="18" t="n"/>
      <c r="AC4755" s="14">
        <f>IF(M4755&lt;0, M4755/-F4755, L4755)</f>
        <v/>
      </c>
      <c r="AD4755" s="14">
        <f>IF(M4755="", "", IF(C4755="Long", IF(M4755&gt;0, M4755/F4755, ((G4755*(I4755-E4755))/F4755)), IF(M4755&gt;0, M4755/F4755, ((G4755*(E4755-I4755))/F4755))))</f>
        <v/>
      </c>
      <c r="AE4755" s="30">
        <f>IF(A4755="", "", MONTH(A4755))</f>
        <v/>
      </c>
      <c r="AF4755" s="30">
        <f>IF(A4755="", "", YEAR(A4755))</f>
        <v/>
      </c>
      <c r="AG4755" s="30">
        <f>IF(A4755="", "", DAY(A4755))</f>
        <v/>
      </c>
    </row>
    <row customHeight="1" ht="17.25" r="4756" spans="1:105">
      <c r="A4756" s="161" t="n"/>
      <c r="B4756" s="141" t="n"/>
      <c r="C4756" s="15" t="n"/>
      <c r="D4756" s="15" t="n"/>
      <c r="E4756" s="142" t="n"/>
      <c r="F4756" s="16" t="n"/>
      <c r="G4756" s="132" t="n"/>
      <c r="H4756" s="142" t="n"/>
      <c r="I4756" s="142" t="n"/>
      <c r="J4756" s="144" t="n"/>
      <c r="K4756" s="124" t="n"/>
      <c r="L4756" s="12">
        <f>IF(E4756="","", IF(C4756="Long", (((E4756-H4756)*G4756)/F4756), (((H4756-E4756)*G4756)/F4756)))</f>
        <v/>
      </c>
      <c r="M4756" s="158">
        <f>IF(J4756="", "", K4756)</f>
        <v/>
      </c>
      <c r="N4756" s="17">
        <f>IF(K4756="", "", SUM(M4756/F4756))</f>
        <v/>
      </c>
      <c r="O4756" s="18" t="n"/>
      <c r="AC4756" s="14">
        <f>IF(M4756&lt;0, M4756/-F4756, L4756)</f>
        <v/>
      </c>
      <c r="AD4756" s="14">
        <f>IF(M4756="", "", IF(C4756="Long", IF(M4756&gt;0, M4756/F4756, ((G4756*(I4756-E4756))/F4756)), IF(M4756&gt;0, M4756/F4756, ((G4756*(E4756-I4756))/F4756))))</f>
        <v/>
      </c>
      <c r="AE4756" s="30">
        <f>IF(A4756="", "", MONTH(A4756))</f>
        <v/>
      </c>
      <c r="AF4756" s="30">
        <f>IF(A4756="", "", YEAR(A4756))</f>
        <v/>
      </c>
      <c r="AG4756" s="30">
        <f>IF(A4756="", "", DAY(A4756))</f>
        <v/>
      </c>
    </row>
    <row customHeight="1" ht="17.25" r="4757" spans="1:105">
      <c r="A4757" s="161" t="n"/>
      <c r="B4757" s="141" t="n"/>
      <c r="C4757" s="15" t="n"/>
      <c r="D4757" s="15" t="n"/>
      <c r="E4757" s="142" t="n"/>
      <c r="F4757" s="16" t="n"/>
      <c r="G4757" s="132" t="n"/>
      <c r="H4757" s="142" t="n"/>
      <c r="I4757" s="142" t="n"/>
      <c r="J4757" s="144" t="n"/>
      <c r="K4757" s="124" t="n"/>
      <c r="L4757" s="12">
        <f>IF(E4757="","", IF(C4757="Long", (((E4757-H4757)*G4757)/F4757), (((H4757-E4757)*G4757)/F4757)))</f>
        <v/>
      </c>
      <c r="M4757" s="158">
        <f>IF(J4757="", "", K4757)</f>
        <v/>
      </c>
      <c r="N4757" s="17">
        <f>IF(K4757="", "", SUM(M4757/F4757))</f>
        <v/>
      </c>
      <c r="O4757" s="18" t="n"/>
      <c r="AC4757" s="14">
        <f>IF(M4757&lt;0, M4757/-F4757, L4757)</f>
        <v/>
      </c>
      <c r="AD4757" s="14">
        <f>IF(M4757="", "", IF(C4757="Long", IF(M4757&gt;0, M4757/F4757, ((G4757*(I4757-E4757))/F4757)), IF(M4757&gt;0, M4757/F4757, ((G4757*(E4757-I4757))/F4757))))</f>
        <v/>
      </c>
      <c r="AE4757" s="30">
        <f>IF(A4757="", "", MONTH(A4757))</f>
        <v/>
      </c>
      <c r="AF4757" s="30">
        <f>IF(A4757="", "", YEAR(A4757))</f>
        <v/>
      </c>
      <c r="AG4757" s="30">
        <f>IF(A4757="", "", DAY(A4757))</f>
        <v/>
      </c>
    </row>
    <row customHeight="1" ht="17.25" r="4758" spans="1:105">
      <c r="A4758" s="161" t="n"/>
      <c r="B4758" s="141" t="n"/>
      <c r="C4758" s="15" t="n"/>
      <c r="D4758" s="15" t="n"/>
      <c r="E4758" s="142" t="n"/>
      <c r="F4758" s="16" t="n"/>
      <c r="G4758" s="132" t="n"/>
      <c r="H4758" s="142" t="n"/>
      <c r="I4758" s="142" t="n"/>
      <c r="J4758" s="144" t="n"/>
      <c r="K4758" s="124" t="n"/>
      <c r="L4758" s="12">
        <f>IF(E4758="","", IF(C4758="Long", (((E4758-H4758)*G4758)/F4758), (((H4758-E4758)*G4758)/F4758)))</f>
        <v/>
      </c>
      <c r="M4758" s="158">
        <f>IF(J4758="", "", K4758)</f>
        <v/>
      </c>
      <c r="N4758" s="17">
        <f>IF(K4758="", "", SUM(M4758/F4758))</f>
        <v/>
      </c>
      <c r="O4758" s="18" t="n"/>
      <c r="AC4758" s="14">
        <f>IF(M4758&lt;0, M4758/-F4758, L4758)</f>
        <v/>
      </c>
      <c r="AD4758" s="14">
        <f>IF(M4758="", "", IF(C4758="Long", IF(M4758&gt;0, M4758/F4758, ((G4758*(I4758-E4758))/F4758)), IF(M4758&gt;0, M4758/F4758, ((G4758*(E4758-I4758))/F4758))))</f>
        <v/>
      </c>
      <c r="AE4758" s="30">
        <f>IF(A4758="", "", MONTH(A4758))</f>
        <v/>
      </c>
      <c r="AF4758" s="30">
        <f>IF(A4758="", "", YEAR(A4758))</f>
        <v/>
      </c>
      <c r="AG4758" s="30">
        <f>IF(A4758="", "", DAY(A4758))</f>
        <v/>
      </c>
    </row>
    <row customHeight="1" ht="17.25" r="4759" spans="1:105">
      <c r="A4759" s="161" t="n"/>
      <c r="B4759" s="141" t="n"/>
      <c r="C4759" s="15" t="n"/>
      <c r="D4759" s="15" t="n"/>
      <c r="E4759" s="142" t="n"/>
      <c r="F4759" s="16" t="n"/>
      <c r="G4759" s="132" t="n"/>
      <c r="H4759" s="142" t="n"/>
      <c r="I4759" s="142" t="n"/>
      <c r="J4759" s="144" t="n"/>
      <c r="K4759" s="124" t="n"/>
      <c r="L4759" s="12">
        <f>IF(E4759="","", IF(C4759="Long", (((E4759-H4759)*G4759)/F4759), (((H4759-E4759)*G4759)/F4759)))</f>
        <v/>
      </c>
      <c r="M4759" s="158">
        <f>IF(J4759="", "", K4759)</f>
        <v/>
      </c>
      <c r="N4759" s="17">
        <f>IF(K4759="", "", SUM(M4759/F4759))</f>
        <v/>
      </c>
      <c r="O4759" s="18" t="n"/>
      <c r="AC4759" s="14">
        <f>IF(M4759&lt;0, M4759/-F4759, L4759)</f>
        <v/>
      </c>
      <c r="AD4759" s="14">
        <f>IF(M4759="", "", IF(C4759="Long", IF(M4759&gt;0, M4759/F4759, ((G4759*(I4759-E4759))/F4759)), IF(M4759&gt;0, M4759/F4759, ((G4759*(E4759-I4759))/F4759))))</f>
        <v/>
      </c>
      <c r="AE4759" s="30">
        <f>IF(A4759="", "", MONTH(A4759))</f>
        <v/>
      </c>
      <c r="AF4759" s="30">
        <f>IF(A4759="", "", YEAR(A4759))</f>
        <v/>
      </c>
      <c r="AG4759" s="30">
        <f>IF(A4759="", "", DAY(A4759))</f>
        <v/>
      </c>
    </row>
    <row customHeight="1" ht="17.25" r="4760" spans="1:105">
      <c r="A4760" s="161" t="n"/>
      <c r="B4760" s="141" t="n"/>
      <c r="C4760" s="15" t="n"/>
      <c r="D4760" s="15" t="n"/>
      <c r="E4760" s="142" t="n"/>
      <c r="F4760" s="16" t="n"/>
      <c r="G4760" s="132" t="n"/>
      <c r="H4760" s="142" t="n"/>
      <c r="I4760" s="142" t="n"/>
      <c r="J4760" s="144" t="n"/>
      <c r="K4760" s="124" t="n"/>
      <c r="L4760" s="12">
        <f>IF(E4760="","", IF(C4760="Long", (((E4760-H4760)*G4760)/F4760), (((H4760-E4760)*G4760)/F4760)))</f>
        <v/>
      </c>
      <c r="M4760" s="158">
        <f>IF(J4760="", "", K4760)</f>
        <v/>
      </c>
      <c r="N4760" s="17">
        <f>IF(K4760="", "", SUM(M4760/F4760))</f>
        <v/>
      </c>
      <c r="O4760" s="18" t="n"/>
      <c r="AC4760" s="14">
        <f>IF(M4760&lt;0, M4760/-F4760, L4760)</f>
        <v/>
      </c>
      <c r="AD4760" s="14">
        <f>IF(M4760="", "", IF(C4760="Long", IF(M4760&gt;0, M4760/F4760, ((G4760*(I4760-E4760))/F4760)), IF(M4760&gt;0, M4760/F4760, ((G4760*(E4760-I4760))/F4760))))</f>
        <v/>
      </c>
      <c r="AE4760" s="30">
        <f>IF(A4760="", "", MONTH(A4760))</f>
        <v/>
      </c>
      <c r="AF4760" s="30">
        <f>IF(A4760="", "", YEAR(A4760))</f>
        <v/>
      </c>
      <c r="AG4760" s="30">
        <f>IF(A4760="", "", DAY(A4760))</f>
        <v/>
      </c>
    </row>
    <row customHeight="1" ht="17.25" r="4761" spans="1:105">
      <c r="A4761" s="161" t="n"/>
      <c r="B4761" s="141" t="n"/>
      <c r="C4761" s="15" t="n"/>
      <c r="D4761" s="15" t="n"/>
      <c r="E4761" s="142" t="n"/>
      <c r="F4761" s="16" t="n"/>
      <c r="G4761" s="132" t="n"/>
      <c r="H4761" s="142" t="n"/>
      <c r="I4761" s="142" t="n"/>
      <c r="J4761" s="144" t="n"/>
      <c r="K4761" s="124" t="n"/>
      <c r="L4761" s="12">
        <f>IF(E4761="","", IF(C4761="Long", (((E4761-H4761)*G4761)/F4761), (((H4761-E4761)*G4761)/F4761)))</f>
        <v/>
      </c>
      <c r="M4761" s="158">
        <f>IF(J4761="", "", K4761)</f>
        <v/>
      </c>
      <c r="N4761" s="17">
        <f>IF(K4761="", "", SUM(M4761/F4761))</f>
        <v/>
      </c>
      <c r="O4761" s="18" t="n"/>
      <c r="AC4761" s="14">
        <f>IF(M4761&lt;0, M4761/-F4761, L4761)</f>
        <v/>
      </c>
      <c r="AD4761" s="14">
        <f>IF(M4761="", "", IF(C4761="Long", IF(M4761&gt;0, M4761/F4761, ((G4761*(I4761-E4761))/F4761)), IF(M4761&gt;0, M4761/F4761, ((G4761*(E4761-I4761))/F4761))))</f>
        <v/>
      </c>
      <c r="AE4761" s="30">
        <f>IF(A4761="", "", MONTH(A4761))</f>
        <v/>
      </c>
      <c r="AF4761" s="30">
        <f>IF(A4761="", "", YEAR(A4761))</f>
        <v/>
      </c>
      <c r="AG4761" s="30">
        <f>IF(A4761="", "", DAY(A4761))</f>
        <v/>
      </c>
    </row>
    <row customHeight="1" ht="17.25" r="4762" spans="1:105">
      <c r="A4762" s="161" t="n"/>
      <c r="B4762" s="141" t="n"/>
      <c r="C4762" s="15" t="n"/>
      <c r="D4762" s="15" t="n"/>
      <c r="E4762" s="142" t="n"/>
      <c r="F4762" s="16" t="n"/>
      <c r="G4762" s="132" t="n"/>
      <c r="H4762" s="142" t="n"/>
      <c r="I4762" s="142" t="n"/>
      <c r="J4762" s="144" t="n"/>
      <c r="K4762" s="124" t="n"/>
      <c r="L4762" s="12">
        <f>IF(E4762="","", IF(C4762="Long", (((E4762-H4762)*G4762)/F4762), (((H4762-E4762)*G4762)/F4762)))</f>
        <v/>
      </c>
      <c r="M4762" s="158">
        <f>IF(J4762="", "", K4762)</f>
        <v/>
      </c>
      <c r="N4762" s="17">
        <f>IF(K4762="", "", SUM(M4762/F4762))</f>
        <v/>
      </c>
      <c r="O4762" s="18" t="n"/>
      <c r="AC4762" s="14">
        <f>IF(M4762&lt;0, M4762/-F4762, L4762)</f>
        <v/>
      </c>
      <c r="AD4762" s="14">
        <f>IF(M4762="", "", IF(C4762="Long", IF(M4762&gt;0, M4762/F4762, ((G4762*(I4762-E4762))/F4762)), IF(M4762&gt;0, M4762/F4762, ((G4762*(E4762-I4762))/F4762))))</f>
        <v/>
      </c>
      <c r="AE4762" s="30">
        <f>IF(A4762="", "", MONTH(A4762))</f>
        <v/>
      </c>
      <c r="AF4762" s="30">
        <f>IF(A4762="", "", YEAR(A4762))</f>
        <v/>
      </c>
      <c r="AG4762" s="30">
        <f>IF(A4762="", "", DAY(A4762))</f>
        <v/>
      </c>
    </row>
    <row customHeight="1" ht="17.25" r="4763" spans="1:105">
      <c r="A4763" s="161" t="n"/>
      <c r="B4763" s="141" t="n"/>
      <c r="C4763" s="15" t="n"/>
      <c r="D4763" s="15" t="n"/>
      <c r="E4763" s="142" t="n"/>
      <c r="F4763" s="16" t="n"/>
      <c r="G4763" s="132" t="n"/>
      <c r="H4763" s="142" t="n"/>
      <c r="I4763" s="142" t="n"/>
      <c r="J4763" s="144" t="n"/>
      <c r="K4763" s="124" t="n"/>
      <c r="L4763" s="12">
        <f>IF(E4763="","", IF(C4763="Long", (((E4763-H4763)*G4763)/F4763), (((H4763-E4763)*G4763)/F4763)))</f>
        <v/>
      </c>
      <c r="M4763" s="158">
        <f>IF(J4763="", "", K4763)</f>
        <v/>
      </c>
      <c r="N4763" s="17">
        <f>IF(K4763="", "", SUM(M4763/F4763))</f>
        <v/>
      </c>
      <c r="O4763" s="18" t="n"/>
      <c r="AC4763" s="14">
        <f>IF(M4763&lt;0, M4763/-F4763, L4763)</f>
        <v/>
      </c>
      <c r="AD4763" s="14">
        <f>IF(M4763="", "", IF(C4763="Long", IF(M4763&gt;0, M4763/F4763, ((G4763*(I4763-E4763))/F4763)), IF(M4763&gt;0, M4763/F4763, ((G4763*(E4763-I4763))/F4763))))</f>
        <v/>
      </c>
      <c r="AE4763" s="30">
        <f>IF(A4763="", "", MONTH(A4763))</f>
        <v/>
      </c>
      <c r="AF4763" s="30">
        <f>IF(A4763="", "", YEAR(A4763))</f>
        <v/>
      </c>
      <c r="AG4763" s="30">
        <f>IF(A4763="", "", DAY(A4763))</f>
        <v/>
      </c>
    </row>
    <row customHeight="1" ht="17.25" r="4764" spans="1:105">
      <c r="A4764" s="161" t="n"/>
      <c r="B4764" s="141" t="n"/>
      <c r="C4764" s="15" t="n"/>
      <c r="D4764" s="15" t="n"/>
      <c r="E4764" s="142" t="n"/>
      <c r="F4764" s="16" t="n"/>
      <c r="G4764" s="132" t="n"/>
      <c r="H4764" s="142" t="n"/>
      <c r="I4764" s="142" t="n"/>
      <c r="J4764" s="144" t="n"/>
      <c r="K4764" s="124" t="n"/>
      <c r="L4764" s="12">
        <f>IF(E4764="","", IF(C4764="Long", (((E4764-H4764)*G4764)/F4764), (((H4764-E4764)*G4764)/F4764)))</f>
        <v/>
      </c>
      <c r="M4764" s="158">
        <f>IF(J4764="", "", K4764)</f>
        <v/>
      </c>
      <c r="N4764" s="17">
        <f>IF(K4764="", "", SUM(M4764/F4764))</f>
        <v/>
      </c>
      <c r="O4764" s="18" t="n"/>
      <c r="AC4764" s="14">
        <f>IF(M4764&lt;0, M4764/-F4764, L4764)</f>
        <v/>
      </c>
      <c r="AD4764" s="14">
        <f>IF(M4764="", "", IF(C4764="Long", IF(M4764&gt;0, M4764/F4764, ((G4764*(I4764-E4764))/F4764)), IF(M4764&gt;0, M4764/F4764, ((G4764*(E4764-I4764))/F4764))))</f>
        <v/>
      </c>
      <c r="AE4764" s="30">
        <f>IF(A4764="", "", MONTH(A4764))</f>
        <v/>
      </c>
      <c r="AF4764" s="30">
        <f>IF(A4764="", "", YEAR(A4764))</f>
        <v/>
      </c>
      <c r="AG4764" s="30">
        <f>IF(A4764="", "", DAY(A4764))</f>
        <v/>
      </c>
    </row>
    <row customHeight="1" ht="17.25" r="4765" spans="1:105">
      <c r="A4765" s="161" t="n"/>
      <c r="B4765" s="141" t="n"/>
      <c r="C4765" s="15" t="n"/>
      <c r="D4765" s="15" t="n"/>
      <c r="E4765" s="142" t="n"/>
      <c r="F4765" s="16" t="n"/>
      <c r="G4765" s="132" t="n"/>
      <c r="H4765" s="142" t="n"/>
      <c r="I4765" s="142" t="n"/>
      <c r="J4765" s="144" t="n"/>
      <c r="K4765" s="124" t="n"/>
      <c r="L4765" s="12">
        <f>IF(E4765="","", IF(C4765="Long", (((E4765-H4765)*G4765)/F4765), (((H4765-E4765)*G4765)/F4765)))</f>
        <v/>
      </c>
      <c r="M4765" s="158">
        <f>IF(J4765="", "", K4765)</f>
        <v/>
      </c>
      <c r="N4765" s="17">
        <f>IF(K4765="", "", SUM(M4765/F4765))</f>
        <v/>
      </c>
      <c r="O4765" s="18" t="n"/>
      <c r="AC4765" s="14">
        <f>IF(M4765&lt;0, M4765/-F4765, L4765)</f>
        <v/>
      </c>
      <c r="AD4765" s="14">
        <f>IF(M4765="", "", IF(C4765="Long", IF(M4765&gt;0, M4765/F4765, ((G4765*(I4765-E4765))/F4765)), IF(M4765&gt;0, M4765/F4765, ((G4765*(E4765-I4765))/F4765))))</f>
        <v/>
      </c>
      <c r="AE4765" s="30">
        <f>IF(A4765="", "", MONTH(A4765))</f>
        <v/>
      </c>
      <c r="AF4765" s="30">
        <f>IF(A4765="", "", YEAR(A4765))</f>
        <v/>
      </c>
      <c r="AG4765" s="30">
        <f>IF(A4765="", "", DAY(A4765))</f>
        <v/>
      </c>
    </row>
    <row customHeight="1" ht="17.25" r="4766" spans="1:105">
      <c r="A4766" s="161" t="n"/>
      <c r="B4766" s="141" t="n"/>
      <c r="C4766" s="15" t="n"/>
      <c r="D4766" s="15" t="n"/>
      <c r="E4766" s="142" t="n"/>
      <c r="F4766" s="16" t="n"/>
      <c r="G4766" s="132" t="n"/>
      <c r="H4766" s="142" t="n"/>
      <c r="I4766" s="142" t="n"/>
      <c r="J4766" s="144" t="n"/>
      <c r="K4766" s="124" t="n"/>
      <c r="L4766" s="12">
        <f>IF(E4766="","", IF(C4766="Long", (((E4766-H4766)*G4766)/F4766), (((H4766-E4766)*G4766)/F4766)))</f>
        <v/>
      </c>
      <c r="M4766" s="158">
        <f>IF(J4766="", "", K4766)</f>
        <v/>
      </c>
      <c r="N4766" s="17">
        <f>IF(K4766="", "", SUM(M4766/F4766))</f>
        <v/>
      </c>
      <c r="O4766" s="18" t="n"/>
      <c r="AC4766" s="14">
        <f>IF(M4766&lt;0, M4766/-F4766, L4766)</f>
        <v/>
      </c>
      <c r="AD4766" s="14">
        <f>IF(M4766="", "", IF(C4766="Long", IF(M4766&gt;0, M4766/F4766, ((G4766*(I4766-E4766))/F4766)), IF(M4766&gt;0, M4766/F4766, ((G4766*(E4766-I4766))/F4766))))</f>
        <v/>
      </c>
      <c r="AE4766" s="30">
        <f>IF(A4766="", "", MONTH(A4766))</f>
        <v/>
      </c>
      <c r="AF4766" s="30">
        <f>IF(A4766="", "", YEAR(A4766))</f>
        <v/>
      </c>
      <c r="AG4766" s="30">
        <f>IF(A4766="", "", DAY(A4766))</f>
        <v/>
      </c>
    </row>
    <row customHeight="1" ht="17.25" r="4767" spans="1:105">
      <c r="A4767" s="161" t="n"/>
      <c r="B4767" s="141" t="n"/>
      <c r="C4767" s="15" t="n"/>
      <c r="D4767" s="15" t="n"/>
      <c r="E4767" s="142" t="n"/>
      <c r="F4767" s="16" t="n"/>
      <c r="G4767" s="132" t="n"/>
      <c r="H4767" s="142" t="n"/>
      <c r="I4767" s="142" t="n"/>
      <c r="J4767" s="144" t="n"/>
      <c r="K4767" s="124" t="n"/>
      <c r="L4767" s="12">
        <f>IF(E4767="","", IF(C4767="Long", (((E4767-H4767)*G4767)/F4767), (((H4767-E4767)*G4767)/F4767)))</f>
        <v/>
      </c>
      <c r="M4767" s="158">
        <f>IF(J4767="", "", K4767)</f>
        <v/>
      </c>
      <c r="N4767" s="17">
        <f>IF(K4767="", "", SUM(M4767/F4767))</f>
        <v/>
      </c>
      <c r="O4767" s="18" t="n"/>
      <c r="AC4767" s="14">
        <f>IF(M4767&lt;0, M4767/-F4767, L4767)</f>
        <v/>
      </c>
      <c r="AD4767" s="14">
        <f>IF(M4767="", "", IF(C4767="Long", IF(M4767&gt;0, M4767/F4767, ((G4767*(I4767-E4767))/F4767)), IF(M4767&gt;0, M4767/F4767, ((G4767*(E4767-I4767))/F4767))))</f>
        <v/>
      </c>
      <c r="AE4767" s="30">
        <f>IF(A4767="", "", MONTH(A4767))</f>
        <v/>
      </c>
      <c r="AF4767" s="30">
        <f>IF(A4767="", "", YEAR(A4767))</f>
        <v/>
      </c>
      <c r="AG4767" s="30">
        <f>IF(A4767="", "", DAY(A4767))</f>
        <v/>
      </c>
    </row>
    <row customHeight="1" ht="17.25" r="4768" spans="1:105">
      <c r="A4768" s="161" t="n"/>
      <c r="B4768" s="141" t="n"/>
      <c r="C4768" s="15" t="n"/>
      <c r="D4768" s="15" t="n"/>
      <c r="E4768" s="142" t="n"/>
      <c r="F4768" s="16" t="n"/>
      <c r="G4768" s="132" t="n"/>
      <c r="H4768" s="142" t="n"/>
      <c r="I4768" s="142" t="n"/>
      <c r="J4768" s="144" t="n"/>
      <c r="K4768" s="124" t="n"/>
      <c r="L4768" s="12">
        <f>IF(E4768="","", IF(C4768="Long", (((E4768-H4768)*G4768)/F4768), (((H4768-E4768)*G4768)/F4768)))</f>
        <v/>
      </c>
      <c r="M4768" s="158">
        <f>IF(J4768="", "", K4768)</f>
        <v/>
      </c>
      <c r="N4768" s="17">
        <f>IF(K4768="", "", SUM(M4768/F4768))</f>
        <v/>
      </c>
      <c r="O4768" s="18" t="n"/>
      <c r="AC4768" s="14">
        <f>IF(M4768&lt;0, M4768/-F4768, L4768)</f>
        <v/>
      </c>
      <c r="AD4768" s="14">
        <f>IF(M4768="", "", IF(C4768="Long", IF(M4768&gt;0, M4768/F4768, ((G4768*(I4768-E4768))/F4768)), IF(M4768&gt;0, M4768/F4768, ((G4768*(E4768-I4768))/F4768))))</f>
        <v/>
      </c>
      <c r="AE4768" s="30">
        <f>IF(A4768="", "", MONTH(A4768))</f>
        <v/>
      </c>
      <c r="AF4768" s="30">
        <f>IF(A4768="", "", YEAR(A4768))</f>
        <v/>
      </c>
      <c r="AG4768" s="30">
        <f>IF(A4768="", "", DAY(A4768))</f>
        <v/>
      </c>
    </row>
    <row customHeight="1" ht="17.25" r="4769" spans="1:105">
      <c r="A4769" s="161" t="n"/>
      <c r="B4769" s="141" t="n"/>
      <c r="C4769" s="15" t="n"/>
      <c r="D4769" s="15" t="n"/>
      <c r="E4769" s="142" t="n"/>
      <c r="F4769" s="16" t="n"/>
      <c r="G4769" s="132" t="n"/>
      <c r="H4769" s="142" t="n"/>
      <c r="I4769" s="142" t="n"/>
      <c r="J4769" s="144" t="n"/>
      <c r="K4769" s="124" t="n"/>
      <c r="L4769" s="12">
        <f>IF(E4769="","", IF(C4769="Long", (((E4769-H4769)*G4769)/F4769), (((H4769-E4769)*G4769)/F4769)))</f>
        <v/>
      </c>
      <c r="M4769" s="158">
        <f>IF(J4769="", "", K4769)</f>
        <v/>
      </c>
      <c r="N4769" s="17">
        <f>IF(K4769="", "", SUM(M4769/F4769))</f>
        <v/>
      </c>
      <c r="O4769" s="18" t="n"/>
      <c r="AC4769" s="14">
        <f>IF(M4769&lt;0, M4769/-F4769, L4769)</f>
        <v/>
      </c>
      <c r="AD4769" s="14">
        <f>IF(M4769="", "", IF(C4769="Long", IF(M4769&gt;0, M4769/F4769, ((G4769*(I4769-E4769))/F4769)), IF(M4769&gt;0, M4769/F4769, ((G4769*(E4769-I4769))/F4769))))</f>
        <v/>
      </c>
      <c r="AE4769" s="30">
        <f>IF(A4769="", "", MONTH(A4769))</f>
        <v/>
      </c>
      <c r="AF4769" s="30">
        <f>IF(A4769="", "", YEAR(A4769))</f>
        <v/>
      </c>
      <c r="AG4769" s="30">
        <f>IF(A4769="", "", DAY(A4769))</f>
        <v/>
      </c>
    </row>
    <row customHeight="1" ht="17.25" r="4770" spans="1:105">
      <c r="A4770" s="161" t="n"/>
      <c r="B4770" s="141" t="n"/>
      <c r="C4770" s="15" t="n"/>
      <c r="D4770" s="15" t="n"/>
      <c r="E4770" s="142" t="n"/>
      <c r="F4770" s="16" t="n"/>
      <c r="G4770" s="132" t="n"/>
      <c r="H4770" s="142" t="n"/>
      <c r="I4770" s="142" t="n"/>
      <c r="J4770" s="144" t="n"/>
      <c r="K4770" s="124" t="n"/>
      <c r="L4770" s="12">
        <f>IF(E4770="","", IF(C4770="Long", (((E4770-H4770)*G4770)/F4770), (((H4770-E4770)*G4770)/F4770)))</f>
        <v/>
      </c>
      <c r="M4770" s="158">
        <f>IF(J4770="", "", K4770)</f>
        <v/>
      </c>
      <c r="N4770" s="17">
        <f>IF(K4770="", "", SUM(M4770/F4770))</f>
        <v/>
      </c>
      <c r="O4770" s="18" t="n"/>
      <c r="AC4770" s="14">
        <f>IF(M4770&lt;0, M4770/-F4770, L4770)</f>
        <v/>
      </c>
      <c r="AD4770" s="14">
        <f>IF(M4770="", "", IF(C4770="Long", IF(M4770&gt;0, M4770/F4770, ((G4770*(I4770-E4770))/F4770)), IF(M4770&gt;0, M4770/F4770, ((G4770*(E4770-I4770))/F4770))))</f>
        <v/>
      </c>
      <c r="AE4770" s="30">
        <f>IF(A4770="", "", MONTH(A4770))</f>
        <v/>
      </c>
      <c r="AF4770" s="30">
        <f>IF(A4770="", "", YEAR(A4770))</f>
        <v/>
      </c>
      <c r="AG4770" s="30">
        <f>IF(A4770="", "", DAY(A4770))</f>
        <v/>
      </c>
    </row>
    <row customHeight="1" ht="17.25" r="4771" spans="1:105">
      <c r="A4771" s="161" t="n"/>
      <c r="B4771" s="141" t="n"/>
      <c r="C4771" s="15" t="n"/>
      <c r="D4771" s="15" t="n"/>
      <c r="E4771" s="142" t="n"/>
      <c r="F4771" s="16" t="n"/>
      <c r="G4771" s="132" t="n"/>
      <c r="H4771" s="142" t="n"/>
      <c r="I4771" s="142" t="n"/>
      <c r="J4771" s="144" t="n"/>
      <c r="K4771" s="124" t="n"/>
      <c r="L4771" s="12">
        <f>IF(E4771="","", IF(C4771="Long", (((E4771-H4771)*G4771)/F4771), (((H4771-E4771)*G4771)/F4771)))</f>
        <v/>
      </c>
      <c r="M4771" s="158">
        <f>IF(J4771="", "", K4771)</f>
        <v/>
      </c>
      <c r="N4771" s="17">
        <f>IF(K4771="", "", SUM(M4771/F4771))</f>
        <v/>
      </c>
      <c r="O4771" s="18" t="n"/>
      <c r="AC4771" s="14">
        <f>IF(M4771&lt;0, M4771/-F4771, L4771)</f>
        <v/>
      </c>
      <c r="AD4771" s="14">
        <f>IF(M4771="", "", IF(C4771="Long", IF(M4771&gt;0, M4771/F4771, ((G4771*(I4771-E4771))/F4771)), IF(M4771&gt;0, M4771/F4771, ((G4771*(E4771-I4771))/F4771))))</f>
        <v/>
      </c>
      <c r="AE4771" s="30">
        <f>IF(A4771="", "", MONTH(A4771))</f>
        <v/>
      </c>
      <c r="AF4771" s="30">
        <f>IF(A4771="", "", YEAR(A4771))</f>
        <v/>
      </c>
      <c r="AG4771" s="30">
        <f>IF(A4771="", "", DAY(A4771))</f>
        <v/>
      </c>
    </row>
    <row customHeight="1" ht="17.25" r="4772" spans="1:105">
      <c r="A4772" s="161" t="n"/>
      <c r="B4772" s="141" t="n"/>
      <c r="C4772" s="15" t="n"/>
      <c r="D4772" s="15" t="n"/>
      <c r="E4772" s="142" t="n"/>
      <c r="F4772" s="16" t="n"/>
      <c r="G4772" s="132" t="n"/>
      <c r="H4772" s="142" t="n"/>
      <c r="I4772" s="142" t="n"/>
      <c r="J4772" s="144" t="n"/>
      <c r="K4772" s="124" t="n"/>
      <c r="L4772" s="12">
        <f>IF(E4772="","", IF(C4772="Long", (((E4772-H4772)*G4772)/F4772), (((H4772-E4772)*G4772)/F4772)))</f>
        <v/>
      </c>
      <c r="M4772" s="158">
        <f>IF(J4772="", "", K4772)</f>
        <v/>
      </c>
      <c r="N4772" s="17">
        <f>IF(K4772="", "", SUM(M4772/F4772))</f>
        <v/>
      </c>
      <c r="O4772" s="18" t="n"/>
      <c r="AC4772" s="14">
        <f>IF(M4772&lt;0, M4772/-F4772, L4772)</f>
        <v/>
      </c>
      <c r="AD4772" s="14">
        <f>IF(M4772="", "", IF(C4772="Long", IF(M4772&gt;0, M4772/F4772, ((G4772*(I4772-E4772))/F4772)), IF(M4772&gt;0, M4772/F4772, ((G4772*(E4772-I4772))/F4772))))</f>
        <v/>
      </c>
      <c r="AE4772" s="30">
        <f>IF(A4772="", "", MONTH(A4772))</f>
        <v/>
      </c>
      <c r="AF4772" s="30">
        <f>IF(A4772="", "", YEAR(A4772))</f>
        <v/>
      </c>
      <c r="AG4772" s="30">
        <f>IF(A4772="", "", DAY(A4772))</f>
        <v/>
      </c>
    </row>
    <row customHeight="1" ht="17.25" r="4773" spans="1:105">
      <c r="A4773" s="161" t="n"/>
      <c r="B4773" s="141" t="n"/>
      <c r="C4773" s="15" t="n"/>
      <c r="D4773" s="15" t="n"/>
      <c r="E4773" s="142" t="n"/>
      <c r="F4773" s="16" t="n"/>
      <c r="G4773" s="132" t="n"/>
      <c r="H4773" s="142" t="n"/>
      <c r="I4773" s="142" t="n"/>
      <c r="J4773" s="144" t="n"/>
      <c r="K4773" s="124" t="n"/>
      <c r="L4773" s="12">
        <f>IF(E4773="","", IF(C4773="Long", (((E4773-H4773)*G4773)/F4773), (((H4773-E4773)*G4773)/F4773)))</f>
        <v/>
      </c>
      <c r="M4773" s="158">
        <f>IF(J4773="", "", K4773)</f>
        <v/>
      </c>
      <c r="N4773" s="17">
        <f>IF(K4773="", "", SUM(M4773/F4773))</f>
        <v/>
      </c>
      <c r="O4773" s="18" t="n"/>
      <c r="AC4773" s="14">
        <f>IF(M4773&lt;0, M4773/-F4773, L4773)</f>
        <v/>
      </c>
      <c r="AD4773" s="14">
        <f>IF(M4773="", "", IF(C4773="Long", IF(M4773&gt;0, M4773/F4773, ((G4773*(I4773-E4773))/F4773)), IF(M4773&gt;0, M4773/F4773, ((G4773*(E4773-I4773))/F4773))))</f>
        <v/>
      </c>
      <c r="AE4773" s="30">
        <f>IF(A4773="", "", MONTH(A4773))</f>
        <v/>
      </c>
      <c r="AF4773" s="30">
        <f>IF(A4773="", "", YEAR(A4773))</f>
        <v/>
      </c>
      <c r="AG4773" s="30">
        <f>IF(A4773="", "", DAY(A4773))</f>
        <v/>
      </c>
    </row>
    <row customHeight="1" ht="17.25" r="4774" spans="1:105">
      <c r="A4774" s="161" t="n"/>
      <c r="B4774" s="141" t="n"/>
      <c r="C4774" s="15" t="n"/>
      <c r="D4774" s="15" t="n"/>
      <c r="E4774" s="142" t="n"/>
      <c r="F4774" s="16" t="n"/>
      <c r="G4774" s="132" t="n"/>
      <c r="H4774" s="142" t="n"/>
      <c r="I4774" s="142" t="n"/>
      <c r="J4774" s="144" t="n"/>
      <c r="K4774" s="124" t="n"/>
      <c r="L4774" s="12">
        <f>IF(E4774="","", IF(C4774="Long", (((E4774-H4774)*G4774)/F4774), (((H4774-E4774)*G4774)/F4774)))</f>
        <v/>
      </c>
      <c r="M4774" s="158">
        <f>IF(J4774="", "", K4774)</f>
        <v/>
      </c>
      <c r="N4774" s="17">
        <f>IF(K4774="", "", SUM(M4774/F4774))</f>
        <v/>
      </c>
      <c r="O4774" s="18" t="n"/>
      <c r="AC4774" s="14">
        <f>IF(M4774&lt;0, M4774/-F4774, L4774)</f>
        <v/>
      </c>
      <c r="AD4774" s="14">
        <f>IF(M4774="", "", IF(C4774="Long", IF(M4774&gt;0, M4774/F4774, ((G4774*(I4774-E4774))/F4774)), IF(M4774&gt;0, M4774/F4774, ((G4774*(E4774-I4774))/F4774))))</f>
        <v/>
      </c>
      <c r="AE4774" s="30">
        <f>IF(A4774="", "", MONTH(A4774))</f>
        <v/>
      </c>
      <c r="AF4774" s="30">
        <f>IF(A4774="", "", YEAR(A4774))</f>
        <v/>
      </c>
      <c r="AG4774" s="30">
        <f>IF(A4774="", "", DAY(A4774))</f>
        <v/>
      </c>
    </row>
    <row customHeight="1" ht="17.25" r="4775" spans="1:105">
      <c r="A4775" s="161" t="n"/>
      <c r="B4775" s="141" t="n"/>
      <c r="C4775" s="15" t="n"/>
      <c r="D4775" s="15" t="n"/>
      <c r="E4775" s="142" t="n"/>
      <c r="F4775" s="16" t="n"/>
      <c r="G4775" s="132" t="n"/>
      <c r="H4775" s="142" t="n"/>
      <c r="I4775" s="142" t="n"/>
      <c r="J4775" s="144" t="n"/>
      <c r="K4775" s="124" t="n"/>
      <c r="L4775" s="12">
        <f>IF(E4775="","", IF(C4775="Long", (((E4775-H4775)*G4775)/F4775), (((H4775-E4775)*G4775)/F4775)))</f>
        <v/>
      </c>
      <c r="M4775" s="158">
        <f>IF(J4775="", "", K4775)</f>
        <v/>
      </c>
      <c r="N4775" s="17">
        <f>IF(K4775="", "", SUM(M4775/F4775))</f>
        <v/>
      </c>
      <c r="O4775" s="18" t="n"/>
      <c r="AC4775" s="14">
        <f>IF(M4775&lt;0, M4775/-F4775, L4775)</f>
        <v/>
      </c>
      <c r="AD4775" s="14">
        <f>IF(M4775="", "", IF(C4775="Long", IF(M4775&gt;0, M4775/F4775, ((G4775*(I4775-E4775))/F4775)), IF(M4775&gt;0, M4775/F4775, ((G4775*(E4775-I4775))/F4775))))</f>
        <v/>
      </c>
      <c r="AE4775" s="30">
        <f>IF(A4775="", "", MONTH(A4775))</f>
        <v/>
      </c>
      <c r="AF4775" s="30">
        <f>IF(A4775="", "", YEAR(A4775))</f>
        <v/>
      </c>
      <c r="AG4775" s="30">
        <f>IF(A4775="", "", DAY(A4775))</f>
        <v/>
      </c>
    </row>
    <row customHeight="1" ht="17.25" r="4776" spans="1:105">
      <c r="A4776" s="161" t="n"/>
      <c r="B4776" s="141" t="n"/>
      <c r="C4776" s="15" t="n"/>
      <c r="D4776" s="15" t="n"/>
      <c r="E4776" s="142" t="n"/>
      <c r="F4776" s="16" t="n"/>
      <c r="G4776" s="132" t="n"/>
      <c r="H4776" s="142" t="n"/>
      <c r="I4776" s="142" t="n"/>
      <c r="J4776" s="144" t="n"/>
      <c r="K4776" s="124" t="n"/>
      <c r="L4776" s="12">
        <f>IF(E4776="","", IF(C4776="Long", (((E4776-H4776)*G4776)/F4776), (((H4776-E4776)*G4776)/F4776)))</f>
        <v/>
      </c>
      <c r="M4776" s="158">
        <f>IF(J4776="", "", K4776)</f>
        <v/>
      </c>
      <c r="N4776" s="17">
        <f>IF(K4776="", "", SUM(M4776/F4776))</f>
        <v/>
      </c>
      <c r="O4776" s="18" t="n"/>
      <c r="AC4776" s="14">
        <f>IF(M4776&lt;0, M4776/-F4776, L4776)</f>
        <v/>
      </c>
      <c r="AD4776" s="14">
        <f>IF(M4776="", "", IF(C4776="Long", IF(M4776&gt;0, M4776/F4776, ((G4776*(I4776-E4776))/F4776)), IF(M4776&gt;0, M4776/F4776, ((G4776*(E4776-I4776))/F4776))))</f>
        <v/>
      </c>
      <c r="AE4776" s="30">
        <f>IF(A4776="", "", MONTH(A4776))</f>
        <v/>
      </c>
      <c r="AF4776" s="30">
        <f>IF(A4776="", "", YEAR(A4776))</f>
        <v/>
      </c>
      <c r="AG4776" s="30">
        <f>IF(A4776="", "", DAY(A4776))</f>
        <v/>
      </c>
    </row>
    <row customHeight="1" ht="17.25" r="4777" spans="1:105">
      <c r="A4777" s="161" t="n"/>
      <c r="B4777" s="141" t="n"/>
      <c r="C4777" s="15" t="n"/>
      <c r="D4777" s="15" t="n"/>
      <c r="E4777" s="142" t="n"/>
      <c r="F4777" s="16" t="n"/>
      <c r="G4777" s="132" t="n"/>
      <c r="H4777" s="142" t="n"/>
      <c r="I4777" s="142" t="n"/>
      <c r="J4777" s="144" t="n"/>
      <c r="K4777" s="124" t="n"/>
      <c r="L4777" s="12">
        <f>IF(E4777="","", IF(C4777="Long", (((E4777-H4777)*G4777)/F4777), (((H4777-E4777)*G4777)/F4777)))</f>
        <v/>
      </c>
      <c r="M4777" s="158">
        <f>IF(J4777="", "", K4777)</f>
        <v/>
      </c>
      <c r="N4777" s="17">
        <f>IF(K4777="", "", SUM(M4777/F4777))</f>
        <v/>
      </c>
      <c r="O4777" s="18" t="n"/>
      <c r="AC4777" s="14">
        <f>IF(M4777&lt;0, M4777/-F4777, L4777)</f>
        <v/>
      </c>
      <c r="AD4777" s="14">
        <f>IF(M4777="", "", IF(C4777="Long", IF(M4777&gt;0, M4777/F4777, ((G4777*(I4777-E4777))/F4777)), IF(M4777&gt;0, M4777/F4777, ((G4777*(E4777-I4777))/F4777))))</f>
        <v/>
      </c>
      <c r="AE4777" s="30">
        <f>IF(A4777="", "", MONTH(A4777))</f>
        <v/>
      </c>
      <c r="AF4777" s="30">
        <f>IF(A4777="", "", YEAR(A4777))</f>
        <v/>
      </c>
      <c r="AG4777" s="30">
        <f>IF(A4777="", "", DAY(A4777))</f>
        <v/>
      </c>
    </row>
    <row customHeight="1" ht="17.25" r="4778" spans="1:105">
      <c r="A4778" s="161" t="n"/>
      <c r="B4778" s="141" t="n"/>
      <c r="C4778" s="15" t="n"/>
      <c r="D4778" s="15" t="n"/>
      <c r="E4778" s="142" t="n"/>
      <c r="F4778" s="16" t="n"/>
      <c r="G4778" s="132" t="n"/>
      <c r="H4778" s="142" t="n"/>
      <c r="I4778" s="142" t="n"/>
      <c r="J4778" s="144" t="n"/>
      <c r="K4778" s="124" t="n"/>
      <c r="L4778" s="12">
        <f>IF(E4778="","", IF(C4778="Long", (((E4778-H4778)*G4778)/F4778), (((H4778-E4778)*G4778)/F4778)))</f>
        <v/>
      </c>
      <c r="M4778" s="158">
        <f>IF(J4778="", "", K4778)</f>
        <v/>
      </c>
      <c r="N4778" s="17">
        <f>IF(K4778="", "", SUM(M4778/F4778))</f>
        <v/>
      </c>
      <c r="O4778" s="18" t="n"/>
      <c r="AC4778" s="14">
        <f>IF(M4778&lt;0, M4778/-F4778, L4778)</f>
        <v/>
      </c>
      <c r="AD4778" s="14">
        <f>IF(M4778="", "", IF(C4778="Long", IF(M4778&gt;0, M4778/F4778, ((G4778*(I4778-E4778))/F4778)), IF(M4778&gt;0, M4778/F4778, ((G4778*(E4778-I4778))/F4778))))</f>
        <v/>
      </c>
      <c r="AE4778" s="30">
        <f>IF(A4778="", "", MONTH(A4778))</f>
        <v/>
      </c>
      <c r="AF4778" s="30">
        <f>IF(A4778="", "", YEAR(A4778))</f>
        <v/>
      </c>
      <c r="AG4778" s="30">
        <f>IF(A4778="", "", DAY(A4778))</f>
        <v/>
      </c>
    </row>
    <row customHeight="1" ht="17.25" r="4779" spans="1:105">
      <c r="A4779" s="161" t="n"/>
      <c r="B4779" s="141" t="n"/>
      <c r="C4779" s="15" t="n"/>
      <c r="D4779" s="15" t="n"/>
      <c r="E4779" s="142" t="n"/>
      <c r="F4779" s="16" t="n"/>
      <c r="G4779" s="132" t="n"/>
      <c r="H4779" s="142" t="n"/>
      <c r="I4779" s="142" t="n"/>
      <c r="J4779" s="144" t="n"/>
      <c r="K4779" s="124" t="n"/>
      <c r="L4779" s="12">
        <f>IF(E4779="","", IF(C4779="Long", (((E4779-H4779)*G4779)/F4779), (((H4779-E4779)*G4779)/F4779)))</f>
        <v/>
      </c>
      <c r="M4779" s="158">
        <f>IF(J4779="", "", K4779)</f>
        <v/>
      </c>
      <c r="N4779" s="17">
        <f>IF(K4779="", "", SUM(M4779/F4779))</f>
        <v/>
      </c>
      <c r="O4779" s="18" t="n"/>
      <c r="AC4779" s="14">
        <f>IF(M4779&lt;0, M4779/-F4779, L4779)</f>
        <v/>
      </c>
      <c r="AD4779" s="14">
        <f>IF(M4779="", "", IF(C4779="Long", IF(M4779&gt;0, M4779/F4779, ((G4779*(I4779-E4779))/F4779)), IF(M4779&gt;0, M4779/F4779, ((G4779*(E4779-I4779))/F4779))))</f>
        <v/>
      </c>
      <c r="AE4779" s="30">
        <f>IF(A4779="", "", MONTH(A4779))</f>
        <v/>
      </c>
      <c r="AF4779" s="30">
        <f>IF(A4779="", "", YEAR(A4779))</f>
        <v/>
      </c>
      <c r="AG4779" s="30">
        <f>IF(A4779="", "", DAY(A4779))</f>
        <v/>
      </c>
    </row>
    <row customHeight="1" ht="17.25" r="4780" spans="1:105">
      <c r="A4780" s="161" t="n"/>
      <c r="B4780" s="141" t="n"/>
      <c r="C4780" s="15" t="n"/>
      <c r="D4780" s="15" t="n"/>
      <c r="E4780" s="142" t="n"/>
      <c r="F4780" s="16" t="n"/>
      <c r="G4780" s="132" t="n"/>
      <c r="H4780" s="142" t="n"/>
      <c r="I4780" s="142" t="n"/>
      <c r="J4780" s="144" t="n"/>
      <c r="K4780" s="124" t="n"/>
      <c r="L4780" s="12">
        <f>IF(E4780="","", IF(C4780="Long", (((E4780-H4780)*G4780)/F4780), (((H4780-E4780)*G4780)/F4780)))</f>
        <v/>
      </c>
      <c r="M4780" s="158">
        <f>IF(J4780="", "", K4780)</f>
        <v/>
      </c>
      <c r="N4780" s="17">
        <f>IF(K4780="", "", SUM(M4780/F4780))</f>
        <v/>
      </c>
      <c r="O4780" s="18" t="n"/>
      <c r="AC4780" s="14">
        <f>IF(M4780&lt;0, M4780/-F4780, L4780)</f>
        <v/>
      </c>
      <c r="AD4780" s="14">
        <f>IF(M4780="", "", IF(C4780="Long", IF(M4780&gt;0, M4780/F4780, ((G4780*(I4780-E4780))/F4780)), IF(M4780&gt;0, M4780/F4780, ((G4780*(E4780-I4780))/F4780))))</f>
        <v/>
      </c>
      <c r="AE4780" s="30">
        <f>IF(A4780="", "", MONTH(A4780))</f>
        <v/>
      </c>
      <c r="AF4780" s="30">
        <f>IF(A4780="", "", YEAR(A4780))</f>
        <v/>
      </c>
      <c r="AG4780" s="30">
        <f>IF(A4780="", "", DAY(A4780))</f>
        <v/>
      </c>
    </row>
    <row customHeight="1" ht="17.25" r="4781" spans="1:105">
      <c r="A4781" s="161" t="n"/>
      <c r="B4781" s="141" t="n"/>
      <c r="C4781" s="15" t="n"/>
      <c r="D4781" s="15" t="n"/>
      <c r="E4781" s="142" t="n"/>
      <c r="F4781" s="16" t="n"/>
      <c r="G4781" s="132" t="n"/>
      <c r="H4781" s="142" t="n"/>
      <c r="I4781" s="142" t="n"/>
      <c r="J4781" s="144" t="n"/>
      <c r="K4781" s="124" t="n"/>
      <c r="L4781" s="12">
        <f>IF(E4781="","", IF(C4781="Long", (((E4781-H4781)*G4781)/F4781), (((H4781-E4781)*G4781)/F4781)))</f>
        <v/>
      </c>
      <c r="M4781" s="158">
        <f>IF(J4781="", "", K4781)</f>
        <v/>
      </c>
      <c r="N4781" s="17">
        <f>IF(K4781="", "", SUM(M4781/F4781))</f>
        <v/>
      </c>
      <c r="O4781" s="18" t="n"/>
      <c r="AC4781" s="14">
        <f>IF(M4781&lt;0, M4781/-F4781, L4781)</f>
        <v/>
      </c>
      <c r="AD4781" s="14">
        <f>IF(M4781="", "", IF(C4781="Long", IF(M4781&gt;0, M4781/F4781, ((G4781*(I4781-E4781))/F4781)), IF(M4781&gt;0, M4781/F4781, ((G4781*(E4781-I4781))/F4781))))</f>
        <v/>
      </c>
      <c r="AE4781" s="30">
        <f>IF(A4781="", "", MONTH(A4781))</f>
        <v/>
      </c>
      <c r="AF4781" s="30">
        <f>IF(A4781="", "", YEAR(A4781))</f>
        <v/>
      </c>
      <c r="AG4781" s="30">
        <f>IF(A4781="", "", DAY(A4781))</f>
        <v/>
      </c>
    </row>
    <row customHeight="1" ht="17.25" r="4782" spans="1:105">
      <c r="A4782" s="161" t="n"/>
      <c r="B4782" s="141" t="n"/>
      <c r="C4782" s="15" t="n"/>
      <c r="D4782" s="15" t="n"/>
      <c r="E4782" s="142" t="n"/>
      <c r="F4782" s="16" t="n"/>
      <c r="G4782" s="132" t="n"/>
      <c r="H4782" s="142" t="n"/>
      <c r="I4782" s="142" t="n"/>
      <c r="J4782" s="144" t="n"/>
      <c r="K4782" s="124" t="n"/>
      <c r="L4782" s="12">
        <f>IF(E4782="","", IF(C4782="Long", (((E4782-H4782)*G4782)/F4782), (((H4782-E4782)*G4782)/F4782)))</f>
        <v/>
      </c>
      <c r="M4782" s="158">
        <f>IF(J4782="", "", K4782)</f>
        <v/>
      </c>
      <c r="N4782" s="17">
        <f>IF(K4782="", "", SUM(M4782/F4782))</f>
        <v/>
      </c>
      <c r="O4782" s="18" t="n"/>
      <c r="AC4782" s="14">
        <f>IF(M4782&lt;0, M4782/-F4782, L4782)</f>
        <v/>
      </c>
      <c r="AD4782" s="14">
        <f>IF(M4782="", "", IF(C4782="Long", IF(M4782&gt;0, M4782/F4782, ((G4782*(I4782-E4782))/F4782)), IF(M4782&gt;0, M4782/F4782, ((G4782*(E4782-I4782))/F4782))))</f>
        <v/>
      </c>
      <c r="AE4782" s="30">
        <f>IF(A4782="", "", MONTH(A4782))</f>
        <v/>
      </c>
      <c r="AF4782" s="30">
        <f>IF(A4782="", "", YEAR(A4782))</f>
        <v/>
      </c>
      <c r="AG4782" s="30">
        <f>IF(A4782="", "", DAY(A4782))</f>
        <v/>
      </c>
    </row>
    <row customHeight="1" ht="17.25" r="4783" spans="1:105">
      <c r="A4783" s="161" t="n"/>
      <c r="B4783" s="141" t="n"/>
      <c r="C4783" s="15" t="n"/>
      <c r="D4783" s="15" t="n"/>
      <c r="E4783" s="142" t="n"/>
      <c r="F4783" s="16" t="n"/>
      <c r="G4783" s="132" t="n"/>
      <c r="H4783" s="142" t="n"/>
      <c r="I4783" s="142" t="n"/>
      <c r="J4783" s="144" t="n"/>
      <c r="K4783" s="124" t="n"/>
      <c r="L4783" s="12">
        <f>IF(E4783="","", IF(C4783="Long", (((E4783-H4783)*G4783)/F4783), (((H4783-E4783)*G4783)/F4783)))</f>
        <v/>
      </c>
      <c r="M4783" s="158">
        <f>IF(J4783="", "", K4783)</f>
        <v/>
      </c>
      <c r="N4783" s="17">
        <f>IF(K4783="", "", SUM(M4783/F4783))</f>
        <v/>
      </c>
      <c r="O4783" s="18" t="n"/>
      <c r="AC4783" s="14">
        <f>IF(M4783&lt;0, M4783/-F4783, L4783)</f>
        <v/>
      </c>
      <c r="AD4783" s="14">
        <f>IF(M4783="", "", IF(C4783="Long", IF(M4783&gt;0, M4783/F4783, ((G4783*(I4783-E4783))/F4783)), IF(M4783&gt;0, M4783/F4783, ((G4783*(E4783-I4783))/F4783))))</f>
        <v/>
      </c>
      <c r="AE4783" s="30">
        <f>IF(A4783="", "", MONTH(A4783))</f>
        <v/>
      </c>
      <c r="AF4783" s="30">
        <f>IF(A4783="", "", YEAR(A4783))</f>
        <v/>
      </c>
      <c r="AG4783" s="30">
        <f>IF(A4783="", "", DAY(A4783))</f>
        <v/>
      </c>
    </row>
    <row customHeight="1" ht="17.25" r="4784" spans="1:105">
      <c r="A4784" s="161" t="n"/>
      <c r="B4784" s="141" t="n"/>
      <c r="C4784" s="15" t="n"/>
      <c r="D4784" s="15" t="n"/>
      <c r="E4784" s="142" t="n"/>
      <c r="F4784" s="16" t="n"/>
      <c r="G4784" s="132" t="n"/>
      <c r="H4784" s="142" t="n"/>
      <c r="I4784" s="142" t="n"/>
      <c r="J4784" s="144" t="n"/>
      <c r="K4784" s="124" t="n"/>
      <c r="L4784" s="12">
        <f>IF(E4784="","", IF(C4784="Long", (((E4784-H4784)*G4784)/F4784), (((H4784-E4784)*G4784)/F4784)))</f>
        <v/>
      </c>
      <c r="M4784" s="158">
        <f>IF(J4784="", "", K4784)</f>
        <v/>
      </c>
      <c r="N4784" s="17">
        <f>IF(K4784="", "", SUM(M4784/F4784))</f>
        <v/>
      </c>
      <c r="O4784" s="18" t="n"/>
      <c r="AC4784" s="14">
        <f>IF(M4784&lt;0, M4784/-F4784, L4784)</f>
        <v/>
      </c>
      <c r="AD4784" s="14">
        <f>IF(M4784="", "", IF(C4784="Long", IF(M4784&gt;0, M4784/F4784, ((G4784*(I4784-E4784))/F4784)), IF(M4784&gt;0, M4784/F4784, ((G4784*(E4784-I4784))/F4784))))</f>
        <v/>
      </c>
      <c r="AE4784" s="30">
        <f>IF(A4784="", "", MONTH(A4784))</f>
        <v/>
      </c>
      <c r="AF4784" s="30">
        <f>IF(A4784="", "", YEAR(A4784))</f>
        <v/>
      </c>
      <c r="AG4784" s="30">
        <f>IF(A4784="", "", DAY(A4784))</f>
        <v/>
      </c>
    </row>
    <row customHeight="1" ht="17.25" r="4785" spans="1:105">
      <c r="A4785" s="161" t="n"/>
      <c r="B4785" s="141" t="n"/>
      <c r="C4785" s="15" t="n"/>
      <c r="D4785" s="15" t="n"/>
      <c r="E4785" s="142" t="n"/>
      <c r="F4785" s="16" t="n"/>
      <c r="G4785" s="132" t="n"/>
      <c r="H4785" s="142" t="n"/>
      <c r="I4785" s="142" t="n"/>
      <c r="J4785" s="144" t="n"/>
      <c r="K4785" s="124" t="n"/>
      <c r="L4785" s="12">
        <f>IF(E4785="","", IF(C4785="Long", (((E4785-H4785)*G4785)/F4785), (((H4785-E4785)*G4785)/F4785)))</f>
        <v/>
      </c>
      <c r="M4785" s="158">
        <f>IF(J4785="", "", K4785)</f>
        <v/>
      </c>
      <c r="N4785" s="17">
        <f>IF(K4785="", "", SUM(M4785/F4785))</f>
        <v/>
      </c>
      <c r="O4785" s="18" t="n"/>
      <c r="AC4785" s="14">
        <f>IF(M4785&lt;0, M4785/-F4785, L4785)</f>
        <v/>
      </c>
      <c r="AD4785" s="14">
        <f>IF(M4785="", "", IF(C4785="Long", IF(M4785&gt;0, M4785/F4785, ((G4785*(I4785-E4785))/F4785)), IF(M4785&gt;0, M4785/F4785, ((G4785*(E4785-I4785))/F4785))))</f>
        <v/>
      </c>
      <c r="AE4785" s="30">
        <f>IF(A4785="", "", MONTH(A4785))</f>
        <v/>
      </c>
      <c r="AF4785" s="30">
        <f>IF(A4785="", "", YEAR(A4785))</f>
        <v/>
      </c>
      <c r="AG4785" s="30">
        <f>IF(A4785="", "", DAY(A4785))</f>
        <v/>
      </c>
    </row>
    <row customHeight="1" ht="17.25" r="4786" spans="1:105">
      <c r="A4786" s="161" t="n"/>
      <c r="B4786" s="141" t="n"/>
      <c r="C4786" s="15" t="n"/>
      <c r="D4786" s="15" t="n"/>
      <c r="E4786" s="142" t="n"/>
      <c r="F4786" s="16" t="n"/>
      <c r="G4786" s="132" t="n"/>
      <c r="H4786" s="142" t="n"/>
      <c r="I4786" s="142" t="n"/>
      <c r="J4786" s="144" t="n"/>
      <c r="K4786" s="124" t="n"/>
      <c r="L4786" s="12">
        <f>IF(E4786="","", IF(C4786="Long", (((E4786-H4786)*G4786)/F4786), (((H4786-E4786)*G4786)/F4786)))</f>
        <v/>
      </c>
      <c r="M4786" s="158">
        <f>IF(J4786="", "", K4786)</f>
        <v/>
      </c>
      <c r="N4786" s="17">
        <f>IF(K4786="", "", SUM(M4786/F4786))</f>
        <v/>
      </c>
      <c r="O4786" s="18" t="n"/>
      <c r="AC4786" s="14">
        <f>IF(M4786&lt;0, M4786/-F4786, L4786)</f>
        <v/>
      </c>
      <c r="AD4786" s="14">
        <f>IF(M4786="", "", IF(C4786="Long", IF(M4786&gt;0, M4786/F4786, ((G4786*(I4786-E4786))/F4786)), IF(M4786&gt;0, M4786/F4786, ((G4786*(E4786-I4786))/F4786))))</f>
        <v/>
      </c>
      <c r="AE4786" s="30">
        <f>IF(A4786="", "", MONTH(A4786))</f>
        <v/>
      </c>
      <c r="AF4786" s="30">
        <f>IF(A4786="", "", YEAR(A4786))</f>
        <v/>
      </c>
      <c r="AG4786" s="30">
        <f>IF(A4786="", "", DAY(A4786))</f>
        <v/>
      </c>
    </row>
    <row customHeight="1" ht="17.25" r="4787" spans="1:105">
      <c r="A4787" s="161" t="n"/>
      <c r="B4787" s="141" t="n"/>
      <c r="C4787" s="15" t="n"/>
      <c r="D4787" s="15" t="n"/>
      <c r="E4787" s="142" t="n"/>
      <c r="F4787" s="16" t="n"/>
      <c r="G4787" s="132" t="n"/>
      <c r="H4787" s="142" t="n"/>
      <c r="I4787" s="142" t="n"/>
      <c r="J4787" s="144" t="n"/>
      <c r="K4787" s="124" t="n"/>
      <c r="L4787" s="12">
        <f>IF(E4787="","", IF(C4787="Long", (((E4787-H4787)*G4787)/F4787), (((H4787-E4787)*G4787)/F4787)))</f>
        <v/>
      </c>
      <c r="M4787" s="158">
        <f>IF(J4787="", "", K4787)</f>
        <v/>
      </c>
      <c r="N4787" s="17">
        <f>IF(K4787="", "", SUM(M4787/F4787))</f>
        <v/>
      </c>
      <c r="O4787" s="18" t="n"/>
      <c r="AC4787" s="14">
        <f>IF(M4787&lt;0, M4787/-F4787, L4787)</f>
        <v/>
      </c>
      <c r="AD4787" s="14">
        <f>IF(M4787="", "", IF(C4787="Long", IF(M4787&gt;0, M4787/F4787, ((G4787*(I4787-E4787))/F4787)), IF(M4787&gt;0, M4787/F4787, ((G4787*(E4787-I4787))/F4787))))</f>
        <v/>
      </c>
      <c r="AE4787" s="30">
        <f>IF(A4787="", "", MONTH(A4787))</f>
        <v/>
      </c>
      <c r="AF4787" s="30">
        <f>IF(A4787="", "", YEAR(A4787))</f>
        <v/>
      </c>
      <c r="AG4787" s="30">
        <f>IF(A4787="", "", DAY(A4787))</f>
        <v/>
      </c>
    </row>
    <row customHeight="1" ht="17.25" r="4788" spans="1:105">
      <c r="A4788" s="161" t="n"/>
      <c r="B4788" s="141" t="n"/>
      <c r="C4788" s="15" t="n"/>
      <c r="D4788" s="15" t="n"/>
      <c r="E4788" s="142" t="n"/>
      <c r="F4788" s="16" t="n"/>
      <c r="G4788" s="132" t="n"/>
      <c r="H4788" s="142" t="n"/>
      <c r="I4788" s="142" t="n"/>
      <c r="J4788" s="144" t="n"/>
      <c r="K4788" s="124" t="n"/>
      <c r="L4788" s="12">
        <f>IF(E4788="","", IF(C4788="Long", (((E4788-H4788)*G4788)/F4788), (((H4788-E4788)*G4788)/F4788)))</f>
        <v/>
      </c>
      <c r="M4788" s="158">
        <f>IF(J4788="", "", K4788)</f>
        <v/>
      </c>
      <c r="N4788" s="17">
        <f>IF(K4788="", "", SUM(M4788/F4788))</f>
        <v/>
      </c>
      <c r="O4788" s="18" t="n"/>
      <c r="AC4788" s="14">
        <f>IF(M4788&lt;0, M4788/-F4788, L4788)</f>
        <v/>
      </c>
      <c r="AD4788" s="14">
        <f>IF(M4788="", "", IF(C4788="Long", IF(M4788&gt;0, M4788/F4788, ((G4788*(I4788-E4788))/F4788)), IF(M4788&gt;0, M4788/F4788, ((G4788*(E4788-I4788))/F4788))))</f>
        <v/>
      </c>
      <c r="AE4788" s="30">
        <f>IF(A4788="", "", MONTH(A4788))</f>
        <v/>
      </c>
      <c r="AF4788" s="30">
        <f>IF(A4788="", "", YEAR(A4788))</f>
        <v/>
      </c>
      <c r="AG4788" s="30">
        <f>IF(A4788="", "", DAY(A4788))</f>
        <v/>
      </c>
    </row>
    <row customHeight="1" ht="17.25" r="4789" spans="1:105">
      <c r="A4789" s="161" t="n"/>
      <c r="B4789" s="141" t="n"/>
      <c r="C4789" s="15" t="n"/>
      <c r="D4789" s="15" t="n"/>
      <c r="E4789" s="142" t="n"/>
      <c r="F4789" s="16" t="n"/>
      <c r="G4789" s="132" t="n"/>
      <c r="H4789" s="142" t="n"/>
      <c r="I4789" s="142" t="n"/>
      <c r="J4789" s="144" t="n"/>
      <c r="K4789" s="124" t="n"/>
      <c r="L4789" s="12">
        <f>IF(E4789="","", IF(C4789="Long", (((E4789-H4789)*G4789)/F4789), (((H4789-E4789)*G4789)/F4789)))</f>
        <v/>
      </c>
      <c r="M4789" s="158">
        <f>IF(J4789="", "", K4789)</f>
        <v/>
      </c>
      <c r="N4789" s="17">
        <f>IF(K4789="", "", SUM(M4789/F4789))</f>
        <v/>
      </c>
      <c r="O4789" s="18" t="n"/>
      <c r="AC4789" s="14">
        <f>IF(M4789&lt;0, M4789/-F4789, L4789)</f>
        <v/>
      </c>
      <c r="AD4789" s="14">
        <f>IF(M4789="", "", IF(C4789="Long", IF(M4789&gt;0, M4789/F4789, ((G4789*(I4789-E4789))/F4789)), IF(M4789&gt;0, M4789/F4789, ((G4789*(E4789-I4789))/F4789))))</f>
        <v/>
      </c>
      <c r="AE4789" s="30">
        <f>IF(A4789="", "", MONTH(A4789))</f>
        <v/>
      </c>
      <c r="AF4789" s="30">
        <f>IF(A4789="", "", YEAR(A4789))</f>
        <v/>
      </c>
      <c r="AG4789" s="30">
        <f>IF(A4789="", "", DAY(A4789))</f>
        <v/>
      </c>
    </row>
    <row customHeight="1" ht="17.25" r="4790" spans="1:105">
      <c r="A4790" s="161" t="n"/>
      <c r="B4790" s="141" t="n"/>
      <c r="C4790" s="15" t="n"/>
      <c r="D4790" s="15" t="n"/>
      <c r="E4790" s="142" t="n"/>
      <c r="F4790" s="16" t="n"/>
      <c r="G4790" s="132" t="n"/>
      <c r="H4790" s="142" t="n"/>
      <c r="I4790" s="142" t="n"/>
      <c r="J4790" s="144" t="n"/>
      <c r="K4790" s="124" t="n"/>
      <c r="L4790" s="12">
        <f>IF(E4790="","", IF(C4790="Long", (((E4790-H4790)*G4790)/F4790), (((H4790-E4790)*G4790)/F4790)))</f>
        <v/>
      </c>
      <c r="M4790" s="158">
        <f>IF(J4790="", "", K4790)</f>
        <v/>
      </c>
      <c r="N4790" s="17">
        <f>IF(K4790="", "", SUM(M4790/F4790))</f>
        <v/>
      </c>
      <c r="O4790" s="18" t="n"/>
      <c r="AC4790" s="14">
        <f>IF(M4790&lt;0, M4790/-F4790, L4790)</f>
        <v/>
      </c>
      <c r="AD4790" s="14">
        <f>IF(M4790="", "", IF(C4790="Long", IF(M4790&gt;0, M4790/F4790, ((G4790*(I4790-E4790))/F4790)), IF(M4790&gt;0, M4790/F4790, ((G4790*(E4790-I4790))/F4790))))</f>
        <v/>
      </c>
      <c r="AE4790" s="30">
        <f>IF(A4790="", "", MONTH(A4790))</f>
        <v/>
      </c>
      <c r="AF4790" s="30">
        <f>IF(A4790="", "", YEAR(A4790))</f>
        <v/>
      </c>
      <c r="AG4790" s="30">
        <f>IF(A4790="", "", DAY(A4790))</f>
        <v/>
      </c>
    </row>
    <row customHeight="1" ht="17.25" r="4791" spans="1:105">
      <c r="A4791" s="161" t="n"/>
      <c r="B4791" s="141" t="n"/>
      <c r="C4791" s="15" t="n"/>
      <c r="D4791" s="15" t="n"/>
      <c r="E4791" s="142" t="n"/>
      <c r="F4791" s="16" t="n"/>
      <c r="G4791" s="132" t="n"/>
      <c r="H4791" s="142" t="n"/>
      <c r="I4791" s="142" t="n"/>
      <c r="J4791" s="144" t="n"/>
      <c r="K4791" s="124" t="n"/>
      <c r="L4791" s="12">
        <f>IF(E4791="","", IF(C4791="Long", (((E4791-H4791)*G4791)/F4791), (((H4791-E4791)*G4791)/F4791)))</f>
        <v/>
      </c>
      <c r="M4791" s="158">
        <f>IF(J4791="", "", K4791)</f>
        <v/>
      </c>
      <c r="N4791" s="17">
        <f>IF(K4791="", "", SUM(M4791/F4791))</f>
        <v/>
      </c>
      <c r="O4791" s="18" t="n"/>
      <c r="AC4791" s="14">
        <f>IF(M4791&lt;0, M4791/-F4791, L4791)</f>
        <v/>
      </c>
      <c r="AD4791" s="14">
        <f>IF(M4791="", "", IF(C4791="Long", IF(M4791&gt;0, M4791/F4791, ((G4791*(I4791-E4791))/F4791)), IF(M4791&gt;0, M4791/F4791, ((G4791*(E4791-I4791))/F4791))))</f>
        <v/>
      </c>
      <c r="AE4791" s="30">
        <f>IF(A4791="", "", MONTH(A4791))</f>
        <v/>
      </c>
      <c r="AF4791" s="30">
        <f>IF(A4791="", "", YEAR(A4791))</f>
        <v/>
      </c>
      <c r="AG4791" s="30">
        <f>IF(A4791="", "", DAY(A4791))</f>
        <v/>
      </c>
    </row>
    <row customHeight="1" ht="17.25" r="4792" spans="1:105">
      <c r="A4792" s="161" t="n"/>
      <c r="B4792" s="141" t="n"/>
      <c r="C4792" s="15" t="n"/>
      <c r="D4792" s="15" t="n"/>
      <c r="E4792" s="142" t="n"/>
      <c r="F4792" s="16" t="n"/>
      <c r="G4792" s="132" t="n"/>
      <c r="H4792" s="142" t="n"/>
      <c r="I4792" s="142" t="n"/>
      <c r="J4792" s="144" t="n"/>
      <c r="K4792" s="124" t="n"/>
      <c r="L4792" s="12">
        <f>IF(E4792="","", IF(C4792="Long", (((E4792-H4792)*G4792)/F4792), (((H4792-E4792)*G4792)/F4792)))</f>
        <v/>
      </c>
      <c r="M4792" s="158">
        <f>IF(J4792="", "", K4792)</f>
        <v/>
      </c>
      <c r="N4792" s="17">
        <f>IF(K4792="", "", SUM(M4792/F4792))</f>
        <v/>
      </c>
      <c r="O4792" s="18" t="n"/>
      <c r="AC4792" s="14">
        <f>IF(M4792&lt;0, M4792/-F4792, L4792)</f>
        <v/>
      </c>
      <c r="AD4792" s="14">
        <f>IF(M4792="", "", IF(C4792="Long", IF(M4792&gt;0, M4792/F4792, ((G4792*(I4792-E4792))/F4792)), IF(M4792&gt;0, M4792/F4792, ((G4792*(E4792-I4792))/F4792))))</f>
        <v/>
      </c>
      <c r="AE4792" s="30">
        <f>IF(A4792="", "", MONTH(A4792))</f>
        <v/>
      </c>
      <c r="AF4792" s="30">
        <f>IF(A4792="", "", YEAR(A4792))</f>
        <v/>
      </c>
      <c r="AG4792" s="30">
        <f>IF(A4792="", "", DAY(A4792))</f>
        <v/>
      </c>
    </row>
    <row customHeight="1" ht="17.25" r="4793" spans="1:105">
      <c r="A4793" s="161" t="n"/>
      <c r="B4793" s="141" t="n"/>
      <c r="C4793" s="15" t="n"/>
      <c r="D4793" s="15" t="n"/>
      <c r="E4793" s="142" t="n"/>
      <c r="F4793" s="16" t="n"/>
      <c r="G4793" s="132" t="n"/>
      <c r="H4793" s="142" t="n"/>
      <c r="I4793" s="142" t="n"/>
      <c r="J4793" s="144" t="n"/>
      <c r="K4793" s="124" t="n"/>
      <c r="L4793" s="12">
        <f>IF(E4793="","", IF(C4793="Long", (((E4793-H4793)*G4793)/F4793), (((H4793-E4793)*G4793)/F4793)))</f>
        <v/>
      </c>
      <c r="M4793" s="158">
        <f>IF(J4793="", "", K4793)</f>
        <v/>
      </c>
      <c r="N4793" s="17">
        <f>IF(K4793="", "", SUM(M4793/F4793))</f>
        <v/>
      </c>
      <c r="O4793" s="18" t="n"/>
      <c r="AC4793" s="14">
        <f>IF(M4793&lt;0, M4793/-F4793, L4793)</f>
        <v/>
      </c>
      <c r="AD4793" s="14">
        <f>IF(M4793="", "", IF(C4793="Long", IF(M4793&gt;0, M4793/F4793, ((G4793*(I4793-E4793))/F4793)), IF(M4793&gt;0, M4793/F4793, ((G4793*(E4793-I4793))/F4793))))</f>
        <v/>
      </c>
      <c r="AE4793" s="30">
        <f>IF(A4793="", "", MONTH(A4793))</f>
        <v/>
      </c>
      <c r="AF4793" s="30">
        <f>IF(A4793="", "", YEAR(A4793))</f>
        <v/>
      </c>
      <c r="AG4793" s="30">
        <f>IF(A4793="", "", DAY(A4793))</f>
        <v/>
      </c>
    </row>
    <row customHeight="1" ht="17.25" r="4794" spans="1:105">
      <c r="A4794" s="161" t="n"/>
      <c r="B4794" s="141" t="n"/>
      <c r="C4794" s="15" t="n"/>
      <c r="D4794" s="15" t="n"/>
      <c r="E4794" s="142" t="n"/>
      <c r="F4794" s="16" t="n"/>
      <c r="G4794" s="132" t="n"/>
      <c r="H4794" s="142" t="n"/>
      <c r="I4794" s="142" t="n"/>
      <c r="J4794" s="144" t="n"/>
      <c r="K4794" s="124" t="n"/>
      <c r="L4794" s="12">
        <f>IF(E4794="","", IF(C4794="Long", (((E4794-H4794)*G4794)/F4794), (((H4794-E4794)*G4794)/F4794)))</f>
        <v/>
      </c>
      <c r="M4794" s="158">
        <f>IF(J4794="", "", K4794)</f>
        <v/>
      </c>
      <c r="N4794" s="17">
        <f>IF(K4794="", "", SUM(M4794/F4794))</f>
        <v/>
      </c>
      <c r="O4794" s="18" t="n"/>
      <c r="AC4794" s="14">
        <f>IF(M4794&lt;0, M4794/-F4794, L4794)</f>
        <v/>
      </c>
      <c r="AD4794" s="14">
        <f>IF(M4794="", "", IF(C4794="Long", IF(M4794&gt;0, M4794/F4794, ((G4794*(I4794-E4794))/F4794)), IF(M4794&gt;0, M4794/F4794, ((G4794*(E4794-I4794))/F4794))))</f>
        <v/>
      </c>
      <c r="AE4794" s="30">
        <f>IF(A4794="", "", MONTH(A4794))</f>
        <v/>
      </c>
      <c r="AF4794" s="30">
        <f>IF(A4794="", "", YEAR(A4794))</f>
        <v/>
      </c>
      <c r="AG4794" s="30">
        <f>IF(A4794="", "", DAY(A4794))</f>
        <v/>
      </c>
    </row>
    <row customHeight="1" ht="17.25" r="4795" spans="1:105">
      <c r="A4795" s="161" t="n"/>
      <c r="B4795" s="141" t="n"/>
      <c r="C4795" s="15" t="n"/>
      <c r="D4795" s="15" t="n"/>
      <c r="E4795" s="142" t="n"/>
      <c r="F4795" s="16" t="n"/>
      <c r="G4795" s="132" t="n"/>
      <c r="H4795" s="142" t="n"/>
      <c r="I4795" s="142" t="n"/>
      <c r="J4795" s="144" t="n"/>
      <c r="K4795" s="124" t="n"/>
      <c r="L4795" s="12">
        <f>IF(E4795="","", IF(C4795="Long", (((E4795-H4795)*G4795)/F4795), (((H4795-E4795)*G4795)/F4795)))</f>
        <v/>
      </c>
      <c r="M4795" s="158">
        <f>IF(J4795="", "", K4795)</f>
        <v/>
      </c>
      <c r="N4795" s="17">
        <f>IF(K4795="", "", SUM(M4795/F4795))</f>
        <v/>
      </c>
      <c r="O4795" s="18" t="n"/>
      <c r="AC4795" s="14">
        <f>IF(M4795&lt;0, M4795/-F4795, L4795)</f>
        <v/>
      </c>
      <c r="AD4795" s="14">
        <f>IF(M4795="", "", IF(C4795="Long", IF(M4795&gt;0, M4795/F4795, ((G4795*(I4795-E4795))/F4795)), IF(M4795&gt;0, M4795/F4795, ((G4795*(E4795-I4795))/F4795))))</f>
        <v/>
      </c>
      <c r="AE4795" s="30">
        <f>IF(A4795="", "", MONTH(A4795))</f>
        <v/>
      </c>
      <c r="AF4795" s="30">
        <f>IF(A4795="", "", YEAR(A4795))</f>
        <v/>
      </c>
      <c r="AG4795" s="30">
        <f>IF(A4795="", "", DAY(A4795))</f>
        <v/>
      </c>
    </row>
    <row customHeight="1" ht="17.25" r="4796" spans="1:105">
      <c r="A4796" s="161" t="n"/>
      <c r="B4796" s="141" t="n"/>
      <c r="C4796" s="15" t="n"/>
      <c r="D4796" s="15" t="n"/>
      <c r="E4796" s="142" t="n"/>
      <c r="F4796" s="16" t="n"/>
      <c r="G4796" s="132" t="n"/>
      <c r="H4796" s="142" t="n"/>
      <c r="I4796" s="142" t="n"/>
      <c r="J4796" s="144" t="n"/>
      <c r="K4796" s="124" t="n"/>
      <c r="L4796" s="12">
        <f>IF(E4796="","", IF(C4796="Long", (((E4796-H4796)*G4796)/F4796), (((H4796-E4796)*G4796)/F4796)))</f>
        <v/>
      </c>
      <c r="M4796" s="158">
        <f>IF(J4796="", "", K4796)</f>
        <v/>
      </c>
      <c r="N4796" s="17">
        <f>IF(K4796="", "", SUM(M4796/F4796))</f>
        <v/>
      </c>
      <c r="O4796" s="18" t="n"/>
      <c r="AC4796" s="14">
        <f>IF(M4796&lt;0, M4796/-F4796, L4796)</f>
        <v/>
      </c>
      <c r="AD4796" s="14">
        <f>IF(M4796="", "", IF(C4796="Long", IF(M4796&gt;0, M4796/F4796, ((G4796*(I4796-E4796))/F4796)), IF(M4796&gt;0, M4796/F4796, ((G4796*(E4796-I4796))/F4796))))</f>
        <v/>
      </c>
      <c r="AE4796" s="30">
        <f>IF(A4796="", "", MONTH(A4796))</f>
        <v/>
      </c>
      <c r="AF4796" s="30">
        <f>IF(A4796="", "", YEAR(A4796))</f>
        <v/>
      </c>
      <c r="AG4796" s="30">
        <f>IF(A4796="", "", DAY(A4796))</f>
        <v/>
      </c>
    </row>
    <row customHeight="1" ht="17.25" r="4797" spans="1:105">
      <c r="A4797" s="161" t="n"/>
      <c r="B4797" s="141" t="n"/>
      <c r="C4797" s="15" t="n"/>
      <c r="D4797" s="15" t="n"/>
      <c r="E4797" s="142" t="n"/>
      <c r="F4797" s="16" t="n"/>
      <c r="G4797" s="132" t="n"/>
      <c r="H4797" s="142" t="n"/>
      <c r="I4797" s="142" t="n"/>
      <c r="J4797" s="144" t="n"/>
      <c r="K4797" s="124" t="n"/>
      <c r="L4797" s="12">
        <f>IF(E4797="","", IF(C4797="Long", (((E4797-H4797)*G4797)/F4797), (((H4797-E4797)*G4797)/F4797)))</f>
        <v/>
      </c>
      <c r="M4797" s="158">
        <f>IF(J4797="", "", K4797)</f>
        <v/>
      </c>
      <c r="N4797" s="17">
        <f>IF(K4797="", "", SUM(M4797/F4797))</f>
        <v/>
      </c>
      <c r="O4797" s="18" t="n"/>
      <c r="AC4797" s="14">
        <f>IF(M4797&lt;0, M4797/-F4797, L4797)</f>
        <v/>
      </c>
      <c r="AD4797" s="14">
        <f>IF(M4797="", "", IF(C4797="Long", IF(M4797&gt;0, M4797/F4797, ((G4797*(I4797-E4797))/F4797)), IF(M4797&gt;0, M4797/F4797, ((G4797*(E4797-I4797))/F4797))))</f>
        <v/>
      </c>
      <c r="AE4797" s="30">
        <f>IF(A4797="", "", MONTH(A4797))</f>
        <v/>
      </c>
      <c r="AF4797" s="30">
        <f>IF(A4797="", "", YEAR(A4797))</f>
        <v/>
      </c>
      <c r="AG4797" s="30">
        <f>IF(A4797="", "", DAY(A4797))</f>
        <v/>
      </c>
    </row>
    <row customHeight="1" ht="17.25" r="4798" spans="1:105">
      <c r="A4798" s="161" t="n"/>
      <c r="B4798" s="141" t="n"/>
      <c r="C4798" s="15" t="n"/>
      <c r="D4798" s="15" t="n"/>
      <c r="E4798" s="142" t="n"/>
      <c r="F4798" s="16" t="n"/>
      <c r="G4798" s="132" t="n"/>
      <c r="H4798" s="142" t="n"/>
      <c r="I4798" s="142" t="n"/>
      <c r="J4798" s="144" t="n"/>
      <c r="K4798" s="124" t="n"/>
      <c r="L4798" s="12">
        <f>IF(E4798="","", IF(C4798="Long", (((E4798-H4798)*G4798)/F4798), (((H4798-E4798)*G4798)/F4798)))</f>
        <v/>
      </c>
      <c r="M4798" s="158">
        <f>IF(J4798="", "", K4798)</f>
        <v/>
      </c>
      <c r="N4798" s="17">
        <f>IF(K4798="", "", SUM(M4798/F4798))</f>
        <v/>
      </c>
      <c r="O4798" s="18" t="n"/>
      <c r="AC4798" s="14">
        <f>IF(M4798&lt;0, M4798/-F4798, L4798)</f>
        <v/>
      </c>
      <c r="AD4798" s="14">
        <f>IF(M4798="", "", IF(C4798="Long", IF(M4798&gt;0, M4798/F4798, ((G4798*(I4798-E4798))/F4798)), IF(M4798&gt;0, M4798/F4798, ((G4798*(E4798-I4798))/F4798))))</f>
        <v/>
      </c>
      <c r="AE4798" s="30">
        <f>IF(A4798="", "", MONTH(A4798))</f>
        <v/>
      </c>
      <c r="AF4798" s="30">
        <f>IF(A4798="", "", YEAR(A4798))</f>
        <v/>
      </c>
      <c r="AG4798" s="30">
        <f>IF(A4798="", "", DAY(A4798))</f>
        <v/>
      </c>
    </row>
    <row customHeight="1" ht="17.25" r="4799" spans="1:105">
      <c r="A4799" s="161" t="n"/>
      <c r="B4799" s="141" t="n"/>
      <c r="C4799" s="15" t="n"/>
      <c r="D4799" s="15" t="n"/>
      <c r="E4799" s="142" t="n"/>
      <c r="F4799" s="16" t="n"/>
      <c r="G4799" s="132" t="n"/>
      <c r="H4799" s="142" t="n"/>
      <c r="I4799" s="142" t="n"/>
      <c r="J4799" s="144" t="n"/>
      <c r="K4799" s="124" t="n"/>
      <c r="L4799" s="12">
        <f>IF(E4799="","", IF(C4799="Long", (((E4799-H4799)*G4799)/F4799), (((H4799-E4799)*G4799)/F4799)))</f>
        <v/>
      </c>
      <c r="M4799" s="158">
        <f>IF(J4799="", "", K4799)</f>
        <v/>
      </c>
      <c r="N4799" s="17">
        <f>IF(K4799="", "", SUM(M4799/F4799))</f>
        <v/>
      </c>
      <c r="O4799" s="18" t="n"/>
      <c r="AC4799" s="14">
        <f>IF(M4799&lt;0, M4799/-F4799, L4799)</f>
        <v/>
      </c>
      <c r="AD4799" s="14">
        <f>IF(M4799="", "", IF(C4799="Long", IF(M4799&gt;0, M4799/F4799, ((G4799*(I4799-E4799))/F4799)), IF(M4799&gt;0, M4799/F4799, ((G4799*(E4799-I4799))/F4799))))</f>
        <v/>
      </c>
      <c r="AE4799" s="30">
        <f>IF(A4799="", "", MONTH(A4799))</f>
        <v/>
      </c>
      <c r="AF4799" s="30">
        <f>IF(A4799="", "", YEAR(A4799))</f>
        <v/>
      </c>
      <c r="AG4799" s="30">
        <f>IF(A4799="", "", DAY(A4799))</f>
        <v/>
      </c>
    </row>
    <row customHeight="1" ht="17.25" r="4800" spans="1:105">
      <c r="A4800" s="161" t="n"/>
      <c r="B4800" s="141" t="n"/>
      <c r="C4800" s="15" t="n"/>
      <c r="D4800" s="15" t="n"/>
      <c r="E4800" s="142" t="n"/>
      <c r="F4800" s="16" t="n"/>
      <c r="G4800" s="132" t="n"/>
      <c r="H4800" s="142" t="n"/>
      <c r="I4800" s="142" t="n"/>
      <c r="J4800" s="144" t="n"/>
      <c r="K4800" s="124" t="n"/>
      <c r="L4800" s="12">
        <f>IF(E4800="","", IF(C4800="Long", (((E4800-H4800)*G4800)/F4800), (((H4800-E4800)*G4800)/F4800)))</f>
        <v/>
      </c>
      <c r="M4800" s="158">
        <f>IF(J4800="", "", K4800)</f>
        <v/>
      </c>
      <c r="N4800" s="17">
        <f>IF(K4800="", "", SUM(M4800/F4800))</f>
        <v/>
      </c>
      <c r="O4800" s="18" t="n"/>
      <c r="AC4800" s="14">
        <f>IF(M4800&lt;0, M4800/-F4800, L4800)</f>
        <v/>
      </c>
      <c r="AD4800" s="14">
        <f>IF(M4800="", "", IF(C4800="Long", IF(M4800&gt;0, M4800/F4800, ((G4800*(I4800-E4800))/F4800)), IF(M4800&gt;0, M4800/F4800, ((G4800*(E4800-I4800))/F4800))))</f>
        <v/>
      </c>
      <c r="AE4800" s="30">
        <f>IF(A4800="", "", MONTH(A4800))</f>
        <v/>
      </c>
      <c r="AF4800" s="30">
        <f>IF(A4800="", "", YEAR(A4800))</f>
        <v/>
      </c>
      <c r="AG4800" s="30">
        <f>IF(A4800="", "", DAY(A4800))</f>
        <v/>
      </c>
    </row>
    <row customHeight="1" ht="17.25" r="4801" spans="1:105">
      <c r="A4801" s="161" t="n"/>
      <c r="B4801" s="141" t="n"/>
      <c r="C4801" s="15" t="n"/>
      <c r="D4801" s="15" t="n"/>
      <c r="E4801" s="142" t="n"/>
      <c r="F4801" s="16" t="n"/>
      <c r="G4801" s="132" t="n"/>
      <c r="H4801" s="142" t="n"/>
      <c r="I4801" s="142" t="n"/>
      <c r="J4801" s="144" t="n"/>
      <c r="K4801" s="124" t="n"/>
      <c r="L4801" s="12">
        <f>IF(E4801="","", IF(C4801="Long", (((E4801-H4801)*G4801)/F4801), (((H4801-E4801)*G4801)/F4801)))</f>
        <v/>
      </c>
      <c r="M4801" s="158">
        <f>IF(J4801="", "", K4801)</f>
        <v/>
      </c>
      <c r="N4801" s="17">
        <f>IF(K4801="", "", SUM(M4801/F4801))</f>
        <v/>
      </c>
      <c r="O4801" s="18" t="n"/>
      <c r="AC4801" s="14">
        <f>IF(M4801&lt;0, M4801/-F4801, L4801)</f>
        <v/>
      </c>
      <c r="AD4801" s="14">
        <f>IF(M4801="", "", IF(C4801="Long", IF(M4801&gt;0, M4801/F4801, ((G4801*(I4801-E4801))/F4801)), IF(M4801&gt;0, M4801/F4801, ((G4801*(E4801-I4801))/F4801))))</f>
        <v/>
      </c>
      <c r="AE4801" s="30">
        <f>IF(A4801="", "", MONTH(A4801))</f>
        <v/>
      </c>
      <c r="AF4801" s="30">
        <f>IF(A4801="", "", YEAR(A4801))</f>
        <v/>
      </c>
      <c r="AG4801" s="30">
        <f>IF(A4801="", "", DAY(A4801))</f>
        <v/>
      </c>
    </row>
    <row customHeight="1" ht="17.25" r="4802" spans="1:105">
      <c r="A4802" s="161" t="n"/>
      <c r="B4802" s="141" t="n"/>
      <c r="C4802" s="15" t="n"/>
      <c r="D4802" s="15" t="n"/>
      <c r="E4802" s="142" t="n"/>
      <c r="F4802" s="16" t="n"/>
      <c r="G4802" s="132" t="n"/>
      <c r="H4802" s="142" t="n"/>
      <c r="I4802" s="142" t="n"/>
      <c r="J4802" s="144" t="n"/>
      <c r="K4802" s="124" t="n"/>
      <c r="L4802" s="12">
        <f>IF(E4802="","", IF(C4802="Long", (((E4802-H4802)*G4802)/F4802), (((H4802-E4802)*G4802)/F4802)))</f>
        <v/>
      </c>
      <c r="M4802" s="158">
        <f>IF(J4802="", "", K4802)</f>
        <v/>
      </c>
      <c r="N4802" s="17">
        <f>IF(K4802="", "", SUM(M4802/F4802))</f>
        <v/>
      </c>
      <c r="O4802" s="18" t="n"/>
      <c r="AC4802" s="14">
        <f>IF(M4802&lt;0, M4802/-F4802, L4802)</f>
        <v/>
      </c>
      <c r="AD4802" s="14">
        <f>IF(M4802="", "", IF(C4802="Long", IF(M4802&gt;0, M4802/F4802, ((G4802*(I4802-E4802))/F4802)), IF(M4802&gt;0, M4802/F4802, ((G4802*(E4802-I4802))/F4802))))</f>
        <v/>
      </c>
      <c r="AE4802" s="30">
        <f>IF(A4802="", "", MONTH(A4802))</f>
        <v/>
      </c>
      <c r="AF4802" s="30">
        <f>IF(A4802="", "", YEAR(A4802))</f>
        <v/>
      </c>
      <c r="AG4802" s="30">
        <f>IF(A4802="", "", DAY(A4802))</f>
        <v/>
      </c>
    </row>
    <row customHeight="1" ht="17.25" r="4803" spans="1:105">
      <c r="A4803" s="161" t="n"/>
      <c r="B4803" s="141" t="n"/>
      <c r="C4803" s="15" t="n"/>
      <c r="D4803" s="15" t="n"/>
      <c r="E4803" s="142" t="n"/>
      <c r="F4803" s="16" t="n"/>
      <c r="G4803" s="132" t="n"/>
      <c r="H4803" s="142" t="n"/>
      <c r="I4803" s="142" t="n"/>
      <c r="J4803" s="144" t="n"/>
      <c r="K4803" s="124" t="n"/>
      <c r="L4803" s="12">
        <f>IF(E4803="","", IF(C4803="Long", (((E4803-H4803)*G4803)/F4803), (((H4803-E4803)*G4803)/F4803)))</f>
        <v/>
      </c>
      <c r="M4803" s="158">
        <f>IF(J4803="", "", K4803)</f>
        <v/>
      </c>
      <c r="N4803" s="17">
        <f>IF(K4803="", "", SUM(M4803/F4803))</f>
        <v/>
      </c>
      <c r="O4803" s="18" t="n"/>
      <c r="AC4803" s="14">
        <f>IF(M4803&lt;0, M4803/-F4803, L4803)</f>
        <v/>
      </c>
      <c r="AD4803" s="14">
        <f>IF(M4803="", "", IF(C4803="Long", IF(M4803&gt;0, M4803/F4803, ((G4803*(I4803-E4803))/F4803)), IF(M4803&gt;0, M4803/F4803, ((G4803*(E4803-I4803))/F4803))))</f>
        <v/>
      </c>
      <c r="AE4803" s="30">
        <f>IF(A4803="", "", MONTH(A4803))</f>
        <v/>
      </c>
      <c r="AF4803" s="30">
        <f>IF(A4803="", "", YEAR(A4803))</f>
        <v/>
      </c>
      <c r="AG4803" s="30">
        <f>IF(A4803="", "", DAY(A4803))</f>
        <v/>
      </c>
    </row>
    <row customHeight="1" ht="17.25" r="4804" spans="1:105">
      <c r="A4804" s="161" t="n"/>
      <c r="B4804" s="141" t="n"/>
      <c r="C4804" s="15" t="n"/>
      <c r="D4804" s="15" t="n"/>
      <c r="E4804" s="142" t="n"/>
      <c r="F4804" s="16" t="n"/>
      <c r="G4804" s="132" t="n"/>
      <c r="H4804" s="142" t="n"/>
      <c r="I4804" s="142" t="n"/>
      <c r="J4804" s="144" t="n"/>
      <c r="K4804" s="124" t="n"/>
      <c r="L4804" s="12">
        <f>IF(E4804="","", IF(C4804="Long", (((E4804-H4804)*G4804)/F4804), (((H4804-E4804)*G4804)/F4804)))</f>
        <v/>
      </c>
      <c r="M4804" s="158">
        <f>IF(J4804="", "", K4804)</f>
        <v/>
      </c>
      <c r="N4804" s="17">
        <f>IF(K4804="", "", SUM(M4804/F4804))</f>
        <v/>
      </c>
      <c r="O4804" s="18" t="n"/>
      <c r="AC4804" s="14">
        <f>IF(M4804&lt;0, M4804/-F4804, L4804)</f>
        <v/>
      </c>
      <c r="AD4804" s="14">
        <f>IF(M4804="", "", IF(C4804="Long", IF(M4804&gt;0, M4804/F4804, ((G4804*(I4804-E4804))/F4804)), IF(M4804&gt;0, M4804/F4804, ((G4804*(E4804-I4804))/F4804))))</f>
        <v/>
      </c>
      <c r="AE4804" s="30">
        <f>IF(A4804="", "", MONTH(A4804))</f>
        <v/>
      </c>
      <c r="AF4804" s="30">
        <f>IF(A4804="", "", YEAR(A4804))</f>
        <v/>
      </c>
      <c r="AG4804" s="30">
        <f>IF(A4804="", "", DAY(A4804))</f>
        <v/>
      </c>
    </row>
    <row customHeight="1" ht="17.25" r="4805" spans="1:105">
      <c r="A4805" s="161" t="n"/>
      <c r="B4805" s="141" t="n"/>
      <c r="C4805" s="15" t="n"/>
      <c r="D4805" s="15" t="n"/>
      <c r="E4805" s="142" t="n"/>
      <c r="F4805" s="16" t="n"/>
      <c r="G4805" s="132" t="n"/>
      <c r="H4805" s="142" t="n"/>
      <c r="I4805" s="142" t="n"/>
      <c r="J4805" s="144" t="n"/>
      <c r="K4805" s="124" t="n"/>
      <c r="L4805" s="12">
        <f>IF(E4805="","", IF(C4805="Long", (((E4805-H4805)*G4805)/F4805), (((H4805-E4805)*G4805)/F4805)))</f>
        <v/>
      </c>
      <c r="M4805" s="158">
        <f>IF(J4805="", "", K4805)</f>
        <v/>
      </c>
      <c r="N4805" s="17">
        <f>IF(K4805="", "", SUM(M4805/F4805))</f>
        <v/>
      </c>
      <c r="O4805" s="18" t="n"/>
      <c r="AC4805" s="14">
        <f>IF(M4805&lt;0, M4805/-F4805, L4805)</f>
        <v/>
      </c>
      <c r="AD4805" s="14">
        <f>IF(M4805="", "", IF(C4805="Long", IF(M4805&gt;0, M4805/F4805, ((G4805*(I4805-E4805))/F4805)), IF(M4805&gt;0, M4805/F4805, ((G4805*(E4805-I4805))/F4805))))</f>
        <v/>
      </c>
      <c r="AE4805" s="30">
        <f>IF(A4805="", "", MONTH(A4805))</f>
        <v/>
      </c>
      <c r="AF4805" s="30">
        <f>IF(A4805="", "", YEAR(A4805))</f>
        <v/>
      </c>
      <c r="AG4805" s="30">
        <f>IF(A4805="", "", DAY(A4805))</f>
        <v/>
      </c>
    </row>
    <row customHeight="1" ht="17.25" r="4806" spans="1:105">
      <c r="A4806" s="161" t="n"/>
      <c r="B4806" s="141" t="n"/>
      <c r="C4806" s="15" t="n"/>
      <c r="D4806" s="15" t="n"/>
      <c r="E4806" s="142" t="n"/>
      <c r="F4806" s="16" t="n"/>
      <c r="G4806" s="132" t="n"/>
      <c r="H4806" s="142" t="n"/>
      <c r="I4806" s="142" t="n"/>
      <c r="J4806" s="144" t="n"/>
      <c r="K4806" s="124" t="n"/>
      <c r="L4806" s="12">
        <f>IF(E4806="","", IF(C4806="Long", (((E4806-H4806)*G4806)/F4806), (((H4806-E4806)*G4806)/F4806)))</f>
        <v/>
      </c>
      <c r="M4806" s="158">
        <f>IF(J4806="", "", K4806)</f>
        <v/>
      </c>
      <c r="N4806" s="17">
        <f>IF(K4806="", "", SUM(M4806/F4806))</f>
        <v/>
      </c>
      <c r="O4806" s="18" t="n"/>
      <c r="AC4806" s="14">
        <f>IF(M4806&lt;0, M4806/-F4806, L4806)</f>
        <v/>
      </c>
      <c r="AD4806" s="14">
        <f>IF(M4806="", "", IF(C4806="Long", IF(M4806&gt;0, M4806/F4806, ((G4806*(I4806-E4806))/F4806)), IF(M4806&gt;0, M4806/F4806, ((G4806*(E4806-I4806))/F4806))))</f>
        <v/>
      </c>
      <c r="AE4806" s="30">
        <f>IF(A4806="", "", MONTH(A4806))</f>
        <v/>
      </c>
      <c r="AF4806" s="30">
        <f>IF(A4806="", "", YEAR(A4806))</f>
        <v/>
      </c>
      <c r="AG4806" s="30">
        <f>IF(A4806="", "", DAY(A4806))</f>
        <v/>
      </c>
    </row>
    <row customHeight="1" ht="17.25" r="4807" spans="1:105">
      <c r="A4807" s="161" t="n"/>
      <c r="B4807" s="141" t="n"/>
      <c r="C4807" s="15" t="n"/>
      <c r="D4807" s="15" t="n"/>
      <c r="E4807" s="142" t="n"/>
      <c r="F4807" s="16" t="n"/>
      <c r="G4807" s="132" t="n"/>
      <c r="H4807" s="142" t="n"/>
      <c r="I4807" s="142" t="n"/>
      <c r="J4807" s="144" t="n"/>
      <c r="K4807" s="124" t="n"/>
      <c r="L4807" s="12">
        <f>IF(E4807="","", IF(C4807="Long", (((E4807-H4807)*G4807)/F4807), (((H4807-E4807)*G4807)/F4807)))</f>
        <v/>
      </c>
      <c r="M4807" s="158">
        <f>IF(J4807="", "", K4807)</f>
        <v/>
      </c>
      <c r="N4807" s="17">
        <f>IF(K4807="", "", SUM(M4807/F4807))</f>
        <v/>
      </c>
      <c r="O4807" s="18" t="n"/>
      <c r="AC4807" s="14">
        <f>IF(M4807&lt;0, M4807/-F4807, L4807)</f>
        <v/>
      </c>
      <c r="AD4807" s="14">
        <f>IF(M4807="", "", IF(C4807="Long", IF(M4807&gt;0, M4807/F4807, ((G4807*(I4807-E4807))/F4807)), IF(M4807&gt;0, M4807/F4807, ((G4807*(E4807-I4807))/F4807))))</f>
        <v/>
      </c>
      <c r="AE4807" s="30">
        <f>IF(A4807="", "", MONTH(A4807))</f>
        <v/>
      </c>
      <c r="AF4807" s="30">
        <f>IF(A4807="", "", YEAR(A4807))</f>
        <v/>
      </c>
      <c r="AG4807" s="30">
        <f>IF(A4807="", "", DAY(A4807))</f>
        <v/>
      </c>
    </row>
    <row customHeight="1" ht="17.25" r="4808" spans="1:105">
      <c r="A4808" s="161" t="n"/>
      <c r="B4808" s="141" t="n"/>
      <c r="C4808" s="15" t="n"/>
      <c r="D4808" s="15" t="n"/>
      <c r="E4808" s="142" t="n"/>
      <c r="F4808" s="16" t="n"/>
      <c r="G4808" s="132" t="n"/>
      <c r="H4808" s="142" t="n"/>
      <c r="I4808" s="142" t="n"/>
      <c r="J4808" s="144" t="n"/>
      <c r="K4808" s="124" t="n"/>
      <c r="L4808" s="12">
        <f>IF(E4808="","", IF(C4808="Long", (((E4808-H4808)*G4808)/F4808), (((H4808-E4808)*G4808)/F4808)))</f>
        <v/>
      </c>
      <c r="M4808" s="158">
        <f>IF(J4808="", "", K4808)</f>
        <v/>
      </c>
      <c r="N4808" s="17">
        <f>IF(K4808="", "", SUM(M4808/F4808))</f>
        <v/>
      </c>
      <c r="O4808" s="18" t="n"/>
      <c r="AC4808" s="14">
        <f>IF(M4808&lt;0, M4808/-F4808, L4808)</f>
        <v/>
      </c>
      <c r="AD4808" s="14">
        <f>IF(M4808="", "", IF(C4808="Long", IF(M4808&gt;0, M4808/F4808, ((G4808*(I4808-E4808))/F4808)), IF(M4808&gt;0, M4808/F4808, ((G4808*(E4808-I4808))/F4808))))</f>
        <v/>
      </c>
      <c r="AE4808" s="30">
        <f>IF(A4808="", "", MONTH(A4808))</f>
        <v/>
      </c>
      <c r="AF4808" s="30">
        <f>IF(A4808="", "", YEAR(A4808))</f>
        <v/>
      </c>
      <c r="AG4808" s="30">
        <f>IF(A4808="", "", DAY(A4808))</f>
        <v/>
      </c>
    </row>
    <row customHeight="1" ht="17.25" r="4809" spans="1:105">
      <c r="A4809" s="161" t="n"/>
      <c r="B4809" s="141" t="n"/>
      <c r="C4809" s="15" t="n"/>
      <c r="D4809" s="15" t="n"/>
      <c r="E4809" s="142" t="n"/>
      <c r="F4809" s="16" t="n"/>
      <c r="G4809" s="132" t="n"/>
      <c r="H4809" s="142" t="n"/>
      <c r="I4809" s="142" t="n"/>
      <c r="J4809" s="144" t="n"/>
      <c r="K4809" s="124" t="n"/>
      <c r="L4809" s="12">
        <f>IF(E4809="","", IF(C4809="Long", (((E4809-H4809)*G4809)/F4809), (((H4809-E4809)*G4809)/F4809)))</f>
        <v/>
      </c>
      <c r="M4809" s="158">
        <f>IF(J4809="", "", K4809)</f>
        <v/>
      </c>
      <c r="N4809" s="17">
        <f>IF(K4809="", "", SUM(M4809/F4809))</f>
        <v/>
      </c>
      <c r="O4809" s="18" t="n"/>
      <c r="AC4809" s="14">
        <f>IF(M4809&lt;0, M4809/-F4809, L4809)</f>
        <v/>
      </c>
      <c r="AD4809" s="14">
        <f>IF(M4809="", "", IF(C4809="Long", IF(M4809&gt;0, M4809/F4809, ((G4809*(I4809-E4809))/F4809)), IF(M4809&gt;0, M4809/F4809, ((G4809*(E4809-I4809))/F4809))))</f>
        <v/>
      </c>
      <c r="AE4809" s="30">
        <f>IF(A4809="", "", MONTH(A4809))</f>
        <v/>
      </c>
      <c r="AF4809" s="30">
        <f>IF(A4809="", "", YEAR(A4809))</f>
        <v/>
      </c>
      <c r="AG4809" s="30">
        <f>IF(A4809="", "", DAY(A4809))</f>
        <v/>
      </c>
    </row>
    <row customHeight="1" ht="17.25" r="4810" spans="1:105">
      <c r="A4810" s="161" t="n"/>
      <c r="B4810" s="141" t="n"/>
      <c r="C4810" s="15" t="n"/>
      <c r="D4810" s="15" t="n"/>
      <c r="E4810" s="142" t="n"/>
      <c r="F4810" s="16" t="n"/>
      <c r="G4810" s="132" t="n"/>
      <c r="H4810" s="142" t="n"/>
      <c r="I4810" s="142" t="n"/>
      <c r="J4810" s="144" t="n"/>
      <c r="K4810" s="124" t="n"/>
      <c r="L4810" s="12">
        <f>IF(E4810="","", IF(C4810="Long", (((E4810-H4810)*G4810)/F4810), (((H4810-E4810)*G4810)/F4810)))</f>
        <v/>
      </c>
      <c r="M4810" s="158">
        <f>IF(J4810="", "", K4810)</f>
        <v/>
      </c>
      <c r="N4810" s="17">
        <f>IF(K4810="", "", SUM(M4810/F4810))</f>
        <v/>
      </c>
      <c r="O4810" s="18" t="n"/>
      <c r="AC4810" s="14">
        <f>IF(M4810&lt;0, M4810/-F4810, L4810)</f>
        <v/>
      </c>
      <c r="AD4810" s="14">
        <f>IF(M4810="", "", IF(C4810="Long", IF(M4810&gt;0, M4810/F4810, ((G4810*(I4810-E4810))/F4810)), IF(M4810&gt;0, M4810/F4810, ((G4810*(E4810-I4810))/F4810))))</f>
        <v/>
      </c>
      <c r="AE4810" s="30">
        <f>IF(A4810="", "", MONTH(A4810))</f>
        <v/>
      </c>
      <c r="AF4810" s="30">
        <f>IF(A4810="", "", YEAR(A4810))</f>
        <v/>
      </c>
      <c r="AG4810" s="30">
        <f>IF(A4810="", "", DAY(A4810))</f>
        <v/>
      </c>
    </row>
    <row customHeight="1" ht="17.25" r="4811" spans="1:105">
      <c r="A4811" s="161" t="n"/>
      <c r="B4811" s="141" t="n"/>
      <c r="C4811" s="15" t="n"/>
      <c r="D4811" s="15" t="n"/>
      <c r="E4811" s="142" t="n"/>
      <c r="F4811" s="16" t="n"/>
      <c r="G4811" s="132" t="n"/>
      <c r="H4811" s="142" t="n"/>
      <c r="I4811" s="142" t="n"/>
      <c r="J4811" s="144" t="n"/>
      <c r="K4811" s="124" t="n"/>
      <c r="L4811" s="12">
        <f>IF(E4811="","", IF(C4811="Long", (((E4811-H4811)*G4811)/F4811), (((H4811-E4811)*G4811)/F4811)))</f>
        <v/>
      </c>
      <c r="M4811" s="158">
        <f>IF(J4811="", "", K4811)</f>
        <v/>
      </c>
      <c r="N4811" s="17">
        <f>IF(K4811="", "", SUM(M4811/F4811))</f>
        <v/>
      </c>
      <c r="O4811" s="18" t="n"/>
      <c r="AC4811" s="14">
        <f>IF(M4811&lt;0, M4811/-F4811, L4811)</f>
        <v/>
      </c>
      <c r="AD4811" s="14">
        <f>IF(M4811="", "", IF(C4811="Long", IF(M4811&gt;0, M4811/F4811, ((G4811*(I4811-E4811))/F4811)), IF(M4811&gt;0, M4811/F4811, ((G4811*(E4811-I4811))/F4811))))</f>
        <v/>
      </c>
      <c r="AE4811" s="30">
        <f>IF(A4811="", "", MONTH(A4811))</f>
        <v/>
      </c>
      <c r="AF4811" s="30">
        <f>IF(A4811="", "", YEAR(A4811))</f>
        <v/>
      </c>
      <c r="AG4811" s="30">
        <f>IF(A4811="", "", DAY(A4811))</f>
        <v/>
      </c>
    </row>
    <row customHeight="1" ht="17.25" r="4812" spans="1:105">
      <c r="A4812" s="161" t="n"/>
      <c r="B4812" s="141" t="n"/>
      <c r="C4812" s="15" t="n"/>
      <c r="D4812" s="15" t="n"/>
      <c r="E4812" s="142" t="n"/>
      <c r="F4812" s="16" t="n"/>
      <c r="G4812" s="132" t="n"/>
      <c r="H4812" s="142" t="n"/>
      <c r="I4812" s="142" t="n"/>
      <c r="J4812" s="144" t="n"/>
      <c r="K4812" s="124" t="n"/>
      <c r="L4812" s="12">
        <f>IF(E4812="","", IF(C4812="Long", (((E4812-H4812)*G4812)/F4812), (((H4812-E4812)*G4812)/F4812)))</f>
        <v/>
      </c>
      <c r="M4812" s="158">
        <f>IF(J4812="", "", K4812)</f>
        <v/>
      </c>
      <c r="N4812" s="17">
        <f>IF(K4812="", "", SUM(M4812/F4812))</f>
        <v/>
      </c>
      <c r="O4812" s="18" t="n"/>
      <c r="AC4812" s="14">
        <f>IF(M4812&lt;0, M4812/-F4812, L4812)</f>
        <v/>
      </c>
      <c r="AD4812" s="14">
        <f>IF(M4812="", "", IF(C4812="Long", IF(M4812&gt;0, M4812/F4812, ((G4812*(I4812-E4812))/F4812)), IF(M4812&gt;0, M4812/F4812, ((G4812*(E4812-I4812))/F4812))))</f>
        <v/>
      </c>
      <c r="AE4812" s="30">
        <f>IF(A4812="", "", MONTH(A4812))</f>
        <v/>
      </c>
      <c r="AF4812" s="30">
        <f>IF(A4812="", "", YEAR(A4812))</f>
        <v/>
      </c>
      <c r="AG4812" s="30">
        <f>IF(A4812="", "", DAY(A4812))</f>
        <v/>
      </c>
    </row>
    <row customHeight="1" ht="17.25" r="4813" spans="1:105">
      <c r="A4813" s="161" t="n"/>
      <c r="B4813" s="141" t="n"/>
      <c r="C4813" s="15" t="n"/>
      <c r="D4813" s="15" t="n"/>
      <c r="E4813" s="142" t="n"/>
      <c r="F4813" s="16" t="n"/>
      <c r="G4813" s="132" t="n"/>
      <c r="H4813" s="142" t="n"/>
      <c r="I4813" s="142" t="n"/>
      <c r="J4813" s="144" t="n"/>
      <c r="K4813" s="124" t="n"/>
      <c r="L4813" s="12">
        <f>IF(E4813="","", IF(C4813="Long", (((E4813-H4813)*G4813)/F4813), (((H4813-E4813)*G4813)/F4813)))</f>
        <v/>
      </c>
      <c r="M4813" s="158">
        <f>IF(J4813="", "", K4813)</f>
        <v/>
      </c>
      <c r="N4813" s="17">
        <f>IF(K4813="", "", SUM(M4813/F4813))</f>
        <v/>
      </c>
      <c r="O4813" s="18" t="n"/>
      <c r="AC4813" s="14">
        <f>IF(M4813&lt;0, M4813/-F4813, L4813)</f>
        <v/>
      </c>
      <c r="AD4813" s="14">
        <f>IF(M4813="", "", IF(C4813="Long", IF(M4813&gt;0, M4813/F4813, ((G4813*(I4813-E4813))/F4813)), IF(M4813&gt;0, M4813/F4813, ((G4813*(E4813-I4813))/F4813))))</f>
        <v/>
      </c>
      <c r="AE4813" s="30">
        <f>IF(A4813="", "", MONTH(A4813))</f>
        <v/>
      </c>
      <c r="AF4813" s="30">
        <f>IF(A4813="", "", YEAR(A4813))</f>
        <v/>
      </c>
      <c r="AG4813" s="30">
        <f>IF(A4813="", "", DAY(A4813))</f>
        <v/>
      </c>
    </row>
    <row customHeight="1" ht="17.25" r="4814" spans="1:105">
      <c r="A4814" s="161" t="n"/>
      <c r="B4814" s="141" t="n"/>
      <c r="C4814" s="15" t="n"/>
      <c r="D4814" s="15" t="n"/>
      <c r="E4814" s="142" t="n"/>
      <c r="F4814" s="16" t="n"/>
      <c r="G4814" s="132" t="n"/>
      <c r="H4814" s="142" t="n"/>
      <c r="I4814" s="142" t="n"/>
      <c r="J4814" s="144" t="n"/>
      <c r="K4814" s="124" t="n"/>
      <c r="L4814" s="12">
        <f>IF(E4814="","", IF(C4814="Long", (((E4814-H4814)*G4814)/F4814), (((H4814-E4814)*G4814)/F4814)))</f>
        <v/>
      </c>
      <c r="M4814" s="158">
        <f>IF(J4814="", "", K4814)</f>
        <v/>
      </c>
      <c r="N4814" s="17">
        <f>IF(K4814="", "", SUM(M4814/F4814))</f>
        <v/>
      </c>
      <c r="O4814" s="18" t="n"/>
      <c r="AC4814" s="14">
        <f>IF(M4814&lt;0, M4814/-F4814, L4814)</f>
        <v/>
      </c>
      <c r="AD4814" s="14">
        <f>IF(M4814="", "", IF(C4814="Long", IF(M4814&gt;0, M4814/F4814, ((G4814*(I4814-E4814))/F4814)), IF(M4814&gt;0, M4814/F4814, ((G4814*(E4814-I4814))/F4814))))</f>
        <v/>
      </c>
      <c r="AE4814" s="30">
        <f>IF(A4814="", "", MONTH(A4814))</f>
        <v/>
      </c>
      <c r="AF4814" s="30">
        <f>IF(A4814="", "", YEAR(A4814))</f>
        <v/>
      </c>
      <c r="AG4814" s="30">
        <f>IF(A4814="", "", DAY(A4814))</f>
        <v/>
      </c>
    </row>
    <row customHeight="1" ht="17.25" r="4815" spans="1:105">
      <c r="A4815" s="161" t="n"/>
      <c r="B4815" s="141" t="n"/>
      <c r="C4815" s="15" t="n"/>
      <c r="D4815" s="15" t="n"/>
      <c r="E4815" s="142" t="n"/>
      <c r="F4815" s="16" t="n"/>
      <c r="G4815" s="132" t="n"/>
      <c r="H4815" s="142" t="n"/>
      <c r="I4815" s="142" t="n"/>
      <c r="J4815" s="144" t="n"/>
      <c r="K4815" s="124" t="n"/>
      <c r="L4815" s="12">
        <f>IF(E4815="","", IF(C4815="Long", (((E4815-H4815)*G4815)/F4815), (((H4815-E4815)*G4815)/F4815)))</f>
        <v/>
      </c>
      <c r="M4815" s="158">
        <f>IF(J4815="", "", K4815)</f>
        <v/>
      </c>
      <c r="N4815" s="17">
        <f>IF(K4815="", "", SUM(M4815/F4815))</f>
        <v/>
      </c>
      <c r="O4815" s="18" t="n"/>
      <c r="AC4815" s="14">
        <f>IF(M4815&lt;0, M4815/-F4815, L4815)</f>
        <v/>
      </c>
      <c r="AD4815" s="14">
        <f>IF(M4815="", "", IF(C4815="Long", IF(M4815&gt;0, M4815/F4815, ((G4815*(I4815-E4815))/F4815)), IF(M4815&gt;0, M4815/F4815, ((G4815*(E4815-I4815))/F4815))))</f>
        <v/>
      </c>
      <c r="AE4815" s="30">
        <f>IF(A4815="", "", MONTH(A4815))</f>
        <v/>
      </c>
      <c r="AF4815" s="30">
        <f>IF(A4815="", "", YEAR(A4815))</f>
        <v/>
      </c>
      <c r="AG4815" s="30">
        <f>IF(A4815="", "", DAY(A4815))</f>
        <v/>
      </c>
    </row>
    <row customHeight="1" ht="17.25" r="4816" spans="1:105">
      <c r="A4816" s="161" t="n"/>
      <c r="B4816" s="141" t="n"/>
      <c r="C4816" s="15" t="n"/>
      <c r="D4816" s="15" t="n"/>
      <c r="E4816" s="142" t="n"/>
      <c r="F4816" s="16" t="n"/>
      <c r="G4816" s="132" t="n"/>
      <c r="H4816" s="142" t="n"/>
      <c r="I4816" s="142" t="n"/>
      <c r="J4816" s="144" t="n"/>
      <c r="K4816" s="124" t="n"/>
      <c r="L4816" s="12">
        <f>IF(E4816="","", IF(C4816="Long", (((E4816-H4816)*G4816)/F4816), (((H4816-E4816)*G4816)/F4816)))</f>
        <v/>
      </c>
      <c r="M4816" s="158">
        <f>IF(J4816="", "", K4816)</f>
        <v/>
      </c>
      <c r="N4816" s="17">
        <f>IF(K4816="", "", SUM(M4816/F4816))</f>
        <v/>
      </c>
      <c r="O4816" s="18" t="n"/>
      <c r="AC4816" s="14">
        <f>IF(M4816&lt;0, M4816/-F4816, L4816)</f>
        <v/>
      </c>
      <c r="AD4816" s="14">
        <f>IF(M4816="", "", IF(C4816="Long", IF(M4816&gt;0, M4816/F4816, ((G4816*(I4816-E4816))/F4816)), IF(M4816&gt;0, M4816/F4816, ((G4816*(E4816-I4816))/F4816))))</f>
        <v/>
      </c>
      <c r="AE4816" s="30">
        <f>IF(A4816="", "", MONTH(A4816))</f>
        <v/>
      </c>
      <c r="AF4816" s="30">
        <f>IF(A4816="", "", YEAR(A4816))</f>
        <v/>
      </c>
      <c r="AG4816" s="30">
        <f>IF(A4816="", "", DAY(A4816))</f>
        <v/>
      </c>
    </row>
    <row customHeight="1" ht="17.25" r="4817" spans="1:105">
      <c r="A4817" s="161" t="n"/>
      <c r="B4817" s="141" t="n"/>
      <c r="C4817" s="15" t="n"/>
      <c r="D4817" s="15" t="n"/>
      <c r="E4817" s="142" t="n"/>
      <c r="F4817" s="16" t="n"/>
      <c r="G4817" s="132" t="n"/>
      <c r="H4817" s="142" t="n"/>
      <c r="I4817" s="142" t="n"/>
      <c r="J4817" s="144" t="n"/>
      <c r="K4817" s="124" t="n"/>
      <c r="L4817" s="12">
        <f>IF(E4817="","", IF(C4817="Long", (((E4817-H4817)*G4817)/F4817), (((H4817-E4817)*G4817)/F4817)))</f>
        <v/>
      </c>
      <c r="M4817" s="158">
        <f>IF(J4817="", "", K4817)</f>
        <v/>
      </c>
      <c r="N4817" s="17">
        <f>IF(K4817="", "", SUM(M4817/F4817))</f>
        <v/>
      </c>
      <c r="O4817" s="18" t="n"/>
      <c r="AC4817" s="14">
        <f>IF(M4817&lt;0, M4817/-F4817, L4817)</f>
        <v/>
      </c>
      <c r="AD4817" s="14">
        <f>IF(M4817="", "", IF(C4817="Long", IF(M4817&gt;0, M4817/F4817, ((G4817*(I4817-E4817))/F4817)), IF(M4817&gt;0, M4817/F4817, ((G4817*(E4817-I4817))/F4817))))</f>
        <v/>
      </c>
      <c r="AE4817" s="30">
        <f>IF(A4817="", "", MONTH(A4817))</f>
        <v/>
      </c>
      <c r="AF4817" s="30">
        <f>IF(A4817="", "", YEAR(A4817))</f>
        <v/>
      </c>
      <c r="AG4817" s="30">
        <f>IF(A4817="", "", DAY(A4817))</f>
        <v/>
      </c>
    </row>
    <row customHeight="1" ht="17.25" r="4818" spans="1:105">
      <c r="A4818" s="161" t="n"/>
      <c r="B4818" s="141" t="n"/>
      <c r="C4818" s="15" t="n"/>
      <c r="D4818" s="15" t="n"/>
      <c r="E4818" s="142" t="n"/>
      <c r="F4818" s="16" t="n"/>
      <c r="G4818" s="132" t="n"/>
      <c r="H4818" s="142" t="n"/>
      <c r="I4818" s="142" t="n"/>
      <c r="J4818" s="144" t="n"/>
      <c r="K4818" s="124" t="n"/>
      <c r="L4818" s="12">
        <f>IF(E4818="","", IF(C4818="Long", (((E4818-H4818)*G4818)/F4818), (((H4818-E4818)*G4818)/F4818)))</f>
        <v/>
      </c>
      <c r="M4818" s="158">
        <f>IF(J4818="", "", K4818)</f>
        <v/>
      </c>
      <c r="N4818" s="17">
        <f>IF(K4818="", "", SUM(M4818/F4818))</f>
        <v/>
      </c>
      <c r="O4818" s="18" t="n"/>
      <c r="AC4818" s="14">
        <f>IF(M4818&lt;0, M4818/-F4818, L4818)</f>
        <v/>
      </c>
      <c r="AD4818" s="14">
        <f>IF(M4818="", "", IF(C4818="Long", IF(M4818&gt;0, M4818/F4818, ((G4818*(I4818-E4818))/F4818)), IF(M4818&gt;0, M4818/F4818, ((G4818*(E4818-I4818))/F4818))))</f>
        <v/>
      </c>
      <c r="AE4818" s="30">
        <f>IF(A4818="", "", MONTH(A4818))</f>
        <v/>
      </c>
      <c r="AF4818" s="30">
        <f>IF(A4818="", "", YEAR(A4818))</f>
        <v/>
      </c>
      <c r="AG4818" s="30">
        <f>IF(A4818="", "", DAY(A4818))</f>
        <v/>
      </c>
    </row>
    <row customHeight="1" ht="17.25" r="4819" spans="1:105">
      <c r="A4819" s="161" t="n"/>
      <c r="B4819" s="141" t="n"/>
      <c r="C4819" s="15" t="n"/>
      <c r="D4819" s="15" t="n"/>
      <c r="E4819" s="142" t="n"/>
      <c r="F4819" s="16" t="n"/>
      <c r="G4819" s="132" t="n"/>
      <c r="H4819" s="142" t="n"/>
      <c r="I4819" s="142" t="n"/>
      <c r="J4819" s="144" t="n"/>
      <c r="K4819" s="124" t="n"/>
      <c r="L4819" s="12">
        <f>IF(E4819="","", IF(C4819="Long", (((E4819-H4819)*G4819)/F4819), (((H4819-E4819)*G4819)/F4819)))</f>
        <v/>
      </c>
      <c r="M4819" s="158">
        <f>IF(J4819="", "", K4819)</f>
        <v/>
      </c>
      <c r="N4819" s="17">
        <f>IF(K4819="", "", SUM(M4819/F4819))</f>
        <v/>
      </c>
      <c r="O4819" s="18" t="n"/>
      <c r="AC4819" s="14">
        <f>IF(M4819&lt;0, M4819/-F4819, L4819)</f>
        <v/>
      </c>
      <c r="AD4819" s="14">
        <f>IF(M4819="", "", IF(C4819="Long", IF(M4819&gt;0, M4819/F4819, ((G4819*(I4819-E4819))/F4819)), IF(M4819&gt;0, M4819/F4819, ((G4819*(E4819-I4819))/F4819))))</f>
        <v/>
      </c>
      <c r="AE4819" s="30">
        <f>IF(A4819="", "", MONTH(A4819))</f>
        <v/>
      </c>
      <c r="AF4819" s="30">
        <f>IF(A4819="", "", YEAR(A4819))</f>
        <v/>
      </c>
      <c r="AG4819" s="30">
        <f>IF(A4819="", "", DAY(A4819))</f>
        <v/>
      </c>
    </row>
    <row customHeight="1" ht="17.25" r="4820" spans="1:105">
      <c r="A4820" s="161" t="n"/>
      <c r="B4820" s="141" t="n"/>
      <c r="C4820" s="15" t="n"/>
      <c r="D4820" s="15" t="n"/>
      <c r="E4820" s="142" t="n"/>
      <c r="F4820" s="16" t="n"/>
      <c r="G4820" s="132" t="n"/>
      <c r="H4820" s="142" t="n"/>
      <c r="I4820" s="142" t="n"/>
      <c r="J4820" s="144" t="n"/>
      <c r="K4820" s="124" t="n"/>
      <c r="L4820" s="12">
        <f>IF(E4820="","", IF(C4820="Long", (((E4820-H4820)*G4820)/F4820), (((H4820-E4820)*G4820)/F4820)))</f>
        <v/>
      </c>
      <c r="M4820" s="158">
        <f>IF(J4820="", "", K4820)</f>
        <v/>
      </c>
      <c r="N4820" s="17">
        <f>IF(K4820="", "", SUM(M4820/F4820))</f>
        <v/>
      </c>
      <c r="O4820" s="18" t="n"/>
      <c r="AC4820" s="14">
        <f>IF(M4820&lt;0, M4820/-F4820, L4820)</f>
        <v/>
      </c>
      <c r="AD4820" s="14">
        <f>IF(M4820="", "", IF(C4820="Long", IF(M4820&gt;0, M4820/F4820, ((G4820*(I4820-E4820))/F4820)), IF(M4820&gt;0, M4820/F4820, ((G4820*(E4820-I4820))/F4820))))</f>
        <v/>
      </c>
      <c r="AE4820" s="30">
        <f>IF(A4820="", "", MONTH(A4820))</f>
        <v/>
      </c>
      <c r="AF4820" s="30">
        <f>IF(A4820="", "", YEAR(A4820))</f>
        <v/>
      </c>
      <c r="AG4820" s="30">
        <f>IF(A4820="", "", DAY(A4820))</f>
        <v/>
      </c>
    </row>
    <row customHeight="1" ht="17.25" r="4821" spans="1:105">
      <c r="A4821" s="161" t="n"/>
      <c r="B4821" s="141" t="n"/>
      <c r="C4821" s="15" t="n"/>
      <c r="D4821" s="15" t="n"/>
      <c r="E4821" s="142" t="n"/>
      <c r="F4821" s="16" t="n"/>
      <c r="G4821" s="132" t="n"/>
      <c r="H4821" s="142" t="n"/>
      <c r="I4821" s="142" t="n"/>
      <c r="J4821" s="144" t="n"/>
      <c r="K4821" s="124" t="n"/>
      <c r="L4821" s="12">
        <f>IF(E4821="","", IF(C4821="Long", (((E4821-H4821)*G4821)/F4821), (((H4821-E4821)*G4821)/F4821)))</f>
        <v/>
      </c>
      <c r="M4821" s="158">
        <f>IF(J4821="", "", K4821)</f>
        <v/>
      </c>
      <c r="N4821" s="17">
        <f>IF(K4821="", "", SUM(M4821/F4821))</f>
        <v/>
      </c>
      <c r="O4821" s="18" t="n"/>
      <c r="AC4821" s="14">
        <f>IF(M4821&lt;0, M4821/-F4821, L4821)</f>
        <v/>
      </c>
      <c r="AD4821" s="14">
        <f>IF(M4821="", "", IF(C4821="Long", IF(M4821&gt;0, M4821/F4821, ((G4821*(I4821-E4821))/F4821)), IF(M4821&gt;0, M4821/F4821, ((G4821*(E4821-I4821))/F4821))))</f>
        <v/>
      </c>
      <c r="AE4821" s="30">
        <f>IF(A4821="", "", MONTH(A4821))</f>
        <v/>
      </c>
      <c r="AF4821" s="30">
        <f>IF(A4821="", "", YEAR(A4821))</f>
        <v/>
      </c>
      <c r="AG4821" s="30">
        <f>IF(A4821="", "", DAY(A4821))</f>
        <v/>
      </c>
    </row>
    <row customHeight="1" ht="17.25" r="4822" spans="1:105">
      <c r="A4822" s="161" t="n"/>
      <c r="B4822" s="141" t="n"/>
      <c r="C4822" s="15" t="n"/>
      <c r="D4822" s="15" t="n"/>
      <c r="E4822" s="142" t="n"/>
      <c r="F4822" s="16" t="n"/>
      <c r="G4822" s="132" t="n"/>
      <c r="H4822" s="142" t="n"/>
      <c r="I4822" s="142" t="n"/>
      <c r="J4822" s="144" t="n"/>
      <c r="K4822" s="124" t="n"/>
      <c r="L4822" s="12">
        <f>IF(E4822="","", IF(C4822="Long", (((E4822-H4822)*G4822)/F4822), (((H4822-E4822)*G4822)/F4822)))</f>
        <v/>
      </c>
      <c r="M4822" s="158">
        <f>IF(J4822="", "", K4822)</f>
        <v/>
      </c>
      <c r="N4822" s="17">
        <f>IF(K4822="", "", SUM(M4822/F4822))</f>
        <v/>
      </c>
      <c r="O4822" s="18" t="n"/>
      <c r="AC4822" s="14">
        <f>IF(M4822&lt;0, M4822/-F4822, L4822)</f>
        <v/>
      </c>
      <c r="AD4822" s="14">
        <f>IF(M4822="", "", IF(C4822="Long", IF(M4822&gt;0, M4822/F4822, ((G4822*(I4822-E4822))/F4822)), IF(M4822&gt;0, M4822/F4822, ((G4822*(E4822-I4822))/F4822))))</f>
        <v/>
      </c>
      <c r="AE4822" s="30">
        <f>IF(A4822="", "", MONTH(A4822))</f>
        <v/>
      </c>
      <c r="AF4822" s="30">
        <f>IF(A4822="", "", YEAR(A4822))</f>
        <v/>
      </c>
      <c r="AG4822" s="30">
        <f>IF(A4822="", "", DAY(A4822))</f>
        <v/>
      </c>
    </row>
    <row customHeight="1" ht="17.25" r="4823" spans="1:105">
      <c r="A4823" s="161" t="n"/>
      <c r="B4823" s="141" t="n"/>
      <c r="C4823" s="15" t="n"/>
      <c r="D4823" s="15" t="n"/>
      <c r="E4823" s="142" t="n"/>
      <c r="F4823" s="16" t="n"/>
      <c r="G4823" s="132" t="n"/>
      <c r="H4823" s="142" t="n"/>
      <c r="I4823" s="142" t="n"/>
      <c r="J4823" s="144" t="n"/>
      <c r="K4823" s="124" t="n"/>
      <c r="L4823" s="12">
        <f>IF(E4823="","", IF(C4823="Long", (((E4823-H4823)*G4823)/F4823), (((H4823-E4823)*G4823)/F4823)))</f>
        <v/>
      </c>
      <c r="M4823" s="158">
        <f>IF(J4823="", "", K4823)</f>
        <v/>
      </c>
      <c r="N4823" s="17">
        <f>IF(K4823="", "", SUM(M4823/F4823))</f>
        <v/>
      </c>
      <c r="O4823" s="18" t="n"/>
      <c r="AC4823" s="14">
        <f>IF(M4823&lt;0, M4823/-F4823, L4823)</f>
        <v/>
      </c>
      <c r="AD4823" s="14">
        <f>IF(M4823="", "", IF(C4823="Long", IF(M4823&gt;0, M4823/F4823, ((G4823*(I4823-E4823))/F4823)), IF(M4823&gt;0, M4823/F4823, ((G4823*(E4823-I4823))/F4823))))</f>
        <v/>
      </c>
      <c r="AE4823" s="30">
        <f>IF(A4823="", "", MONTH(A4823))</f>
        <v/>
      </c>
      <c r="AF4823" s="30">
        <f>IF(A4823="", "", YEAR(A4823))</f>
        <v/>
      </c>
      <c r="AG4823" s="30">
        <f>IF(A4823="", "", DAY(A4823))</f>
        <v/>
      </c>
    </row>
    <row customHeight="1" ht="17.25" r="4824" spans="1:105">
      <c r="A4824" s="161" t="n"/>
      <c r="B4824" s="141" t="n"/>
      <c r="C4824" s="15" t="n"/>
      <c r="D4824" s="15" t="n"/>
      <c r="E4824" s="142" t="n"/>
      <c r="F4824" s="16" t="n"/>
      <c r="G4824" s="132" t="n"/>
      <c r="H4824" s="142" t="n"/>
      <c r="I4824" s="142" t="n"/>
      <c r="J4824" s="144" t="n"/>
      <c r="K4824" s="124" t="n"/>
      <c r="L4824" s="12">
        <f>IF(E4824="","", IF(C4824="Long", (((E4824-H4824)*G4824)/F4824), (((H4824-E4824)*G4824)/F4824)))</f>
        <v/>
      </c>
      <c r="M4824" s="158">
        <f>IF(J4824="", "", K4824)</f>
        <v/>
      </c>
      <c r="N4824" s="17">
        <f>IF(K4824="", "", SUM(M4824/F4824))</f>
        <v/>
      </c>
      <c r="O4824" s="18" t="n"/>
      <c r="AC4824" s="14">
        <f>IF(M4824&lt;0, M4824/-F4824, L4824)</f>
        <v/>
      </c>
      <c r="AD4824" s="14">
        <f>IF(M4824="", "", IF(C4824="Long", IF(M4824&gt;0, M4824/F4824, ((G4824*(I4824-E4824))/F4824)), IF(M4824&gt;0, M4824/F4824, ((G4824*(E4824-I4824))/F4824))))</f>
        <v/>
      </c>
      <c r="AE4824" s="30">
        <f>IF(A4824="", "", MONTH(A4824))</f>
        <v/>
      </c>
      <c r="AF4824" s="30">
        <f>IF(A4824="", "", YEAR(A4824))</f>
        <v/>
      </c>
      <c r="AG4824" s="30">
        <f>IF(A4824="", "", DAY(A4824))</f>
        <v/>
      </c>
    </row>
    <row customHeight="1" ht="17.25" r="4825" spans="1:105">
      <c r="A4825" s="161" t="n"/>
      <c r="B4825" s="141" t="n"/>
      <c r="C4825" s="15" t="n"/>
      <c r="D4825" s="15" t="n"/>
      <c r="E4825" s="142" t="n"/>
      <c r="F4825" s="16" t="n"/>
      <c r="G4825" s="132" t="n"/>
      <c r="H4825" s="142" t="n"/>
      <c r="I4825" s="142" t="n"/>
      <c r="J4825" s="144" t="n"/>
      <c r="K4825" s="124" t="n"/>
      <c r="L4825" s="12">
        <f>IF(E4825="","", IF(C4825="Long", (((E4825-H4825)*G4825)/F4825), (((H4825-E4825)*G4825)/F4825)))</f>
        <v/>
      </c>
      <c r="M4825" s="158">
        <f>IF(J4825="", "", K4825)</f>
        <v/>
      </c>
      <c r="N4825" s="17">
        <f>IF(K4825="", "", SUM(M4825/F4825))</f>
        <v/>
      </c>
      <c r="O4825" s="18" t="n"/>
      <c r="AC4825" s="14">
        <f>IF(M4825&lt;0, M4825/-F4825, L4825)</f>
        <v/>
      </c>
      <c r="AD4825" s="14">
        <f>IF(M4825="", "", IF(C4825="Long", IF(M4825&gt;0, M4825/F4825, ((G4825*(I4825-E4825))/F4825)), IF(M4825&gt;0, M4825/F4825, ((G4825*(E4825-I4825))/F4825))))</f>
        <v/>
      </c>
      <c r="AE4825" s="30">
        <f>IF(A4825="", "", MONTH(A4825))</f>
        <v/>
      </c>
      <c r="AF4825" s="30">
        <f>IF(A4825="", "", YEAR(A4825))</f>
        <v/>
      </c>
      <c r="AG4825" s="30">
        <f>IF(A4825="", "", DAY(A4825))</f>
        <v/>
      </c>
    </row>
    <row customHeight="1" ht="17.25" r="4826" spans="1:105">
      <c r="A4826" s="161" t="n"/>
      <c r="B4826" s="141" t="n"/>
      <c r="C4826" s="15" t="n"/>
      <c r="D4826" s="15" t="n"/>
      <c r="E4826" s="142" t="n"/>
      <c r="F4826" s="16" t="n"/>
      <c r="G4826" s="132" t="n"/>
      <c r="H4826" s="142" t="n"/>
      <c r="I4826" s="142" t="n"/>
      <c r="J4826" s="144" t="n"/>
      <c r="K4826" s="124" t="n"/>
      <c r="L4826" s="12">
        <f>IF(E4826="","", IF(C4826="Long", (((E4826-H4826)*G4826)/F4826), (((H4826-E4826)*G4826)/F4826)))</f>
        <v/>
      </c>
      <c r="M4826" s="158">
        <f>IF(J4826="", "", K4826)</f>
        <v/>
      </c>
      <c r="N4826" s="17">
        <f>IF(K4826="", "", SUM(M4826/F4826))</f>
        <v/>
      </c>
      <c r="O4826" s="18" t="n"/>
      <c r="AC4826" s="14">
        <f>IF(M4826&lt;0, M4826/-F4826, L4826)</f>
        <v/>
      </c>
      <c r="AD4826" s="14">
        <f>IF(M4826="", "", IF(C4826="Long", IF(M4826&gt;0, M4826/F4826, ((G4826*(I4826-E4826))/F4826)), IF(M4826&gt;0, M4826/F4826, ((G4826*(E4826-I4826))/F4826))))</f>
        <v/>
      </c>
      <c r="AE4826" s="30">
        <f>IF(A4826="", "", MONTH(A4826))</f>
        <v/>
      </c>
      <c r="AF4826" s="30">
        <f>IF(A4826="", "", YEAR(A4826))</f>
        <v/>
      </c>
      <c r="AG4826" s="30">
        <f>IF(A4826="", "", DAY(A4826))</f>
        <v/>
      </c>
    </row>
    <row customHeight="1" ht="17.25" r="4827" spans="1:105">
      <c r="A4827" s="161" t="n"/>
      <c r="B4827" s="141" t="n"/>
      <c r="C4827" s="15" t="n"/>
      <c r="D4827" s="15" t="n"/>
      <c r="E4827" s="142" t="n"/>
      <c r="F4827" s="16" t="n"/>
      <c r="G4827" s="132" t="n"/>
      <c r="H4827" s="142" t="n"/>
      <c r="I4827" s="142" t="n"/>
      <c r="J4827" s="144" t="n"/>
      <c r="K4827" s="124" t="n"/>
      <c r="L4827" s="12">
        <f>IF(E4827="","", IF(C4827="Long", (((E4827-H4827)*G4827)/F4827), (((H4827-E4827)*G4827)/F4827)))</f>
        <v/>
      </c>
      <c r="M4827" s="158">
        <f>IF(J4827="", "", K4827)</f>
        <v/>
      </c>
      <c r="N4827" s="17">
        <f>IF(K4827="", "", SUM(M4827/F4827))</f>
        <v/>
      </c>
      <c r="O4827" s="18" t="n"/>
      <c r="AC4827" s="14">
        <f>IF(M4827&lt;0, M4827/-F4827, L4827)</f>
        <v/>
      </c>
      <c r="AD4827" s="14">
        <f>IF(M4827="", "", IF(C4827="Long", IF(M4827&gt;0, M4827/F4827, ((G4827*(I4827-E4827))/F4827)), IF(M4827&gt;0, M4827/F4827, ((G4827*(E4827-I4827))/F4827))))</f>
        <v/>
      </c>
      <c r="AE4827" s="30">
        <f>IF(A4827="", "", MONTH(A4827))</f>
        <v/>
      </c>
      <c r="AF4827" s="30">
        <f>IF(A4827="", "", YEAR(A4827))</f>
        <v/>
      </c>
      <c r="AG4827" s="30">
        <f>IF(A4827="", "", DAY(A4827))</f>
        <v/>
      </c>
    </row>
    <row customHeight="1" ht="17.25" r="4828" spans="1:105">
      <c r="A4828" s="161" t="n"/>
      <c r="B4828" s="141" t="n"/>
      <c r="C4828" s="15" t="n"/>
      <c r="D4828" s="15" t="n"/>
      <c r="E4828" s="142" t="n"/>
      <c r="F4828" s="16" t="n"/>
      <c r="G4828" s="132" t="n"/>
      <c r="H4828" s="142" t="n"/>
      <c r="I4828" s="142" t="n"/>
      <c r="J4828" s="144" t="n"/>
      <c r="K4828" s="124" t="n"/>
      <c r="L4828" s="12">
        <f>IF(E4828="","", IF(C4828="Long", (((E4828-H4828)*G4828)/F4828), (((H4828-E4828)*G4828)/F4828)))</f>
        <v/>
      </c>
      <c r="M4828" s="158">
        <f>IF(J4828="", "", K4828)</f>
        <v/>
      </c>
      <c r="N4828" s="17">
        <f>IF(K4828="", "", SUM(M4828/F4828))</f>
        <v/>
      </c>
      <c r="O4828" s="18" t="n"/>
      <c r="AC4828" s="14">
        <f>IF(M4828&lt;0, M4828/-F4828, L4828)</f>
        <v/>
      </c>
      <c r="AD4828" s="14">
        <f>IF(M4828="", "", IF(C4828="Long", IF(M4828&gt;0, M4828/F4828, ((G4828*(I4828-E4828))/F4828)), IF(M4828&gt;0, M4828/F4828, ((G4828*(E4828-I4828))/F4828))))</f>
        <v/>
      </c>
      <c r="AE4828" s="30">
        <f>IF(A4828="", "", MONTH(A4828))</f>
        <v/>
      </c>
      <c r="AF4828" s="30">
        <f>IF(A4828="", "", YEAR(A4828))</f>
        <v/>
      </c>
      <c r="AG4828" s="30">
        <f>IF(A4828="", "", DAY(A4828))</f>
        <v/>
      </c>
    </row>
    <row customHeight="1" ht="17.25" r="4829" spans="1:105">
      <c r="A4829" s="161" t="n"/>
      <c r="B4829" s="141" t="n"/>
      <c r="C4829" s="15" t="n"/>
      <c r="D4829" s="15" t="n"/>
      <c r="E4829" s="142" t="n"/>
      <c r="F4829" s="16" t="n"/>
      <c r="G4829" s="132" t="n"/>
      <c r="H4829" s="142" t="n"/>
      <c r="I4829" s="142" t="n"/>
      <c r="J4829" s="144" t="n"/>
      <c r="K4829" s="124" t="n"/>
      <c r="L4829" s="12">
        <f>IF(E4829="","", IF(C4829="Long", (((E4829-H4829)*G4829)/F4829), (((H4829-E4829)*G4829)/F4829)))</f>
        <v/>
      </c>
      <c r="M4829" s="158">
        <f>IF(J4829="", "", K4829)</f>
        <v/>
      </c>
      <c r="N4829" s="17">
        <f>IF(K4829="", "", SUM(M4829/F4829))</f>
        <v/>
      </c>
      <c r="O4829" s="18" t="n"/>
      <c r="AC4829" s="14">
        <f>IF(M4829&lt;0, M4829/-F4829, L4829)</f>
        <v/>
      </c>
      <c r="AD4829" s="14">
        <f>IF(M4829="", "", IF(C4829="Long", IF(M4829&gt;0, M4829/F4829, ((G4829*(I4829-E4829))/F4829)), IF(M4829&gt;0, M4829/F4829, ((G4829*(E4829-I4829))/F4829))))</f>
        <v/>
      </c>
      <c r="AE4829" s="30">
        <f>IF(A4829="", "", MONTH(A4829))</f>
        <v/>
      </c>
      <c r="AF4829" s="30">
        <f>IF(A4829="", "", YEAR(A4829))</f>
        <v/>
      </c>
      <c r="AG4829" s="30">
        <f>IF(A4829="", "", DAY(A4829))</f>
        <v/>
      </c>
    </row>
    <row customHeight="1" ht="17.25" r="4830" spans="1:105">
      <c r="A4830" s="161" t="n"/>
      <c r="B4830" s="141" t="n"/>
      <c r="C4830" s="15" t="n"/>
      <c r="D4830" s="15" t="n"/>
      <c r="E4830" s="142" t="n"/>
      <c r="F4830" s="16" t="n"/>
      <c r="G4830" s="132" t="n"/>
      <c r="H4830" s="142" t="n"/>
      <c r="I4830" s="142" t="n"/>
      <c r="J4830" s="144" t="n"/>
      <c r="K4830" s="124" t="n"/>
      <c r="L4830" s="12">
        <f>IF(E4830="","", IF(C4830="Long", (((E4830-H4830)*G4830)/F4830), (((H4830-E4830)*G4830)/F4830)))</f>
        <v/>
      </c>
      <c r="M4830" s="158">
        <f>IF(J4830="", "", K4830)</f>
        <v/>
      </c>
      <c r="N4830" s="17">
        <f>IF(K4830="", "", SUM(M4830/F4830))</f>
        <v/>
      </c>
      <c r="O4830" s="18" t="n"/>
      <c r="AC4830" s="14">
        <f>IF(M4830&lt;0, M4830/-F4830, L4830)</f>
        <v/>
      </c>
      <c r="AD4830" s="14">
        <f>IF(M4830="", "", IF(C4830="Long", IF(M4830&gt;0, M4830/F4830, ((G4830*(I4830-E4830))/F4830)), IF(M4830&gt;0, M4830/F4830, ((G4830*(E4830-I4830))/F4830))))</f>
        <v/>
      </c>
      <c r="AE4830" s="30">
        <f>IF(A4830="", "", MONTH(A4830))</f>
        <v/>
      </c>
      <c r="AF4830" s="30">
        <f>IF(A4830="", "", YEAR(A4830))</f>
        <v/>
      </c>
      <c r="AG4830" s="30">
        <f>IF(A4830="", "", DAY(A4830))</f>
        <v/>
      </c>
    </row>
    <row customHeight="1" ht="17.25" r="4831" spans="1:105">
      <c r="A4831" s="161" t="n"/>
      <c r="B4831" s="141" t="n"/>
      <c r="C4831" s="15" t="n"/>
      <c r="D4831" s="15" t="n"/>
      <c r="E4831" s="142" t="n"/>
      <c r="F4831" s="16" t="n"/>
      <c r="G4831" s="132" t="n"/>
      <c r="H4831" s="142" t="n"/>
      <c r="I4831" s="142" t="n"/>
      <c r="J4831" s="144" t="n"/>
      <c r="K4831" s="124" t="n"/>
      <c r="L4831" s="12">
        <f>IF(E4831="","", IF(C4831="Long", (((E4831-H4831)*G4831)/F4831), (((H4831-E4831)*G4831)/F4831)))</f>
        <v/>
      </c>
      <c r="M4831" s="158">
        <f>IF(J4831="", "", K4831)</f>
        <v/>
      </c>
      <c r="N4831" s="17">
        <f>IF(K4831="", "", SUM(M4831/F4831))</f>
        <v/>
      </c>
      <c r="O4831" s="18" t="n"/>
      <c r="AC4831" s="14">
        <f>IF(M4831&lt;0, M4831/-F4831, L4831)</f>
        <v/>
      </c>
      <c r="AD4831" s="14">
        <f>IF(M4831="", "", IF(C4831="Long", IF(M4831&gt;0, M4831/F4831, ((G4831*(I4831-E4831))/F4831)), IF(M4831&gt;0, M4831/F4831, ((G4831*(E4831-I4831))/F4831))))</f>
        <v/>
      </c>
      <c r="AE4831" s="30">
        <f>IF(A4831="", "", MONTH(A4831))</f>
        <v/>
      </c>
      <c r="AF4831" s="30">
        <f>IF(A4831="", "", YEAR(A4831))</f>
        <v/>
      </c>
      <c r="AG4831" s="30">
        <f>IF(A4831="", "", DAY(A4831))</f>
        <v/>
      </c>
    </row>
    <row customHeight="1" ht="17.25" r="4832" spans="1:105">
      <c r="A4832" s="161" t="n"/>
      <c r="B4832" s="141" t="n"/>
      <c r="C4832" s="15" t="n"/>
      <c r="D4832" s="15" t="n"/>
      <c r="E4832" s="142" t="n"/>
      <c r="F4832" s="16" t="n"/>
      <c r="G4832" s="132" t="n"/>
      <c r="H4832" s="142" t="n"/>
      <c r="I4832" s="142" t="n"/>
      <c r="J4832" s="144" t="n"/>
      <c r="K4832" s="124" t="n"/>
      <c r="L4832" s="12">
        <f>IF(E4832="","", IF(C4832="Long", (((E4832-H4832)*G4832)/F4832), (((H4832-E4832)*G4832)/F4832)))</f>
        <v/>
      </c>
      <c r="M4832" s="158">
        <f>IF(J4832="", "", K4832)</f>
        <v/>
      </c>
      <c r="N4832" s="17">
        <f>IF(K4832="", "", SUM(M4832/F4832))</f>
        <v/>
      </c>
      <c r="O4832" s="18" t="n"/>
      <c r="AC4832" s="14">
        <f>IF(M4832&lt;0, M4832/-F4832, L4832)</f>
        <v/>
      </c>
      <c r="AD4832" s="14">
        <f>IF(M4832="", "", IF(C4832="Long", IF(M4832&gt;0, M4832/F4832, ((G4832*(I4832-E4832))/F4832)), IF(M4832&gt;0, M4832/F4832, ((G4832*(E4832-I4832))/F4832))))</f>
        <v/>
      </c>
      <c r="AE4832" s="30">
        <f>IF(A4832="", "", MONTH(A4832))</f>
        <v/>
      </c>
      <c r="AF4832" s="30">
        <f>IF(A4832="", "", YEAR(A4832))</f>
        <v/>
      </c>
      <c r="AG4832" s="30">
        <f>IF(A4832="", "", DAY(A4832))</f>
        <v/>
      </c>
    </row>
    <row customHeight="1" ht="17.25" r="4833" spans="1:105">
      <c r="A4833" s="161" t="n"/>
      <c r="B4833" s="141" t="n"/>
      <c r="C4833" s="15" t="n"/>
      <c r="D4833" s="15" t="n"/>
      <c r="E4833" s="142" t="n"/>
      <c r="F4833" s="16" t="n"/>
      <c r="G4833" s="132" t="n"/>
      <c r="H4833" s="142" t="n"/>
      <c r="I4833" s="142" t="n"/>
      <c r="J4833" s="144" t="n"/>
      <c r="K4833" s="124" t="n"/>
      <c r="L4833" s="12">
        <f>IF(E4833="","", IF(C4833="Long", (((E4833-H4833)*G4833)/F4833), (((H4833-E4833)*G4833)/F4833)))</f>
        <v/>
      </c>
      <c r="M4833" s="158">
        <f>IF(J4833="", "", K4833)</f>
        <v/>
      </c>
      <c r="N4833" s="17">
        <f>IF(K4833="", "", SUM(M4833/F4833))</f>
        <v/>
      </c>
      <c r="O4833" s="18" t="n"/>
      <c r="AC4833" s="14">
        <f>IF(M4833&lt;0, M4833/-F4833, L4833)</f>
        <v/>
      </c>
      <c r="AD4833" s="14">
        <f>IF(M4833="", "", IF(C4833="Long", IF(M4833&gt;0, M4833/F4833, ((G4833*(I4833-E4833))/F4833)), IF(M4833&gt;0, M4833/F4833, ((G4833*(E4833-I4833))/F4833))))</f>
        <v/>
      </c>
      <c r="AE4833" s="30">
        <f>IF(A4833="", "", MONTH(A4833))</f>
        <v/>
      </c>
      <c r="AF4833" s="30">
        <f>IF(A4833="", "", YEAR(A4833))</f>
        <v/>
      </c>
      <c r="AG4833" s="30">
        <f>IF(A4833="", "", DAY(A4833))</f>
        <v/>
      </c>
    </row>
    <row customHeight="1" ht="17.25" r="4834" spans="1:105">
      <c r="A4834" s="161" t="n"/>
      <c r="B4834" s="141" t="n"/>
      <c r="C4834" s="15" t="n"/>
      <c r="D4834" s="15" t="n"/>
      <c r="E4834" s="142" t="n"/>
      <c r="F4834" s="16" t="n"/>
      <c r="G4834" s="132" t="n"/>
      <c r="H4834" s="142" t="n"/>
      <c r="I4834" s="142" t="n"/>
      <c r="J4834" s="144" t="n"/>
      <c r="K4834" s="124" t="n"/>
      <c r="L4834" s="12">
        <f>IF(E4834="","", IF(C4834="Long", (((E4834-H4834)*G4834)/F4834), (((H4834-E4834)*G4834)/F4834)))</f>
        <v/>
      </c>
      <c r="M4834" s="158">
        <f>IF(J4834="", "", K4834)</f>
        <v/>
      </c>
      <c r="N4834" s="17">
        <f>IF(K4834="", "", SUM(M4834/F4834))</f>
        <v/>
      </c>
      <c r="O4834" s="18" t="n"/>
      <c r="AC4834" s="14">
        <f>IF(M4834&lt;0, M4834/-F4834, L4834)</f>
        <v/>
      </c>
      <c r="AD4834" s="14">
        <f>IF(M4834="", "", IF(C4834="Long", IF(M4834&gt;0, M4834/F4834, ((G4834*(I4834-E4834))/F4834)), IF(M4834&gt;0, M4834/F4834, ((G4834*(E4834-I4834))/F4834))))</f>
        <v/>
      </c>
      <c r="AE4834" s="30">
        <f>IF(A4834="", "", MONTH(A4834))</f>
        <v/>
      </c>
      <c r="AF4834" s="30">
        <f>IF(A4834="", "", YEAR(A4834))</f>
        <v/>
      </c>
      <c r="AG4834" s="30">
        <f>IF(A4834="", "", DAY(A4834))</f>
        <v/>
      </c>
    </row>
    <row customHeight="1" ht="17.25" r="4835" spans="1:105">
      <c r="A4835" s="161" t="n"/>
      <c r="B4835" s="141" t="n"/>
      <c r="C4835" s="15" t="n"/>
      <c r="D4835" s="15" t="n"/>
      <c r="E4835" s="142" t="n"/>
      <c r="F4835" s="16" t="n"/>
      <c r="G4835" s="132" t="n"/>
      <c r="H4835" s="142" t="n"/>
      <c r="I4835" s="142" t="n"/>
      <c r="J4835" s="144" t="n"/>
      <c r="K4835" s="124" t="n"/>
      <c r="L4835" s="12">
        <f>IF(E4835="","", IF(C4835="Long", (((E4835-H4835)*G4835)/F4835), (((H4835-E4835)*G4835)/F4835)))</f>
        <v/>
      </c>
      <c r="M4835" s="158">
        <f>IF(J4835="", "", K4835)</f>
        <v/>
      </c>
      <c r="N4835" s="17">
        <f>IF(K4835="", "", SUM(M4835/F4835))</f>
        <v/>
      </c>
      <c r="O4835" s="18" t="n"/>
      <c r="AC4835" s="14">
        <f>IF(M4835&lt;0, M4835/-F4835, L4835)</f>
        <v/>
      </c>
      <c r="AD4835" s="14">
        <f>IF(M4835="", "", IF(C4835="Long", IF(M4835&gt;0, M4835/F4835, ((G4835*(I4835-E4835))/F4835)), IF(M4835&gt;0, M4835/F4835, ((G4835*(E4835-I4835))/F4835))))</f>
        <v/>
      </c>
      <c r="AE4835" s="30">
        <f>IF(A4835="", "", MONTH(A4835))</f>
        <v/>
      </c>
      <c r="AF4835" s="30">
        <f>IF(A4835="", "", YEAR(A4835))</f>
        <v/>
      </c>
      <c r="AG4835" s="30">
        <f>IF(A4835="", "", DAY(A4835))</f>
        <v/>
      </c>
    </row>
    <row customHeight="1" ht="17.25" r="4836" spans="1:105">
      <c r="A4836" s="161" t="n"/>
      <c r="B4836" s="141" t="n"/>
      <c r="C4836" s="15" t="n"/>
      <c r="D4836" s="15" t="n"/>
      <c r="E4836" s="142" t="n"/>
      <c r="F4836" s="16" t="n"/>
      <c r="G4836" s="132" t="n"/>
      <c r="H4836" s="142" t="n"/>
      <c r="I4836" s="142" t="n"/>
      <c r="J4836" s="144" t="n"/>
      <c r="K4836" s="124" t="n"/>
      <c r="L4836" s="12">
        <f>IF(E4836="","", IF(C4836="Long", (((E4836-H4836)*G4836)/F4836), (((H4836-E4836)*G4836)/F4836)))</f>
        <v/>
      </c>
      <c r="M4836" s="158">
        <f>IF(J4836="", "", K4836)</f>
        <v/>
      </c>
      <c r="N4836" s="17">
        <f>IF(K4836="", "", SUM(M4836/F4836))</f>
        <v/>
      </c>
      <c r="O4836" s="18" t="n"/>
      <c r="AC4836" s="14">
        <f>IF(M4836&lt;0, M4836/-F4836, L4836)</f>
        <v/>
      </c>
      <c r="AD4836" s="14">
        <f>IF(M4836="", "", IF(C4836="Long", IF(M4836&gt;0, M4836/F4836, ((G4836*(I4836-E4836))/F4836)), IF(M4836&gt;0, M4836/F4836, ((G4836*(E4836-I4836))/F4836))))</f>
        <v/>
      </c>
      <c r="AE4836" s="30">
        <f>IF(A4836="", "", MONTH(A4836))</f>
        <v/>
      </c>
      <c r="AF4836" s="30">
        <f>IF(A4836="", "", YEAR(A4836))</f>
        <v/>
      </c>
      <c r="AG4836" s="30">
        <f>IF(A4836="", "", DAY(A4836))</f>
        <v/>
      </c>
    </row>
    <row customHeight="1" ht="17.25" r="4837" spans="1:105">
      <c r="A4837" s="161" t="n"/>
      <c r="B4837" s="141" t="n"/>
      <c r="C4837" s="15" t="n"/>
      <c r="D4837" s="15" t="n"/>
      <c r="E4837" s="142" t="n"/>
      <c r="F4837" s="16" t="n"/>
      <c r="G4837" s="132" t="n"/>
      <c r="H4837" s="142" t="n"/>
      <c r="I4837" s="142" t="n"/>
      <c r="J4837" s="144" t="n"/>
      <c r="K4837" s="124" t="n"/>
      <c r="L4837" s="12">
        <f>IF(E4837="","", IF(C4837="Long", (((E4837-H4837)*G4837)/F4837), (((H4837-E4837)*G4837)/F4837)))</f>
        <v/>
      </c>
      <c r="M4837" s="158">
        <f>IF(J4837="", "", K4837)</f>
        <v/>
      </c>
      <c r="N4837" s="17">
        <f>IF(K4837="", "", SUM(M4837/F4837))</f>
        <v/>
      </c>
      <c r="O4837" s="18" t="n"/>
      <c r="AC4837" s="14">
        <f>IF(M4837&lt;0, M4837/-F4837, L4837)</f>
        <v/>
      </c>
      <c r="AD4837" s="14">
        <f>IF(M4837="", "", IF(C4837="Long", IF(M4837&gt;0, M4837/F4837, ((G4837*(I4837-E4837))/F4837)), IF(M4837&gt;0, M4837/F4837, ((G4837*(E4837-I4837))/F4837))))</f>
        <v/>
      </c>
      <c r="AE4837" s="30">
        <f>IF(A4837="", "", MONTH(A4837))</f>
        <v/>
      </c>
      <c r="AF4837" s="30">
        <f>IF(A4837="", "", YEAR(A4837))</f>
        <v/>
      </c>
      <c r="AG4837" s="30">
        <f>IF(A4837="", "", DAY(A4837))</f>
        <v/>
      </c>
    </row>
    <row customHeight="1" ht="17.25" r="4838" spans="1:105">
      <c r="A4838" s="161" t="n"/>
      <c r="B4838" s="141" t="n"/>
      <c r="C4838" s="15" t="n"/>
      <c r="D4838" s="15" t="n"/>
      <c r="E4838" s="142" t="n"/>
      <c r="F4838" s="16" t="n"/>
      <c r="G4838" s="132" t="n"/>
      <c r="H4838" s="142" t="n"/>
      <c r="I4838" s="142" t="n"/>
      <c r="J4838" s="144" t="n"/>
      <c r="K4838" s="124" t="n"/>
      <c r="L4838" s="12">
        <f>IF(E4838="","", IF(C4838="Long", (((E4838-H4838)*G4838)/F4838), (((H4838-E4838)*G4838)/F4838)))</f>
        <v/>
      </c>
      <c r="M4838" s="158">
        <f>IF(J4838="", "", K4838)</f>
        <v/>
      </c>
      <c r="N4838" s="17">
        <f>IF(K4838="", "", SUM(M4838/F4838))</f>
        <v/>
      </c>
      <c r="O4838" s="18" t="n"/>
      <c r="AC4838" s="14">
        <f>IF(M4838&lt;0, M4838/-F4838, L4838)</f>
        <v/>
      </c>
      <c r="AD4838" s="14">
        <f>IF(M4838="", "", IF(C4838="Long", IF(M4838&gt;0, M4838/F4838, ((G4838*(I4838-E4838))/F4838)), IF(M4838&gt;0, M4838/F4838, ((G4838*(E4838-I4838))/F4838))))</f>
        <v/>
      </c>
      <c r="AE4838" s="30">
        <f>IF(A4838="", "", MONTH(A4838))</f>
        <v/>
      </c>
      <c r="AF4838" s="30">
        <f>IF(A4838="", "", YEAR(A4838))</f>
        <v/>
      </c>
      <c r="AG4838" s="30">
        <f>IF(A4838="", "", DAY(A4838))</f>
        <v/>
      </c>
    </row>
    <row customHeight="1" ht="17.25" r="4839" spans="1:105">
      <c r="A4839" s="161" t="n"/>
      <c r="B4839" s="141" t="n"/>
      <c r="C4839" s="15" t="n"/>
      <c r="D4839" s="15" t="n"/>
      <c r="E4839" s="142" t="n"/>
      <c r="F4839" s="16" t="n"/>
      <c r="G4839" s="132" t="n"/>
      <c r="H4839" s="142" t="n"/>
      <c r="I4839" s="142" t="n"/>
      <c r="J4839" s="144" t="n"/>
      <c r="K4839" s="124" t="n"/>
      <c r="L4839" s="12">
        <f>IF(E4839="","", IF(C4839="Long", (((E4839-H4839)*G4839)/F4839), (((H4839-E4839)*G4839)/F4839)))</f>
        <v/>
      </c>
      <c r="M4839" s="158">
        <f>IF(J4839="", "", K4839)</f>
        <v/>
      </c>
      <c r="N4839" s="17">
        <f>IF(K4839="", "", SUM(M4839/F4839))</f>
        <v/>
      </c>
      <c r="O4839" s="18" t="n"/>
      <c r="AC4839" s="14">
        <f>IF(M4839&lt;0, M4839/-F4839, L4839)</f>
        <v/>
      </c>
      <c r="AD4839" s="14">
        <f>IF(M4839="", "", IF(C4839="Long", IF(M4839&gt;0, M4839/F4839, ((G4839*(I4839-E4839))/F4839)), IF(M4839&gt;0, M4839/F4839, ((G4839*(E4839-I4839))/F4839))))</f>
        <v/>
      </c>
      <c r="AE4839" s="30">
        <f>IF(A4839="", "", MONTH(A4839))</f>
        <v/>
      </c>
      <c r="AF4839" s="30">
        <f>IF(A4839="", "", YEAR(A4839))</f>
        <v/>
      </c>
      <c r="AG4839" s="30">
        <f>IF(A4839="", "", DAY(A4839))</f>
        <v/>
      </c>
    </row>
    <row customHeight="1" ht="17.25" r="4840" spans="1:105">
      <c r="A4840" s="161" t="n"/>
      <c r="B4840" s="141" t="n"/>
      <c r="C4840" s="15" t="n"/>
      <c r="D4840" s="15" t="n"/>
      <c r="E4840" s="142" t="n"/>
      <c r="F4840" s="16" t="n"/>
      <c r="G4840" s="132" t="n"/>
      <c r="H4840" s="142" t="n"/>
      <c r="I4840" s="142" t="n"/>
      <c r="J4840" s="144" t="n"/>
      <c r="K4840" s="124" t="n"/>
      <c r="L4840" s="12">
        <f>IF(E4840="","", IF(C4840="Long", (((E4840-H4840)*G4840)/F4840), (((H4840-E4840)*G4840)/F4840)))</f>
        <v/>
      </c>
      <c r="M4840" s="158">
        <f>IF(J4840="", "", K4840)</f>
        <v/>
      </c>
      <c r="N4840" s="17">
        <f>IF(K4840="", "", SUM(M4840/F4840))</f>
        <v/>
      </c>
      <c r="O4840" s="18" t="n"/>
      <c r="AC4840" s="14">
        <f>IF(M4840&lt;0, M4840/-F4840, L4840)</f>
        <v/>
      </c>
      <c r="AD4840" s="14">
        <f>IF(M4840="", "", IF(C4840="Long", IF(M4840&gt;0, M4840/F4840, ((G4840*(I4840-E4840))/F4840)), IF(M4840&gt;0, M4840/F4840, ((G4840*(E4840-I4840))/F4840))))</f>
        <v/>
      </c>
      <c r="AE4840" s="30">
        <f>IF(A4840="", "", MONTH(A4840))</f>
        <v/>
      </c>
      <c r="AF4840" s="30">
        <f>IF(A4840="", "", YEAR(A4840))</f>
        <v/>
      </c>
      <c r="AG4840" s="30">
        <f>IF(A4840="", "", DAY(A4840))</f>
        <v/>
      </c>
    </row>
    <row customHeight="1" ht="17.25" r="4841" spans="1:105">
      <c r="A4841" s="161" t="n"/>
      <c r="B4841" s="141" t="n"/>
      <c r="C4841" s="15" t="n"/>
      <c r="D4841" s="15" t="n"/>
      <c r="E4841" s="142" t="n"/>
      <c r="F4841" s="16" t="n"/>
      <c r="G4841" s="132" t="n"/>
      <c r="H4841" s="142" t="n"/>
      <c r="I4841" s="142" t="n"/>
      <c r="J4841" s="144" t="n"/>
      <c r="K4841" s="124" t="n"/>
      <c r="L4841" s="12">
        <f>IF(E4841="","", IF(C4841="Long", (((E4841-H4841)*G4841)/F4841), (((H4841-E4841)*G4841)/F4841)))</f>
        <v/>
      </c>
      <c r="M4841" s="158">
        <f>IF(J4841="", "", K4841)</f>
        <v/>
      </c>
      <c r="N4841" s="17">
        <f>IF(K4841="", "", SUM(M4841/F4841))</f>
        <v/>
      </c>
      <c r="O4841" s="18" t="n"/>
      <c r="AC4841" s="14">
        <f>IF(M4841&lt;0, M4841/-F4841, L4841)</f>
        <v/>
      </c>
      <c r="AD4841" s="14">
        <f>IF(M4841="", "", IF(C4841="Long", IF(M4841&gt;0, M4841/F4841, ((G4841*(I4841-E4841))/F4841)), IF(M4841&gt;0, M4841/F4841, ((G4841*(E4841-I4841))/F4841))))</f>
        <v/>
      </c>
      <c r="AE4841" s="30">
        <f>IF(A4841="", "", MONTH(A4841))</f>
        <v/>
      </c>
      <c r="AF4841" s="30">
        <f>IF(A4841="", "", YEAR(A4841))</f>
        <v/>
      </c>
      <c r="AG4841" s="30">
        <f>IF(A4841="", "", DAY(A4841))</f>
        <v/>
      </c>
    </row>
    <row customHeight="1" ht="17.25" r="4842" spans="1:105">
      <c r="A4842" s="161" t="n"/>
      <c r="B4842" s="141" t="n"/>
      <c r="C4842" s="15" t="n"/>
      <c r="D4842" s="15" t="n"/>
      <c r="E4842" s="142" t="n"/>
      <c r="F4842" s="16" t="n"/>
      <c r="G4842" s="132" t="n"/>
      <c r="H4842" s="142" t="n"/>
      <c r="I4842" s="142" t="n"/>
      <c r="J4842" s="144" t="n"/>
      <c r="K4842" s="124" t="n"/>
      <c r="L4842" s="12">
        <f>IF(E4842="","", IF(C4842="Long", (((E4842-H4842)*G4842)/F4842), (((H4842-E4842)*G4842)/F4842)))</f>
        <v/>
      </c>
      <c r="M4842" s="158">
        <f>IF(J4842="", "", K4842)</f>
        <v/>
      </c>
      <c r="N4842" s="17">
        <f>IF(K4842="", "", SUM(M4842/F4842))</f>
        <v/>
      </c>
      <c r="O4842" s="18" t="n"/>
      <c r="AC4842" s="14">
        <f>IF(M4842&lt;0, M4842/-F4842, L4842)</f>
        <v/>
      </c>
      <c r="AD4842" s="14">
        <f>IF(M4842="", "", IF(C4842="Long", IF(M4842&gt;0, M4842/F4842, ((G4842*(I4842-E4842))/F4842)), IF(M4842&gt;0, M4842/F4842, ((G4842*(E4842-I4842))/F4842))))</f>
        <v/>
      </c>
      <c r="AE4842" s="30">
        <f>IF(A4842="", "", MONTH(A4842))</f>
        <v/>
      </c>
      <c r="AF4842" s="30">
        <f>IF(A4842="", "", YEAR(A4842))</f>
        <v/>
      </c>
      <c r="AG4842" s="30">
        <f>IF(A4842="", "", DAY(A4842))</f>
        <v/>
      </c>
    </row>
    <row customHeight="1" ht="17.25" r="4843" spans="1:105">
      <c r="A4843" s="161" t="n"/>
      <c r="B4843" s="141" t="n"/>
      <c r="C4843" s="15" t="n"/>
      <c r="D4843" s="15" t="n"/>
      <c r="E4843" s="142" t="n"/>
      <c r="F4843" s="16" t="n"/>
      <c r="G4843" s="132" t="n"/>
      <c r="H4843" s="142" t="n"/>
      <c r="I4843" s="142" t="n"/>
      <c r="J4843" s="144" t="n"/>
      <c r="K4843" s="124" t="n"/>
      <c r="L4843" s="12">
        <f>IF(E4843="","", IF(C4843="Long", (((E4843-H4843)*G4843)/F4843), (((H4843-E4843)*G4843)/F4843)))</f>
        <v/>
      </c>
      <c r="M4843" s="158">
        <f>IF(J4843="", "", K4843)</f>
        <v/>
      </c>
      <c r="N4843" s="17">
        <f>IF(K4843="", "", SUM(M4843/F4843))</f>
        <v/>
      </c>
      <c r="O4843" s="18" t="n"/>
      <c r="AC4843" s="14">
        <f>IF(M4843&lt;0, M4843/-F4843, L4843)</f>
        <v/>
      </c>
      <c r="AD4843" s="14">
        <f>IF(M4843="", "", IF(C4843="Long", IF(M4843&gt;0, M4843/F4843, ((G4843*(I4843-E4843))/F4843)), IF(M4843&gt;0, M4843/F4843, ((G4843*(E4843-I4843))/F4843))))</f>
        <v/>
      </c>
      <c r="AE4843" s="30">
        <f>IF(A4843="", "", MONTH(A4843))</f>
        <v/>
      </c>
      <c r="AF4843" s="30">
        <f>IF(A4843="", "", YEAR(A4843))</f>
        <v/>
      </c>
      <c r="AG4843" s="30">
        <f>IF(A4843="", "", DAY(A4843))</f>
        <v/>
      </c>
    </row>
    <row customHeight="1" ht="17.25" r="4844" spans="1:105">
      <c r="A4844" s="161" t="n"/>
      <c r="B4844" s="141" t="n"/>
      <c r="C4844" s="15" t="n"/>
      <c r="D4844" s="15" t="n"/>
      <c r="E4844" s="142" t="n"/>
      <c r="F4844" s="16" t="n"/>
      <c r="G4844" s="132" t="n"/>
      <c r="H4844" s="142" t="n"/>
      <c r="I4844" s="142" t="n"/>
      <c r="J4844" s="144" t="n"/>
      <c r="K4844" s="124" t="n"/>
      <c r="L4844" s="12">
        <f>IF(E4844="","", IF(C4844="Long", (((E4844-H4844)*G4844)/F4844), (((H4844-E4844)*G4844)/F4844)))</f>
        <v/>
      </c>
      <c r="M4844" s="158">
        <f>IF(J4844="", "", K4844)</f>
        <v/>
      </c>
      <c r="N4844" s="17">
        <f>IF(K4844="", "", SUM(M4844/F4844))</f>
        <v/>
      </c>
      <c r="O4844" s="18" t="n"/>
      <c r="AC4844" s="14">
        <f>IF(M4844&lt;0, M4844/-F4844, L4844)</f>
        <v/>
      </c>
      <c r="AD4844" s="14">
        <f>IF(M4844="", "", IF(C4844="Long", IF(M4844&gt;0, M4844/F4844, ((G4844*(I4844-E4844))/F4844)), IF(M4844&gt;0, M4844/F4844, ((G4844*(E4844-I4844))/F4844))))</f>
        <v/>
      </c>
      <c r="AE4844" s="30">
        <f>IF(A4844="", "", MONTH(A4844))</f>
        <v/>
      </c>
      <c r="AF4844" s="30">
        <f>IF(A4844="", "", YEAR(A4844))</f>
        <v/>
      </c>
      <c r="AG4844" s="30">
        <f>IF(A4844="", "", DAY(A4844))</f>
        <v/>
      </c>
    </row>
    <row customHeight="1" ht="17.25" r="4845" spans="1:105">
      <c r="A4845" s="161" t="n"/>
      <c r="B4845" s="141" t="n"/>
      <c r="C4845" s="15" t="n"/>
      <c r="D4845" s="15" t="n"/>
      <c r="E4845" s="142" t="n"/>
      <c r="F4845" s="16" t="n"/>
      <c r="G4845" s="132" t="n"/>
      <c r="H4845" s="142" t="n"/>
      <c r="I4845" s="142" t="n"/>
      <c r="J4845" s="144" t="n"/>
      <c r="K4845" s="124" t="n"/>
      <c r="L4845" s="12">
        <f>IF(E4845="","", IF(C4845="Long", (((E4845-H4845)*G4845)/F4845), (((H4845-E4845)*G4845)/F4845)))</f>
        <v/>
      </c>
      <c r="M4845" s="158">
        <f>IF(J4845="", "", K4845)</f>
        <v/>
      </c>
      <c r="N4845" s="17">
        <f>IF(K4845="", "", SUM(M4845/F4845))</f>
        <v/>
      </c>
      <c r="O4845" s="18" t="n"/>
      <c r="AC4845" s="14">
        <f>IF(M4845&lt;0, M4845/-F4845, L4845)</f>
        <v/>
      </c>
      <c r="AD4845" s="14">
        <f>IF(M4845="", "", IF(C4845="Long", IF(M4845&gt;0, M4845/F4845, ((G4845*(I4845-E4845))/F4845)), IF(M4845&gt;0, M4845/F4845, ((G4845*(E4845-I4845))/F4845))))</f>
        <v/>
      </c>
      <c r="AE4845" s="30">
        <f>IF(A4845="", "", MONTH(A4845))</f>
        <v/>
      </c>
      <c r="AF4845" s="30">
        <f>IF(A4845="", "", YEAR(A4845))</f>
        <v/>
      </c>
      <c r="AG4845" s="30">
        <f>IF(A4845="", "", DAY(A4845))</f>
        <v/>
      </c>
    </row>
    <row customHeight="1" ht="17.25" r="4846" spans="1:105">
      <c r="A4846" s="161" t="n"/>
      <c r="B4846" s="141" t="n"/>
      <c r="C4846" s="15" t="n"/>
      <c r="D4846" s="15" t="n"/>
      <c r="E4846" s="142" t="n"/>
      <c r="F4846" s="16" t="n"/>
      <c r="G4846" s="132" t="n"/>
      <c r="H4846" s="142" t="n"/>
      <c r="I4846" s="142" t="n"/>
      <c r="J4846" s="144" t="n"/>
      <c r="K4846" s="124" t="n"/>
      <c r="L4846" s="12">
        <f>IF(E4846="","", IF(C4846="Long", (((E4846-H4846)*G4846)/F4846), (((H4846-E4846)*G4846)/F4846)))</f>
        <v/>
      </c>
      <c r="M4846" s="158">
        <f>IF(J4846="", "", K4846)</f>
        <v/>
      </c>
      <c r="N4846" s="17">
        <f>IF(K4846="", "", SUM(M4846/F4846))</f>
        <v/>
      </c>
      <c r="O4846" s="18" t="n"/>
      <c r="AC4846" s="14">
        <f>IF(M4846&lt;0, M4846/-F4846, L4846)</f>
        <v/>
      </c>
      <c r="AD4846" s="14">
        <f>IF(M4846="", "", IF(C4846="Long", IF(M4846&gt;0, M4846/F4846, ((G4846*(I4846-E4846))/F4846)), IF(M4846&gt;0, M4846/F4846, ((G4846*(E4846-I4846))/F4846))))</f>
        <v/>
      </c>
      <c r="AE4846" s="30">
        <f>IF(A4846="", "", MONTH(A4846))</f>
        <v/>
      </c>
      <c r="AF4846" s="30">
        <f>IF(A4846="", "", YEAR(A4846))</f>
        <v/>
      </c>
      <c r="AG4846" s="30">
        <f>IF(A4846="", "", DAY(A4846))</f>
        <v/>
      </c>
    </row>
    <row customHeight="1" ht="17.25" r="4847" spans="1:105">
      <c r="A4847" s="161" t="n"/>
      <c r="B4847" s="141" t="n"/>
      <c r="C4847" s="15" t="n"/>
      <c r="D4847" s="15" t="n"/>
      <c r="E4847" s="142" t="n"/>
      <c r="F4847" s="16" t="n"/>
      <c r="G4847" s="132" t="n"/>
      <c r="H4847" s="142" t="n"/>
      <c r="I4847" s="142" t="n"/>
      <c r="J4847" s="144" t="n"/>
      <c r="K4847" s="124" t="n"/>
      <c r="L4847" s="12">
        <f>IF(E4847="","", IF(C4847="Long", (((E4847-H4847)*G4847)/F4847), (((H4847-E4847)*G4847)/F4847)))</f>
        <v/>
      </c>
      <c r="M4847" s="158">
        <f>IF(J4847="", "", K4847)</f>
        <v/>
      </c>
      <c r="N4847" s="17">
        <f>IF(K4847="", "", SUM(M4847/F4847))</f>
        <v/>
      </c>
      <c r="O4847" s="18" t="n"/>
      <c r="AC4847" s="14">
        <f>IF(M4847&lt;0, M4847/-F4847, L4847)</f>
        <v/>
      </c>
      <c r="AD4847" s="14">
        <f>IF(M4847="", "", IF(C4847="Long", IF(M4847&gt;0, M4847/F4847, ((G4847*(I4847-E4847))/F4847)), IF(M4847&gt;0, M4847/F4847, ((G4847*(E4847-I4847))/F4847))))</f>
        <v/>
      </c>
      <c r="AE4847" s="30">
        <f>IF(A4847="", "", MONTH(A4847))</f>
        <v/>
      </c>
      <c r="AF4847" s="30">
        <f>IF(A4847="", "", YEAR(A4847))</f>
        <v/>
      </c>
      <c r="AG4847" s="30">
        <f>IF(A4847="", "", DAY(A4847))</f>
        <v/>
      </c>
    </row>
    <row customHeight="1" ht="17.25" r="4848" spans="1:105">
      <c r="A4848" s="161" t="n"/>
      <c r="B4848" s="141" t="n"/>
      <c r="C4848" s="15" t="n"/>
      <c r="D4848" s="15" t="n"/>
      <c r="E4848" s="142" t="n"/>
      <c r="F4848" s="16" t="n"/>
      <c r="G4848" s="132" t="n"/>
      <c r="H4848" s="142" t="n"/>
      <c r="I4848" s="142" t="n"/>
      <c r="J4848" s="144" t="n"/>
      <c r="K4848" s="124" t="n"/>
      <c r="L4848" s="12">
        <f>IF(E4848="","", IF(C4848="Long", (((E4848-H4848)*G4848)/F4848), (((H4848-E4848)*G4848)/F4848)))</f>
        <v/>
      </c>
      <c r="M4848" s="158">
        <f>IF(J4848="", "", K4848)</f>
        <v/>
      </c>
      <c r="N4848" s="17">
        <f>IF(K4848="", "", SUM(M4848/F4848))</f>
        <v/>
      </c>
      <c r="O4848" s="18" t="n"/>
      <c r="AC4848" s="14">
        <f>IF(M4848&lt;0, M4848/-F4848, L4848)</f>
        <v/>
      </c>
      <c r="AD4848" s="14">
        <f>IF(M4848="", "", IF(C4848="Long", IF(M4848&gt;0, M4848/F4848, ((G4848*(I4848-E4848))/F4848)), IF(M4848&gt;0, M4848/F4848, ((G4848*(E4848-I4848))/F4848))))</f>
        <v/>
      </c>
      <c r="AE4848" s="30">
        <f>IF(A4848="", "", MONTH(A4848))</f>
        <v/>
      </c>
      <c r="AF4848" s="30">
        <f>IF(A4848="", "", YEAR(A4848))</f>
        <v/>
      </c>
      <c r="AG4848" s="30">
        <f>IF(A4848="", "", DAY(A4848))</f>
        <v/>
      </c>
    </row>
    <row customHeight="1" ht="17.25" r="4849" spans="1:105">
      <c r="A4849" s="161" t="n"/>
      <c r="B4849" s="141" t="n"/>
      <c r="C4849" s="15" t="n"/>
      <c r="D4849" s="15" t="n"/>
      <c r="E4849" s="142" t="n"/>
      <c r="F4849" s="16" t="n"/>
      <c r="G4849" s="132" t="n"/>
      <c r="H4849" s="142" t="n"/>
      <c r="I4849" s="142" t="n"/>
      <c r="J4849" s="144" t="n"/>
      <c r="K4849" s="124" t="n"/>
      <c r="L4849" s="12">
        <f>IF(E4849="","", IF(C4849="Long", (((E4849-H4849)*G4849)/F4849), (((H4849-E4849)*G4849)/F4849)))</f>
        <v/>
      </c>
      <c r="M4849" s="158">
        <f>IF(J4849="", "", K4849)</f>
        <v/>
      </c>
      <c r="N4849" s="17">
        <f>IF(K4849="", "", SUM(M4849/F4849))</f>
        <v/>
      </c>
      <c r="O4849" s="18" t="n"/>
      <c r="AC4849" s="14">
        <f>IF(M4849&lt;0, M4849/-F4849, L4849)</f>
        <v/>
      </c>
      <c r="AD4849" s="14">
        <f>IF(M4849="", "", IF(C4849="Long", IF(M4849&gt;0, M4849/F4849, ((G4849*(I4849-E4849))/F4849)), IF(M4849&gt;0, M4849/F4849, ((G4849*(E4849-I4849))/F4849))))</f>
        <v/>
      </c>
      <c r="AE4849" s="30">
        <f>IF(A4849="", "", MONTH(A4849))</f>
        <v/>
      </c>
      <c r="AF4849" s="30">
        <f>IF(A4849="", "", YEAR(A4849))</f>
        <v/>
      </c>
      <c r="AG4849" s="30">
        <f>IF(A4849="", "", DAY(A4849))</f>
        <v/>
      </c>
    </row>
    <row customHeight="1" ht="17.25" r="4850" spans="1:105">
      <c r="A4850" s="161" t="n"/>
      <c r="B4850" s="141" t="n"/>
      <c r="C4850" s="15" t="n"/>
      <c r="D4850" s="15" t="n"/>
      <c r="E4850" s="142" t="n"/>
      <c r="F4850" s="16" t="n"/>
      <c r="G4850" s="132" t="n"/>
      <c r="H4850" s="142" t="n"/>
      <c r="I4850" s="142" t="n"/>
      <c r="J4850" s="144" t="n"/>
      <c r="K4850" s="124" t="n"/>
      <c r="L4850" s="12">
        <f>IF(E4850="","", IF(C4850="Long", (((E4850-H4850)*G4850)/F4850), (((H4850-E4850)*G4850)/F4850)))</f>
        <v/>
      </c>
      <c r="M4850" s="158">
        <f>IF(J4850="", "", K4850)</f>
        <v/>
      </c>
      <c r="N4850" s="17">
        <f>IF(K4850="", "", SUM(M4850/F4850))</f>
        <v/>
      </c>
      <c r="O4850" s="18" t="n"/>
      <c r="AC4850" s="14">
        <f>IF(M4850&lt;0, M4850/-F4850, L4850)</f>
        <v/>
      </c>
      <c r="AD4850" s="14">
        <f>IF(M4850="", "", IF(C4850="Long", IF(M4850&gt;0, M4850/F4850, ((G4850*(I4850-E4850))/F4850)), IF(M4850&gt;0, M4850/F4850, ((G4850*(E4850-I4850))/F4850))))</f>
        <v/>
      </c>
      <c r="AE4850" s="30">
        <f>IF(A4850="", "", MONTH(A4850))</f>
        <v/>
      </c>
      <c r="AF4850" s="30">
        <f>IF(A4850="", "", YEAR(A4850))</f>
        <v/>
      </c>
      <c r="AG4850" s="30">
        <f>IF(A4850="", "", DAY(A4850))</f>
        <v/>
      </c>
    </row>
    <row customHeight="1" ht="17.25" r="4851" spans="1:105">
      <c r="A4851" s="161" t="n"/>
      <c r="B4851" s="141" t="n"/>
      <c r="C4851" s="15" t="n"/>
      <c r="D4851" s="15" t="n"/>
      <c r="E4851" s="142" t="n"/>
      <c r="F4851" s="16" t="n"/>
      <c r="G4851" s="132" t="n"/>
      <c r="H4851" s="142" t="n"/>
      <c r="I4851" s="142" t="n"/>
      <c r="J4851" s="144" t="n"/>
      <c r="K4851" s="124" t="n"/>
      <c r="L4851" s="12">
        <f>IF(E4851="","", IF(C4851="Long", (((E4851-H4851)*G4851)/F4851), (((H4851-E4851)*G4851)/F4851)))</f>
        <v/>
      </c>
      <c r="M4851" s="158">
        <f>IF(J4851="", "", K4851)</f>
        <v/>
      </c>
      <c r="N4851" s="17">
        <f>IF(K4851="", "", SUM(M4851/F4851))</f>
        <v/>
      </c>
      <c r="O4851" s="18" t="n"/>
      <c r="AC4851" s="14">
        <f>IF(M4851&lt;0, M4851/-F4851, L4851)</f>
        <v/>
      </c>
      <c r="AD4851" s="14">
        <f>IF(M4851="", "", IF(C4851="Long", IF(M4851&gt;0, M4851/F4851, ((G4851*(I4851-E4851))/F4851)), IF(M4851&gt;0, M4851/F4851, ((G4851*(E4851-I4851))/F4851))))</f>
        <v/>
      </c>
      <c r="AE4851" s="30">
        <f>IF(A4851="", "", MONTH(A4851))</f>
        <v/>
      </c>
      <c r="AF4851" s="30">
        <f>IF(A4851="", "", YEAR(A4851))</f>
        <v/>
      </c>
      <c r="AG4851" s="30">
        <f>IF(A4851="", "", DAY(A4851))</f>
        <v/>
      </c>
    </row>
    <row customHeight="1" ht="17.25" r="4852" spans="1:105">
      <c r="A4852" s="161" t="n"/>
      <c r="B4852" s="141" t="n"/>
      <c r="C4852" s="15" t="n"/>
      <c r="D4852" s="15" t="n"/>
      <c r="E4852" s="142" t="n"/>
      <c r="F4852" s="16" t="n"/>
      <c r="G4852" s="132" t="n"/>
      <c r="H4852" s="142" t="n"/>
      <c r="I4852" s="142" t="n"/>
      <c r="J4852" s="144" t="n"/>
      <c r="K4852" s="124" t="n"/>
      <c r="L4852" s="12">
        <f>IF(E4852="","", IF(C4852="Long", (((E4852-H4852)*G4852)/F4852), (((H4852-E4852)*G4852)/F4852)))</f>
        <v/>
      </c>
      <c r="M4852" s="158">
        <f>IF(J4852="", "", K4852)</f>
        <v/>
      </c>
      <c r="N4852" s="17">
        <f>IF(K4852="", "", SUM(M4852/F4852))</f>
        <v/>
      </c>
      <c r="O4852" s="18" t="n"/>
      <c r="AC4852" s="14">
        <f>IF(M4852&lt;0, M4852/-F4852, L4852)</f>
        <v/>
      </c>
      <c r="AD4852" s="14">
        <f>IF(M4852="", "", IF(C4852="Long", IF(M4852&gt;0, M4852/F4852, ((G4852*(I4852-E4852))/F4852)), IF(M4852&gt;0, M4852/F4852, ((G4852*(E4852-I4852))/F4852))))</f>
        <v/>
      </c>
      <c r="AE4852" s="30">
        <f>IF(A4852="", "", MONTH(A4852))</f>
        <v/>
      </c>
      <c r="AF4852" s="30">
        <f>IF(A4852="", "", YEAR(A4852))</f>
        <v/>
      </c>
      <c r="AG4852" s="30">
        <f>IF(A4852="", "", DAY(A4852))</f>
        <v/>
      </c>
    </row>
    <row customHeight="1" ht="17.25" r="4853" spans="1:105">
      <c r="A4853" s="161" t="n"/>
      <c r="B4853" s="141" t="n"/>
      <c r="C4853" s="15" t="n"/>
      <c r="D4853" s="15" t="n"/>
      <c r="E4853" s="142" t="n"/>
      <c r="F4853" s="16" t="n"/>
      <c r="G4853" s="132" t="n"/>
      <c r="H4853" s="142" t="n"/>
      <c r="I4853" s="142" t="n"/>
      <c r="J4853" s="144" t="n"/>
      <c r="K4853" s="124" t="n"/>
      <c r="L4853" s="12">
        <f>IF(E4853="","", IF(C4853="Long", (((E4853-H4853)*G4853)/F4853), (((H4853-E4853)*G4853)/F4853)))</f>
        <v/>
      </c>
      <c r="M4853" s="158">
        <f>IF(J4853="", "", K4853)</f>
        <v/>
      </c>
      <c r="N4853" s="17">
        <f>IF(K4853="", "", SUM(M4853/F4853))</f>
        <v/>
      </c>
      <c r="O4853" s="18" t="n"/>
      <c r="AC4853" s="14">
        <f>IF(M4853&lt;0, M4853/-F4853, L4853)</f>
        <v/>
      </c>
      <c r="AD4853" s="14">
        <f>IF(M4853="", "", IF(C4853="Long", IF(M4853&gt;0, M4853/F4853, ((G4853*(I4853-E4853))/F4853)), IF(M4853&gt;0, M4853/F4853, ((G4853*(E4853-I4853))/F4853))))</f>
        <v/>
      </c>
      <c r="AE4853" s="30">
        <f>IF(A4853="", "", MONTH(A4853))</f>
        <v/>
      </c>
      <c r="AF4853" s="30">
        <f>IF(A4853="", "", YEAR(A4853))</f>
        <v/>
      </c>
      <c r="AG4853" s="30">
        <f>IF(A4853="", "", DAY(A4853))</f>
        <v/>
      </c>
    </row>
    <row customHeight="1" ht="17.25" r="4854" spans="1:105">
      <c r="A4854" s="161" t="n"/>
      <c r="B4854" s="141" t="n"/>
      <c r="C4854" s="15" t="n"/>
      <c r="D4854" s="15" t="n"/>
      <c r="E4854" s="142" t="n"/>
      <c r="F4854" s="16" t="n"/>
      <c r="G4854" s="132" t="n"/>
      <c r="H4854" s="142" t="n"/>
      <c r="I4854" s="142" t="n"/>
      <c r="J4854" s="144" t="n"/>
      <c r="K4854" s="124" t="n"/>
      <c r="L4854" s="12">
        <f>IF(E4854="","", IF(C4854="Long", (((E4854-H4854)*G4854)/F4854), (((H4854-E4854)*G4854)/F4854)))</f>
        <v/>
      </c>
      <c r="M4854" s="158">
        <f>IF(J4854="", "", K4854)</f>
        <v/>
      </c>
      <c r="N4854" s="17">
        <f>IF(K4854="", "", SUM(M4854/F4854))</f>
        <v/>
      </c>
      <c r="O4854" s="18" t="n"/>
      <c r="AC4854" s="14">
        <f>IF(M4854&lt;0, M4854/-F4854, L4854)</f>
        <v/>
      </c>
      <c r="AD4854" s="14">
        <f>IF(M4854="", "", IF(C4854="Long", IF(M4854&gt;0, M4854/F4854, ((G4854*(I4854-E4854))/F4854)), IF(M4854&gt;0, M4854/F4854, ((G4854*(E4854-I4854))/F4854))))</f>
        <v/>
      </c>
      <c r="AE4854" s="30">
        <f>IF(A4854="", "", MONTH(A4854))</f>
        <v/>
      </c>
      <c r="AF4854" s="30">
        <f>IF(A4854="", "", YEAR(A4854))</f>
        <v/>
      </c>
      <c r="AG4854" s="30">
        <f>IF(A4854="", "", DAY(A4854))</f>
        <v/>
      </c>
    </row>
    <row customHeight="1" ht="17.25" r="4855" spans="1:105">
      <c r="A4855" s="161" t="n"/>
      <c r="B4855" s="141" t="n"/>
      <c r="C4855" s="15" t="n"/>
      <c r="D4855" s="15" t="n"/>
      <c r="E4855" s="142" t="n"/>
      <c r="F4855" s="16" t="n"/>
      <c r="G4855" s="132" t="n"/>
      <c r="H4855" s="142" t="n"/>
      <c r="I4855" s="142" t="n"/>
      <c r="J4855" s="144" t="n"/>
      <c r="K4855" s="124" t="n"/>
      <c r="L4855" s="12">
        <f>IF(E4855="","", IF(C4855="Long", (((E4855-H4855)*G4855)/F4855), (((H4855-E4855)*G4855)/F4855)))</f>
        <v/>
      </c>
      <c r="M4855" s="158">
        <f>IF(J4855="", "", K4855)</f>
        <v/>
      </c>
      <c r="N4855" s="17">
        <f>IF(K4855="", "", SUM(M4855/F4855))</f>
        <v/>
      </c>
      <c r="O4855" s="18" t="n"/>
      <c r="AC4855" s="14">
        <f>IF(M4855&lt;0, M4855/-F4855, L4855)</f>
        <v/>
      </c>
      <c r="AD4855" s="14">
        <f>IF(M4855="", "", IF(C4855="Long", IF(M4855&gt;0, M4855/F4855, ((G4855*(I4855-E4855))/F4855)), IF(M4855&gt;0, M4855/F4855, ((G4855*(E4855-I4855))/F4855))))</f>
        <v/>
      </c>
      <c r="AE4855" s="30">
        <f>IF(A4855="", "", MONTH(A4855))</f>
        <v/>
      </c>
      <c r="AF4855" s="30">
        <f>IF(A4855="", "", YEAR(A4855))</f>
        <v/>
      </c>
      <c r="AG4855" s="30">
        <f>IF(A4855="", "", DAY(A4855))</f>
        <v/>
      </c>
    </row>
    <row customHeight="1" ht="17.25" r="4856" spans="1:105">
      <c r="A4856" s="161" t="n"/>
      <c r="B4856" s="141" t="n"/>
      <c r="C4856" s="15" t="n"/>
      <c r="D4856" s="15" t="n"/>
      <c r="E4856" s="142" t="n"/>
      <c r="F4856" s="16" t="n"/>
      <c r="G4856" s="132" t="n"/>
      <c r="H4856" s="142" t="n"/>
      <c r="I4856" s="142" t="n"/>
      <c r="J4856" s="144" t="n"/>
      <c r="K4856" s="124" t="n"/>
      <c r="L4856" s="12">
        <f>IF(E4856="","", IF(C4856="Long", (((E4856-H4856)*G4856)/F4856), (((H4856-E4856)*G4856)/F4856)))</f>
        <v/>
      </c>
      <c r="M4856" s="158">
        <f>IF(J4856="", "", K4856)</f>
        <v/>
      </c>
      <c r="N4856" s="17">
        <f>IF(K4856="", "", SUM(M4856/F4856))</f>
        <v/>
      </c>
      <c r="O4856" s="18" t="n"/>
      <c r="AC4856" s="14">
        <f>IF(M4856&lt;0, M4856/-F4856, L4856)</f>
        <v/>
      </c>
      <c r="AD4856" s="14">
        <f>IF(M4856="", "", IF(C4856="Long", IF(M4856&gt;0, M4856/F4856, ((G4856*(I4856-E4856))/F4856)), IF(M4856&gt;0, M4856/F4856, ((G4856*(E4856-I4856))/F4856))))</f>
        <v/>
      </c>
      <c r="AE4856" s="30">
        <f>IF(A4856="", "", MONTH(A4856))</f>
        <v/>
      </c>
      <c r="AF4856" s="30">
        <f>IF(A4856="", "", YEAR(A4856))</f>
        <v/>
      </c>
      <c r="AG4856" s="30">
        <f>IF(A4856="", "", DAY(A4856))</f>
        <v/>
      </c>
    </row>
    <row customHeight="1" ht="17.25" r="4857" spans="1:105">
      <c r="A4857" s="161" t="n"/>
      <c r="B4857" s="141" t="n"/>
      <c r="C4857" s="15" t="n"/>
      <c r="D4857" s="15" t="n"/>
      <c r="E4857" s="142" t="n"/>
      <c r="F4857" s="16" t="n"/>
      <c r="G4857" s="132" t="n"/>
      <c r="H4857" s="142" t="n"/>
      <c r="I4857" s="142" t="n"/>
      <c r="J4857" s="144" t="n"/>
      <c r="K4857" s="124" t="n"/>
      <c r="L4857" s="12">
        <f>IF(E4857="","", IF(C4857="Long", (((E4857-H4857)*G4857)/F4857), (((H4857-E4857)*G4857)/F4857)))</f>
        <v/>
      </c>
      <c r="M4857" s="158">
        <f>IF(J4857="", "", K4857)</f>
        <v/>
      </c>
      <c r="N4857" s="17">
        <f>IF(K4857="", "", SUM(M4857/F4857))</f>
        <v/>
      </c>
      <c r="O4857" s="18" t="n"/>
      <c r="AC4857" s="14">
        <f>IF(M4857&lt;0, M4857/-F4857, L4857)</f>
        <v/>
      </c>
      <c r="AD4857" s="14">
        <f>IF(M4857="", "", IF(C4857="Long", IF(M4857&gt;0, M4857/F4857, ((G4857*(I4857-E4857))/F4857)), IF(M4857&gt;0, M4857/F4857, ((G4857*(E4857-I4857))/F4857))))</f>
        <v/>
      </c>
      <c r="AE4857" s="30">
        <f>IF(A4857="", "", MONTH(A4857))</f>
        <v/>
      </c>
      <c r="AF4857" s="30">
        <f>IF(A4857="", "", YEAR(A4857))</f>
        <v/>
      </c>
      <c r="AG4857" s="30">
        <f>IF(A4857="", "", DAY(A4857))</f>
        <v/>
      </c>
    </row>
    <row customHeight="1" ht="17.25" r="4858" spans="1:105">
      <c r="A4858" s="161" t="n"/>
      <c r="B4858" s="141" t="n"/>
      <c r="C4858" s="15" t="n"/>
      <c r="D4858" s="15" t="n"/>
      <c r="E4858" s="142" t="n"/>
      <c r="F4858" s="16" t="n"/>
      <c r="G4858" s="132" t="n"/>
      <c r="H4858" s="142" t="n"/>
      <c r="I4858" s="142" t="n"/>
      <c r="J4858" s="144" t="n"/>
      <c r="K4858" s="124" t="n"/>
      <c r="L4858" s="12">
        <f>IF(E4858="","", IF(C4858="Long", (((E4858-H4858)*G4858)/F4858), (((H4858-E4858)*G4858)/F4858)))</f>
        <v/>
      </c>
      <c r="M4858" s="158">
        <f>IF(J4858="", "", K4858)</f>
        <v/>
      </c>
      <c r="N4858" s="17">
        <f>IF(K4858="", "", SUM(M4858/F4858))</f>
        <v/>
      </c>
      <c r="O4858" s="18" t="n"/>
      <c r="AC4858" s="14">
        <f>IF(M4858&lt;0, M4858/-F4858, L4858)</f>
        <v/>
      </c>
      <c r="AD4858" s="14">
        <f>IF(M4858="", "", IF(C4858="Long", IF(M4858&gt;0, M4858/F4858, ((G4858*(I4858-E4858))/F4858)), IF(M4858&gt;0, M4858/F4858, ((G4858*(E4858-I4858))/F4858))))</f>
        <v/>
      </c>
      <c r="AE4858" s="30">
        <f>IF(A4858="", "", MONTH(A4858))</f>
        <v/>
      </c>
      <c r="AF4858" s="30">
        <f>IF(A4858="", "", YEAR(A4858))</f>
        <v/>
      </c>
      <c r="AG4858" s="30">
        <f>IF(A4858="", "", DAY(A4858))</f>
        <v/>
      </c>
    </row>
    <row customHeight="1" ht="17.25" r="4859" spans="1:105">
      <c r="A4859" s="161" t="n"/>
      <c r="B4859" s="141" t="n"/>
      <c r="C4859" s="15" t="n"/>
      <c r="D4859" s="15" t="n"/>
      <c r="E4859" s="142" t="n"/>
      <c r="F4859" s="16" t="n"/>
      <c r="G4859" s="132" t="n"/>
      <c r="H4859" s="142" t="n"/>
      <c r="I4859" s="142" t="n"/>
      <c r="J4859" s="144" t="n"/>
      <c r="K4859" s="124" t="n"/>
      <c r="L4859" s="12">
        <f>IF(E4859="","", IF(C4859="Long", (((E4859-H4859)*G4859)/F4859), (((H4859-E4859)*G4859)/F4859)))</f>
        <v/>
      </c>
      <c r="M4859" s="158">
        <f>IF(J4859="", "", K4859)</f>
        <v/>
      </c>
      <c r="N4859" s="17">
        <f>IF(K4859="", "", SUM(M4859/F4859))</f>
        <v/>
      </c>
      <c r="O4859" s="18" t="n"/>
      <c r="AC4859" s="14">
        <f>IF(M4859&lt;0, M4859/-F4859, L4859)</f>
        <v/>
      </c>
      <c r="AD4859" s="14">
        <f>IF(M4859="", "", IF(C4859="Long", IF(M4859&gt;0, M4859/F4859, ((G4859*(I4859-E4859))/F4859)), IF(M4859&gt;0, M4859/F4859, ((G4859*(E4859-I4859))/F4859))))</f>
        <v/>
      </c>
      <c r="AE4859" s="30">
        <f>IF(A4859="", "", MONTH(A4859))</f>
        <v/>
      </c>
      <c r="AF4859" s="30">
        <f>IF(A4859="", "", YEAR(A4859))</f>
        <v/>
      </c>
      <c r="AG4859" s="30">
        <f>IF(A4859="", "", DAY(A4859))</f>
        <v/>
      </c>
    </row>
    <row customHeight="1" ht="17.25" r="4860" spans="1:105">
      <c r="A4860" s="161" t="n"/>
      <c r="B4860" s="141" t="n"/>
      <c r="C4860" s="15" t="n"/>
      <c r="D4860" s="15" t="n"/>
      <c r="E4860" s="142" t="n"/>
      <c r="F4860" s="16" t="n"/>
      <c r="G4860" s="132" t="n"/>
      <c r="H4860" s="142" t="n"/>
      <c r="I4860" s="142" t="n"/>
      <c r="J4860" s="144" t="n"/>
      <c r="K4860" s="124" t="n"/>
      <c r="L4860" s="12">
        <f>IF(E4860="","", IF(C4860="Long", (((E4860-H4860)*G4860)/F4860), (((H4860-E4860)*G4860)/F4860)))</f>
        <v/>
      </c>
      <c r="M4860" s="158">
        <f>IF(J4860="", "", K4860)</f>
        <v/>
      </c>
      <c r="N4860" s="17">
        <f>IF(K4860="", "", SUM(M4860/F4860))</f>
        <v/>
      </c>
      <c r="O4860" s="18" t="n"/>
      <c r="AC4860" s="14">
        <f>IF(M4860&lt;0, M4860/-F4860, L4860)</f>
        <v/>
      </c>
      <c r="AD4860" s="14">
        <f>IF(M4860="", "", IF(C4860="Long", IF(M4860&gt;0, M4860/F4860, ((G4860*(I4860-E4860))/F4860)), IF(M4860&gt;0, M4860/F4860, ((G4860*(E4860-I4860))/F4860))))</f>
        <v/>
      </c>
      <c r="AE4860" s="30">
        <f>IF(A4860="", "", MONTH(A4860))</f>
        <v/>
      </c>
      <c r="AF4860" s="30">
        <f>IF(A4860="", "", YEAR(A4860))</f>
        <v/>
      </c>
      <c r="AG4860" s="30">
        <f>IF(A4860="", "", DAY(A4860))</f>
        <v/>
      </c>
    </row>
    <row customHeight="1" ht="17.25" r="4861" spans="1:105">
      <c r="A4861" s="161" t="n"/>
      <c r="B4861" s="141" t="n"/>
      <c r="C4861" s="15" t="n"/>
      <c r="D4861" s="15" t="n"/>
      <c r="E4861" s="142" t="n"/>
      <c r="F4861" s="16" t="n"/>
      <c r="G4861" s="132" t="n"/>
      <c r="H4861" s="142" t="n"/>
      <c r="I4861" s="142" t="n"/>
      <c r="J4861" s="144" t="n"/>
      <c r="K4861" s="124" t="n"/>
      <c r="L4861" s="12">
        <f>IF(E4861="","", IF(C4861="Long", (((E4861-H4861)*G4861)/F4861), (((H4861-E4861)*G4861)/F4861)))</f>
        <v/>
      </c>
      <c r="M4861" s="158">
        <f>IF(J4861="", "", K4861)</f>
        <v/>
      </c>
      <c r="N4861" s="17">
        <f>IF(K4861="", "", SUM(M4861/F4861))</f>
        <v/>
      </c>
      <c r="O4861" s="18" t="n"/>
      <c r="AC4861" s="14">
        <f>IF(M4861&lt;0, M4861/-F4861, L4861)</f>
        <v/>
      </c>
      <c r="AD4861" s="14">
        <f>IF(M4861="", "", IF(C4861="Long", IF(M4861&gt;0, M4861/F4861, ((G4861*(I4861-E4861))/F4861)), IF(M4861&gt;0, M4861/F4861, ((G4861*(E4861-I4861))/F4861))))</f>
        <v/>
      </c>
      <c r="AE4861" s="30">
        <f>IF(A4861="", "", MONTH(A4861))</f>
        <v/>
      </c>
      <c r="AF4861" s="30">
        <f>IF(A4861="", "", YEAR(A4861))</f>
        <v/>
      </c>
      <c r="AG4861" s="30">
        <f>IF(A4861="", "", DAY(A4861))</f>
        <v/>
      </c>
    </row>
    <row customHeight="1" ht="17.25" r="4862" spans="1:105">
      <c r="A4862" s="161" t="n"/>
      <c r="B4862" s="141" t="n"/>
      <c r="C4862" s="15" t="n"/>
      <c r="D4862" s="15" t="n"/>
      <c r="E4862" s="142" t="n"/>
      <c r="F4862" s="16" t="n"/>
      <c r="G4862" s="132" t="n"/>
      <c r="H4862" s="142" t="n"/>
      <c r="I4862" s="142" t="n"/>
      <c r="J4862" s="144" t="n"/>
      <c r="K4862" s="124" t="n"/>
      <c r="L4862" s="12">
        <f>IF(E4862="","", IF(C4862="Long", (((E4862-H4862)*G4862)/F4862), (((H4862-E4862)*G4862)/F4862)))</f>
        <v/>
      </c>
      <c r="M4862" s="158">
        <f>IF(J4862="", "", K4862)</f>
        <v/>
      </c>
      <c r="N4862" s="17">
        <f>IF(K4862="", "", SUM(M4862/F4862))</f>
        <v/>
      </c>
      <c r="O4862" s="18" t="n"/>
      <c r="AC4862" s="14">
        <f>IF(M4862&lt;0, M4862/-F4862, L4862)</f>
        <v/>
      </c>
      <c r="AD4862" s="14">
        <f>IF(M4862="", "", IF(C4862="Long", IF(M4862&gt;0, M4862/F4862, ((G4862*(I4862-E4862))/F4862)), IF(M4862&gt;0, M4862/F4862, ((G4862*(E4862-I4862))/F4862))))</f>
        <v/>
      </c>
      <c r="AE4862" s="30">
        <f>IF(A4862="", "", MONTH(A4862))</f>
        <v/>
      </c>
      <c r="AF4862" s="30">
        <f>IF(A4862="", "", YEAR(A4862))</f>
        <v/>
      </c>
      <c r="AG4862" s="30">
        <f>IF(A4862="", "", DAY(A4862))</f>
        <v/>
      </c>
    </row>
    <row customHeight="1" ht="17.25" r="4863" spans="1:105">
      <c r="A4863" s="161" t="n"/>
      <c r="B4863" s="141" t="n"/>
      <c r="C4863" s="15" t="n"/>
      <c r="D4863" s="15" t="n"/>
      <c r="E4863" s="142" t="n"/>
      <c r="F4863" s="16" t="n"/>
      <c r="G4863" s="132" t="n"/>
      <c r="H4863" s="142" t="n"/>
      <c r="I4863" s="142" t="n"/>
      <c r="J4863" s="144" t="n"/>
      <c r="K4863" s="124" t="n"/>
      <c r="L4863" s="12">
        <f>IF(E4863="","", IF(C4863="Long", (((E4863-H4863)*G4863)/F4863), (((H4863-E4863)*G4863)/F4863)))</f>
        <v/>
      </c>
      <c r="M4863" s="158">
        <f>IF(J4863="", "", K4863)</f>
        <v/>
      </c>
      <c r="N4863" s="17">
        <f>IF(K4863="", "", SUM(M4863/F4863))</f>
        <v/>
      </c>
      <c r="O4863" s="18" t="n"/>
      <c r="AC4863" s="14">
        <f>IF(M4863&lt;0, M4863/-F4863, L4863)</f>
        <v/>
      </c>
      <c r="AD4863" s="14">
        <f>IF(M4863="", "", IF(C4863="Long", IF(M4863&gt;0, M4863/F4863, ((G4863*(I4863-E4863))/F4863)), IF(M4863&gt;0, M4863/F4863, ((G4863*(E4863-I4863))/F4863))))</f>
        <v/>
      </c>
      <c r="AE4863" s="30">
        <f>IF(A4863="", "", MONTH(A4863))</f>
        <v/>
      </c>
      <c r="AF4863" s="30">
        <f>IF(A4863="", "", YEAR(A4863))</f>
        <v/>
      </c>
      <c r="AG4863" s="30">
        <f>IF(A4863="", "", DAY(A4863))</f>
        <v/>
      </c>
    </row>
    <row customHeight="1" ht="17.25" r="4864" spans="1:105">
      <c r="A4864" s="161" t="n"/>
      <c r="B4864" s="141" t="n"/>
      <c r="C4864" s="15" t="n"/>
      <c r="D4864" s="15" t="n"/>
      <c r="E4864" s="142" t="n"/>
      <c r="F4864" s="16" t="n"/>
      <c r="G4864" s="132" t="n"/>
      <c r="H4864" s="142" t="n"/>
      <c r="I4864" s="142" t="n"/>
      <c r="J4864" s="144" t="n"/>
      <c r="K4864" s="124" t="n"/>
      <c r="L4864" s="12">
        <f>IF(E4864="","", IF(C4864="Long", (((E4864-H4864)*G4864)/F4864), (((H4864-E4864)*G4864)/F4864)))</f>
        <v/>
      </c>
      <c r="M4864" s="158">
        <f>IF(J4864="", "", K4864)</f>
        <v/>
      </c>
      <c r="N4864" s="17">
        <f>IF(K4864="", "", SUM(M4864/F4864))</f>
        <v/>
      </c>
      <c r="O4864" s="18" t="n"/>
      <c r="AC4864" s="14">
        <f>IF(M4864&lt;0, M4864/-F4864, L4864)</f>
        <v/>
      </c>
      <c r="AD4864" s="14">
        <f>IF(M4864="", "", IF(C4864="Long", IF(M4864&gt;0, M4864/F4864, ((G4864*(I4864-E4864))/F4864)), IF(M4864&gt;0, M4864/F4864, ((G4864*(E4864-I4864))/F4864))))</f>
        <v/>
      </c>
      <c r="AE4864" s="30">
        <f>IF(A4864="", "", MONTH(A4864))</f>
        <v/>
      </c>
      <c r="AF4864" s="30">
        <f>IF(A4864="", "", YEAR(A4864))</f>
        <v/>
      </c>
      <c r="AG4864" s="30">
        <f>IF(A4864="", "", DAY(A4864))</f>
        <v/>
      </c>
    </row>
    <row customHeight="1" ht="17.25" r="4865" spans="1:105">
      <c r="A4865" s="161" t="n"/>
      <c r="B4865" s="141" t="n"/>
      <c r="C4865" s="15" t="n"/>
      <c r="D4865" s="15" t="n"/>
      <c r="E4865" s="142" t="n"/>
      <c r="F4865" s="16" t="n"/>
      <c r="G4865" s="132" t="n"/>
      <c r="H4865" s="142" t="n"/>
      <c r="I4865" s="142" t="n"/>
      <c r="J4865" s="144" t="n"/>
      <c r="K4865" s="124" t="n"/>
      <c r="L4865" s="12">
        <f>IF(E4865="","", IF(C4865="Long", (((E4865-H4865)*G4865)/F4865), (((H4865-E4865)*G4865)/F4865)))</f>
        <v/>
      </c>
      <c r="M4865" s="158">
        <f>IF(J4865="", "", K4865)</f>
        <v/>
      </c>
      <c r="N4865" s="17">
        <f>IF(K4865="", "", SUM(M4865/F4865))</f>
        <v/>
      </c>
      <c r="O4865" s="18" t="n"/>
      <c r="AC4865" s="14">
        <f>IF(M4865&lt;0, M4865/-F4865, L4865)</f>
        <v/>
      </c>
      <c r="AD4865" s="14">
        <f>IF(M4865="", "", IF(C4865="Long", IF(M4865&gt;0, M4865/F4865, ((G4865*(I4865-E4865))/F4865)), IF(M4865&gt;0, M4865/F4865, ((G4865*(E4865-I4865))/F4865))))</f>
        <v/>
      </c>
      <c r="AE4865" s="30">
        <f>IF(A4865="", "", MONTH(A4865))</f>
        <v/>
      </c>
      <c r="AF4865" s="30">
        <f>IF(A4865="", "", YEAR(A4865))</f>
        <v/>
      </c>
      <c r="AG4865" s="30">
        <f>IF(A4865="", "", DAY(A4865))</f>
        <v/>
      </c>
    </row>
    <row customHeight="1" ht="17.25" r="4866" spans="1:105">
      <c r="A4866" s="161" t="n"/>
      <c r="B4866" s="141" t="n"/>
      <c r="C4866" s="15" t="n"/>
      <c r="D4866" s="15" t="n"/>
      <c r="E4866" s="142" t="n"/>
      <c r="F4866" s="16" t="n"/>
      <c r="G4866" s="132" t="n"/>
      <c r="H4866" s="142" t="n"/>
      <c r="I4866" s="142" t="n"/>
      <c r="J4866" s="144" t="n"/>
      <c r="K4866" s="124" t="n"/>
      <c r="L4866" s="12">
        <f>IF(E4866="","", IF(C4866="Long", (((E4866-H4866)*G4866)/F4866), (((H4866-E4866)*G4866)/F4866)))</f>
        <v/>
      </c>
      <c r="M4866" s="158">
        <f>IF(J4866="", "", K4866)</f>
        <v/>
      </c>
      <c r="N4866" s="17">
        <f>IF(K4866="", "", SUM(M4866/F4866))</f>
        <v/>
      </c>
      <c r="O4866" s="18" t="n"/>
      <c r="AC4866" s="14">
        <f>IF(M4866&lt;0, M4866/-F4866, L4866)</f>
        <v/>
      </c>
      <c r="AD4866" s="14">
        <f>IF(M4866="", "", IF(C4866="Long", IF(M4866&gt;0, M4866/F4866, ((G4866*(I4866-E4866))/F4866)), IF(M4866&gt;0, M4866/F4866, ((G4866*(E4866-I4866))/F4866))))</f>
        <v/>
      </c>
      <c r="AE4866" s="30">
        <f>IF(A4866="", "", MONTH(A4866))</f>
        <v/>
      </c>
      <c r="AF4866" s="30">
        <f>IF(A4866="", "", YEAR(A4866))</f>
        <v/>
      </c>
      <c r="AG4866" s="30">
        <f>IF(A4866="", "", DAY(A4866))</f>
        <v/>
      </c>
    </row>
    <row customHeight="1" ht="17.25" r="4867" spans="1:105">
      <c r="A4867" s="161" t="n"/>
      <c r="B4867" s="141" t="n"/>
      <c r="C4867" s="15" t="n"/>
      <c r="D4867" s="15" t="n"/>
      <c r="E4867" s="142" t="n"/>
      <c r="F4867" s="16" t="n"/>
      <c r="G4867" s="132" t="n"/>
      <c r="H4867" s="142" t="n"/>
      <c r="I4867" s="142" t="n"/>
      <c r="J4867" s="144" t="n"/>
      <c r="K4867" s="124" t="n"/>
      <c r="L4867" s="12">
        <f>IF(E4867="","", IF(C4867="Long", (((E4867-H4867)*G4867)/F4867), (((H4867-E4867)*G4867)/F4867)))</f>
        <v/>
      </c>
      <c r="M4867" s="158">
        <f>IF(J4867="", "", K4867)</f>
        <v/>
      </c>
      <c r="N4867" s="17">
        <f>IF(K4867="", "", SUM(M4867/F4867))</f>
        <v/>
      </c>
      <c r="O4867" s="18" t="n"/>
      <c r="AC4867" s="14">
        <f>IF(M4867&lt;0, M4867/-F4867, L4867)</f>
        <v/>
      </c>
      <c r="AD4867" s="14">
        <f>IF(M4867="", "", IF(C4867="Long", IF(M4867&gt;0, M4867/F4867, ((G4867*(I4867-E4867))/F4867)), IF(M4867&gt;0, M4867/F4867, ((G4867*(E4867-I4867))/F4867))))</f>
        <v/>
      </c>
      <c r="AE4867" s="30">
        <f>IF(A4867="", "", MONTH(A4867))</f>
        <v/>
      </c>
      <c r="AF4867" s="30">
        <f>IF(A4867="", "", YEAR(A4867))</f>
        <v/>
      </c>
      <c r="AG4867" s="30">
        <f>IF(A4867="", "", DAY(A4867))</f>
        <v/>
      </c>
    </row>
    <row customHeight="1" ht="17.25" r="4868" spans="1:105">
      <c r="A4868" s="161" t="n"/>
      <c r="B4868" s="141" t="n"/>
      <c r="C4868" s="15" t="n"/>
      <c r="D4868" s="15" t="n"/>
      <c r="E4868" s="142" t="n"/>
      <c r="F4868" s="16" t="n"/>
      <c r="G4868" s="132" t="n"/>
      <c r="H4868" s="142" t="n"/>
      <c r="I4868" s="142" t="n"/>
      <c r="J4868" s="144" t="n"/>
      <c r="K4868" s="124" t="n"/>
      <c r="L4868" s="12">
        <f>IF(E4868="","", IF(C4868="Long", (((E4868-H4868)*G4868)/F4868), (((H4868-E4868)*G4868)/F4868)))</f>
        <v/>
      </c>
      <c r="M4868" s="158">
        <f>IF(J4868="", "", K4868)</f>
        <v/>
      </c>
      <c r="N4868" s="17">
        <f>IF(K4868="", "", SUM(M4868/F4868))</f>
        <v/>
      </c>
      <c r="O4868" s="18" t="n"/>
      <c r="AC4868" s="14">
        <f>IF(M4868&lt;0, M4868/-F4868, L4868)</f>
        <v/>
      </c>
      <c r="AD4868" s="14">
        <f>IF(M4868="", "", IF(C4868="Long", IF(M4868&gt;0, M4868/F4868, ((G4868*(I4868-E4868))/F4868)), IF(M4868&gt;0, M4868/F4868, ((G4868*(E4868-I4868))/F4868))))</f>
        <v/>
      </c>
      <c r="AE4868" s="30">
        <f>IF(A4868="", "", MONTH(A4868))</f>
        <v/>
      </c>
      <c r="AF4868" s="30">
        <f>IF(A4868="", "", YEAR(A4868))</f>
        <v/>
      </c>
      <c r="AG4868" s="30">
        <f>IF(A4868="", "", DAY(A4868))</f>
        <v/>
      </c>
    </row>
    <row customHeight="1" ht="17.25" r="4869" spans="1:105">
      <c r="A4869" s="161" t="n"/>
      <c r="B4869" s="141" t="n"/>
      <c r="C4869" s="15" t="n"/>
      <c r="D4869" s="15" t="n"/>
      <c r="E4869" s="142" t="n"/>
      <c r="F4869" s="16" t="n"/>
      <c r="G4869" s="132" t="n"/>
      <c r="H4869" s="142" t="n"/>
      <c r="I4869" s="142" t="n"/>
      <c r="J4869" s="144" t="n"/>
      <c r="K4869" s="124" t="n"/>
      <c r="L4869" s="12">
        <f>IF(E4869="","", IF(C4869="Long", (((E4869-H4869)*G4869)/F4869), (((H4869-E4869)*G4869)/F4869)))</f>
        <v/>
      </c>
      <c r="M4869" s="158">
        <f>IF(J4869="", "", K4869)</f>
        <v/>
      </c>
      <c r="N4869" s="17">
        <f>IF(K4869="", "", SUM(M4869/F4869))</f>
        <v/>
      </c>
      <c r="O4869" s="18" t="n"/>
      <c r="AC4869" s="14">
        <f>IF(M4869&lt;0, M4869/-F4869, L4869)</f>
        <v/>
      </c>
      <c r="AD4869" s="14">
        <f>IF(M4869="", "", IF(C4869="Long", IF(M4869&gt;0, M4869/F4869, ((G4869*(I4869-E4869))/F4869)), IF(M4869&gt;0, M4869/F4869, ((G4869*(E4869-I4869))/F4869))))</f>
        <v/>
      </c>
      <c r="AE4869" s="30">
        <f>IF(A4869="", "", MONTH(A4869))</f>
        <v/>
      </c>
      <c r="AF4869" s="30">
        <f>IF(A4869="", "", YEAR(A4869))</f>
        <v/>
      </c>
      <c r="AG4869" s="30">
        <f>IF(A4869="", "", DAY(A4869))</f>
        <v/>
      </c>
    </row>
    <row customHeight="1" ht="17.25" r="4870" spans="1:105">
      <c r="A4870" s="161" t="n"/>
      <c r="B4870" s="141" t="n"/>
      <c r="C4870" s="15" t="n"/>
      <c r="D4870" s="15" t="n"/>
      <c r="E4870" s="142" t="n"/>
      <c r="F4870" s="16" t="n"/>
      <c r="G4870" s="132" t="n"/>
      <c r="H4870" s="142" t="n"/>
      <c r="I4870" s="142" t="n"/>
      <c r="J4870" s="144" t="n"/>
      <c r="K4870" s="124" t="n"/>
      <c r="L4870" s="12">
        <f>IF(E4870="","", IF(C4870="Long", (((E4870-H4870)*G4870)/F4870), (((H4870-E4870)*G4870)/F4870)))</f>
        <v/>
      </c>
      <c r="M4870" s="158">
        <f>IF(J4870="", "", K4870)</f>
        <v/>
      </c>
      <c r="N4870" s="17">
        <f>IF(K4870="", "", SUM(M4870/F4870))</f>
        <v/>
      </c>
      <c r="O4870" s="18" t="n"/>
      <c r="AC4870" s="14">
        <f>IF(M4870&lt;0, M4870/-F4870, L4870)</f>
        <v/>
      </c>
      <c r="AD4870" s="14">
        <f>IF(M4870="", "", IF(C4870="Long", IF(M4870&gt;0, M4870/F4870, ((G4870*(I4870-E4870))/F4870)), IF(M4870&gt;0, M4870/F4870, ((G4870*(E4870-I4870))/F4870))))</f>
        <v/>
      </c>
      <c r="AE4870" s="30">
        <f>IF(A4870="", "", MONTH(A4870))</f>
        <v/>
      </c>
      <c r="AF4870" s="30">
        <f>IF(A4870="", "", YEAR(A4870))</f>
        <v/>
      </c>
      <c r="AG4870" s="30">
        <f>IF(A4870="", "", DAY(A4870))</f>
        <v/>
      </c>
    </row>
    <row customHeight="1" ht="17.25" r="4871" spans="1:105">
      <c r="A4871" s="161" t="n"/>
      <c r="B4871" s="141" t="n"/>
      <c r="C4871" s="15" t="n"/>
      <c r="D4871" s="15" t="n"/>
      <c r="E4871" s="142" t="n"/>
      <c r="F4871" s="16" t="n"/>
      <c r="G4871" s="132" t="n"/>
      <c r="H4871" s="142" t="n"/>
      <c r="I4871" s="142" t="n"/>
      <c r="J4871" s="144" t="n"/>
      <c r="K4871" s="124" t="n"/>
      <c r="L4871" s="12">
        <f>IF(E4871="","", IF(C4871="Long", (((E4871-H4871)*G4871)/F4871), (((H4871-E4871)*G4871)/F4871)))</f>
        <v/>
      </c>
      <c r="M4871" s="158">
        <f>IF(J4871="", "", K4871)</f>
        <v/>
      </c>
      <c r="N4871" s="17">
        <f>IF(K4871="", "", SUM(M4871/F4871))</f>
        <v/>
      </c>
      <c r="O4871" s="18" t="n"/>
      <c r="AC4871" s="14">
        <f>IF(M4871&lt;0, M4871/-F4871, L4871)</f>
        <v/>
      </c>
      <c r="AD4871" s="14">
        <f>IF(M4871="", "", IF(C4871="Long", IF(M4871&gt;0, M4871/F4871, ((G4871*(I4871-E4871))/F4871)), IF(M4871&gt;0, M4871/F4871, ((G4871*(E4871-I4871))/F4871))))</f>
        <v/>
      </c>
      <c r="AE4871" s="30">
        <f>IF(A4871="", "", MONTH(A4871))</f>
        <v/>
      </c>
      <c r="AF4871" s="30">
        <f>IF(A4871="", "", YEAR(A4871))</f>
        <v/>
      </c>
      <c r="AG4871" s="30">
        <f>IF(A4871="", "", DAY(A4871))</f>
        <v/>
      </c>
    </row>
    <row customHeight="1" ht="17.25" r="4872" spans="1:105">
      <c r="A4872" s="161" t="n"/>
      <c r="B4872" s="141" t="n"/>
      <c r="C4872" s="15" t="n"/>
      <c r="D4872" s="15" t="n"/>
      <c r="E4872" s="142" t="n"/>
      <c r="F4872" s="16" t="n"/>
      <c r="G4872" s="132" t="n"/>
      <c r="H4872" s="142" t="n"/>
      <c r="I4872" s="142" t="n"/>
      <c r="J4872" s="144" t="n"/>
      <c r="K4872" s="124" t="n"/>
      <c r="L4872" s="12">
        <f>IF(E4872="","", IF(C4872="Long", (((E4872-H4872)*G4872)/F4872), (((H4872-E4872)*G4872)/F4872)))</f>
        <v/>
      </c>
      <c r="M4872" s="158">
        <f>IF(J4872="", "", K4872)</f>
        <v/>
      </c>
      <c r="N4872" s="17">
        <f>IF(K4872="", "", SUM(M4872/F4872))</f>
        <v/>
      </c>
      <c r="O4872" s="18" t="n"/>
      <c r="AC4872" s="14">
        <f>IF(M4872&lt;0, M4872/-F4872, L4872)</f>
        <v/>
      </c>
      <c r="AD4872" s="14">
        <f>IF(M4872="", "", IF(C4872="Long", IF(M4872&gt;0, M4872/F4872, ((G4872*(I4872-E4872))/F4872)), IF(M4872&gt;0, M4872/F4872, ((G4872*(E4872-I4872))/F4872))))</f>
        <v/>
      </c>
      <c r="AE4872" s="30">
        <f>IF(A4872="", "", MONTH(A4872))</f>
        <v/>
      </c>
      <c r="AF4872" s="30">
        <f>IF(A4872="", "", YEAR(A4872))</f>
        <v/>
      </c>
      <c r="AG4872" s="30">
        <f>IF(A4872="", "", DAY(A4872))</f>
        <v/>
      </c>
    </row>
    <row customHeight="1" ht="17.25" r="4873" spans="1:105">
      <c r="A4873" s="161" t="n"/>
      <c r="B4873" s="141" t="n"/>
      <c r="C4873" s="15" t="n"/>
      <c r="D4873" s="15" t="n"/>
      <c r="E4873" s="142" t="n"/>
      <c r="F4873" s="16" t="n"/>
      <c r="G4873" s="132" t="n"/>
      <c r="H4873" s="142" t="n"/>
      <c r="I4873" s="142" t="n"/>
      <c r="J4873" s="144" t="n"/>
      <c r="K4873" s="124" t="n"/>
      <c r="L4873" s="12">
        <f>IF(E4873="","", IF(C4873="Long", (((E4873-H4873)*G4873)/F4873), (((H4873-E4873)*G4873)/F4873)))</f>
        <v/>
      </c>
      <c r="M4873" s="158">
        <f>IF(J4873="", "", K4873)</f>
        <v/>
      </c>
      <c r="N4873" s="17">
        <f>IF(K4873="", "", SUM(M4873/F4873))</f>
        <v/>
      </c>
      <c r="O4873" s="18" t="n"/>
      <c r="AC4873" s="14">
        <f>IF(M4873&lt;0, M4873/-F4873, L4873)</f>
        <v/>
      </c>
      <c r="AD4873" s="14">
        <f>IF(M4873="", "", IF(C4873="Long", IF(M4873&gt;0, M4873/F4873, ((G4873*(I4873-E4873))/F4873)), IF(M4873&gt;0, M4873/F4873, ((G4873*(E4873-I4873))/F4873))))</f>
        <v/>
      </c>
      <c r="AE4873" s="30">
        <f>IF(A4873="", "", MONTH(A4873))</f>
        <v/>
      </c>
      <c r="AF4873" s="30">
        <f>IF(A4873="", "", YEAR(A4873))</f>
        <v/>
      </c>
      <c r="AG4873" s="30">
        <f>IF(A4873="", "", DAY(A4873))</f>
        <v/>
      </c>
    </row>
    <row customHeight="1" ht="17.25" r="4874" spans="1:105">
      <c r="A4874" s="161" t="n"/>
      <c r="B4874" s="141" t="n"/>
      <c r="C4874" s="15" t="n"/>
      <c r="D4874" s="15" t="n"/>
      <c r="E4874" s="142" t="n"/>
      <c r="F4874" s="16" t="n"/>
      <c r="G4874" s="132" t="n"/>
      <c r="H4874" s="142" t="n"/>
      <c r="I4874" s="142" t="n"/>
      <c r="J4874" s="144" t="n"/>
      <c r="K4874" s="124" t="n"/>
      <c r="L4874" s="12">
        <f>IF(E4874="","", IF(C4874="Long", (((E4874-H4874)*G4874)/F4874), (((H4874-E4874)*G4874)/F4874)))</f>
        <v/>
      </c>
      <c r="M4874" s="158">
        <f>IF(J4874="", "", K4874)</f>
        <v/>
      </c>
      <c r="N4874" s="17">
        <f>IF(K4874="", "", SUM(M4874/F4874))</f>
        <v/>
      </c>
      <c r="O4874" s="18" t="n"/>
      <c r="AC4874" s="14">
        <f>IF(M4874&lt;0, M4874/-F4874, L4874)</f>
        <v/>
      </c>
      <c r="AD4874" s="14">
        <f>IF(M4874="", "", IF(C4874="Long", IF(M4874&gt;0, M4874/F4874, ((G4874*(I4874-E4874))/F4874)), IF(M4874&gt;0, M4874/F4874, ((G4874*(E4874-I4874))/F4874))))</f>
        <v/>
      </c>
      <c r="AE4874" s="30">
        <f>IF(A4874="", "", MONTH(A4874))</f>
        <v/>
      </c>
      <c r="AF4874" s="30">
        <f>IF(A4874="", "", YEAR(A4874))</f>
        <v/>
      </c>
      <c r="AG4874" s="30">
        <f>IF(A4874="", "", DAY(A4874))</f>
        <v/>
      </c>
    </row>
    <row customHeight="1" ht="17.25" r="4875" spans="1:105">
      <c r="A4875" s="161" t="n"/>
      <c r="B4875" s="141" t="n"/>
      <c r="C4875" s="15" t="n"/>
      <c r="D4875" s="15" t="n"/>
      <c r="E4875" s="142" t="n"/>
      <c r="F4875" s="16" t="n"/>
      <c r="G4875" s="132" t="n"/>
      <c r="H4875" s="142" t="n"/>
      <c r="I4875" s="142" t="n"/>
      <c r="J4875" s="144" t="n"/>
      <c r="K4875" s="124" t="n"/>
      <c r="L4875" s="12">
        <f>IF(E4875="","", IF(C4875="Long", (((E4875-H4875)*G4875)/F4875), (((H4875-E4875)*G4875)/F4875)))</f>
        <v/>
      </c>
      <c r="M4875" s="158">
        <f>IF(J4875="", "", K4875)</f>
        <v/>
      </c>
      <c r="N4875" s="17">
        <f>IF(K4875="", "", SUM(M4875/F4875))</f>
        <v/>
      </c>
      <c r="O4875" s="18" t="n"/>
      <c r="AC4875" s="14">
        <f>IF(M4875&lt;0, M4875/-F4875, L4875)</f>
        <v/>
      </c>
      <c r="AD4875" s="14">
        <f>IF(M4875="", "", IF(C4875="Long", IF(M4875&gt;0, M4875/F4875, ((G4875*(I4875-E4875))/F4875)), IF(M4875&gt;0, M4875/F4875, ((G4875*(E4875-I4875))/F4875))))</f>
        <v/>
      </c>
      <c r="AE4875" s="30">
        <f>IF(A4875="", "", MONTH(A4875))</f>
        <v/>
      </c>
      <c r="AF4875" s="30">
        <f>IF(A4875="", "", YEAR(A4875))</f>
        <v/>
      </c>
      <c r="AG4875" s="30">
        <f>IF(A4875="", "", DAY(A4875))</f>
        <v/>
      </c>
    </row>
    <row customHeight="1" ht="17.25" r="4876" spans="1:105">
      <c r="A4876" s="161" t="n"/>
      <c r="B4876" s="141" t="n"/>
      <c r="C4876" s="15" t="n"/>
      <c r="D4876" s="15" t="n"/>
      <c r="E4876" s="142" t="n"/>
      <c r="F4876" s="16" t="n"/>
      <c r="G4876" s="132" t="n"/>
      <c r="H4876" s="142" t="n"/>
      <c r="I4876" s="142" t="n"/>
      <c r="J4876" s="144" t="n"/>
      <c r="K4876" s="124" t="n"/>
      <c r="L4876" s="12">
        <f>IF(E4876="","", IF(C4876="Long", (((E4876-H4876)*G4876)/F4876), (((H4876-E4876)*G4876)/F4876)))</f>
        <v/>
      </c>
      <c r="M4876" s="158">
        <f>IF(J4876="", "", K4876)</f>
        <v/>
      </c>
      <c r="N4876" s="17">
        <f>IF(K4876="", "", SUM(M4876/F4876))</f>
        <v/>
      </c>
      <c r="O4876" s="18" t="n"/>
      <c r="AC4876" s="14">
        <f>IF(M4876&lt;0, M4876/-F4876, L4876)</f>
        <v/>
      </c>
      <c r="AD4876" s="14">
        <f>IF(M4876="", "", IF(C4876="Long", IF(M4876&gt;0, M4876/F4876, ((G4876*(I4876-E4876))/F4876)), IF(M4876&gt;0, M4876/F4876, ((G4876*(E4876-I4876))/F4876))))</f>
        <v/>
      </c>
      <c r="AE4876" s="30">
        <f>IF(A4876="", "", MONTH(A4876))</f>
        <v/>
      </c>
      <c r="AF4876" s="30">
        <f>IF(A4876="", "", YEAR(A4876))</f>
        <v/>
      </c>
      <c r="AG4876" s="30">
        <f>IF(A4876="", "", DAY(A4876))</f>
        <v/>
      </c>
    </row>
    <row customHeight="1" ht="17.25" r="4877" spans="1:105">
      <c r="A4877" s="161" t="n"/>
      <c r="B4877" s="141" t="n"/>
      <c r="C4877" s="15" t="n"/>
      <c r="D4877" s="15" t="n"/>
      <c r="E4877" s="142" t="n"/>
      <c r="F4877" s="16" t="n"/>
      <c r="G4877" s="132" t="n"/>
      <c r="H4877" s="142" t="n"/>
      <c r="I4877" s="142" t="n"/>
      <c r="J4877" s="144" t="n"/>
      <c r="K4877" s="124" t="n"/>
      <c r="L4877" s="12">
        <f>IF(E4877="","", IF(C4877="Long", (((E4877-H4877)*G4877)/F4877), (((H4877-E4877)*G4877)/F4877)))</f>
        <v/>
      </c>
      <c r="M4877" s="158">
        <f>IF(J4877="", "", K4877)</f>
        <v/>
      </c>
      <c r="N4877" s="17">
        <f>IF(K4877="", "", SUM(M4877/F4877))</f>
        <v/>
      </c>
      <c r="O4877" s="18" t="n"/>
      <c r="AC4877" s="14">
        <f>IF(M4877&lt;0, M4877/-F4877, L4877)</f>
        <v/>
      </c>
      <c r="AD4877" s="14">
        <f>IF(M4877="", "", IF(C4877="Long", IF(M4877&gt;0, M4877/F4877, ((G4877*(I4877-E4877))/F4877)), IF(M4877&gt;0, M4877/F4877, ((G4877*(E4877-I4877))/F4877))))</f>
        <v/>
      </c>
      <c r="AE4877" s="30">
        <f>IF(A4877="", "", MONTH(A4877))</f>
        <v/>
      </c>
      <c r="AF4877" s="30">
        <f>IF(A4877="", "", YEAR(A4877))</f>
        <v/>
      </c>
      <c r="AG4877" s="30">
        <f>IF(A4877="", "", DAY(A4877))</f>
        <v/>
      </c>
    </row>
    <row customHeight="1" ht="17.25" r="4878" spans="1:105">
      <c r="A4878" s="161" t="n"/>
      <c r="B4878" s="141" t="n"/>
      <c r="C4878" s="15" t="n"/>
      <c r="D4878" s="15" t="n"/>
      <c r="E4878" s="142" t="n"/>
      <c r="F4878" s="16" t="n"/>
      <c r="G4878" s="132" t="n"/>
      <c r="H4878" s="142" t="n"/>
      <c r="I4878" s="142" t="n"/>
      <c r="J4878" s="144" t="n"/>
      <c r="K4878" s="124" t="n"/>
      <c r="L4878" s="12">
        <f>IF(E4878="","", IF(C4878="Long", (((E4878-H4878)*G4878)/F4878), (((H4878-E4878)*G4878)/F4878)))</f>
        <v/>
      </c>
      <c r="M4878" s="158">
        <f>IF(J4878="", "", K4878)</f>
        <v/>
      </c>
      <c r="N4878" s="17">
        <f>IF(K4878="", "", SUM(M4878/F4878))</f>
        <v/>
      </c>
      <c r="O4878" s="18" t="n"/>
      <c r="AC4878" s="14">
        <f>IF(M4878&lt;0, M4878/-F4878, L4878)</f>
        <v/>
      </c>
      <c r="AD4878" s="14">
        <f>IF(M4878="", "", IF(C4878="Long", IF(M4878&gt;0, M4878/F4878, ((G4878*(I4878-E4878))/F4878)), IF(M4878&gt;0, M4878/F4878, ((G4878*(E4878-I4878))/F4878))))</f>
        <v/>
      </c>
      <c r="AE4878" s="30">
        <f>IF(A4878="", "", MONTH(A4878))</f>
        <v/>
      </c>
      <c r="AF4878" s="30">
        <f>IF(A4878="", "", YEAR(A4878))</f>
        <v/>
      </c>
      <c r="AG4878" s="30">
        <f>IF(A4878="", "", DAY(A4878))</f>
        <v/>
      </c>
    </row>
    <row customHeight="1" ht="17.25" r="4879" spans="1:105">
      <c r="A4879" s="161" t="n"/>
      <c r="B4879" s="141" t="n"/>
      <c r="C4879" s="15" t="n"/>
      <c r="D4879" s="15" t="n"/>
      <c r="E4879" s="142" t="n"/>
      <c r="F4879" s="16" t="n"/>
      <c r="G4879" s="132" t="n"/>
      <c r="H4879" s="142" t="n"/>
      <c r="I4879" s="142" t="n"/>
      <c r="J4879" s="144" t="n"/>
      <c r="K4879" s="124" t="n"/>
      <c r="L4879" s="12">
        <f>IF(E4879="","", IF(C4879="Long", (((E4879-H4879)*G4879)/F4879), (((H4879-E4879)*G4879)/F4879)))</f>
        <v/>
      </c>
      <c r="M4879" s="158">
        <f>IF(J4879="", "", K4879)</f>
        <v/>
      </c>
      <c r="N4879" s="17">
        <f>IF(K4879="", "", SUM(M4879/F4879))</f>
        <v/>
      </c>
      <c r="O4879" s="18" t="n"/>
      <c r="AC4879" s="14">
        <f>IF(M4879&lt;0, M4879/-F4879, L4879)</f>
        <v/>
      </c>
      <c r="AD4879" s="14">
        <f>IF(M4879="", "", IF(C4879="Long", IF(M4879&gt;0, M4879/F4879, ((G4879*(I4879-E4879))/F4879)), IF(M4879&gt;0, M4879/F4879, ((G4879*(E4879-I4879))/F4879))))</f>
        <v/>
      </c>
      <c r="AE4879" s="30">
        <f>IF(A4879="", "", MONTH(A4879))</f>
        <v/>
      </c>
      <c r="AF4879" s="30">
        <f>IF(A4879="", "", YEAR(A4879))</f>
        <v/>
      </c>
      <c r="AG4879" s="30">
        <f>IF(A4879="", "", DAY(A4879))</f>
        <v/>
      </c>
    </row>
    <row customHeight="1" ht="17.25" r="4880" spans="1:105">
      <c r="A4880" s="161" t="n"/>
      <c r="B4880" s="141" t="n"/>
      <c r="C4880" s="15" t="n"/>
      <c r="D4880" s="15" t="n"/>
      <c r="E4880" s="142" t="n"/>
      <c r="F4880" s="16" t="n"/>
      <c r="G4880" s="132" t="n"/>
      <c r="H4880" s="142" t="n"/>
      <c r="I4880" s="142" t="n"/>
      <c r="J4880" s="144" t="n"/>
      <c r="K4880" s="124" t="n"/>
      <c r="L4880" s="12">
        <f>IF(E4880="","", IF(C4880="Long", (((E4880-H4880)*G4880)/F4880), (((H4880-E4880)*G4880)/F4880)))</f>
        <v/>
      </c>
      <c r="M4880" s="158">
        <f>IF(J4880="", "", K4880)</f>
        <v/>
      </c>
      <c r="N4880" s="17">
        <f>IF(K4880="", "", SUM(M4880/F4880))</f>
        <v/>
      </c>
      <c r="O4880" s="18" t="n"/>
      <c r="AC4880" s="14">
        <f>IF(M4880&lt;0, M4880/-F4880, L4880)</f>
        <v/>
      </c>
      <c r="AD4880" s="14">
        <f>IF(M4880="", "", IF(C4880="Long", IF(M4880&gt;0, M4880/F4880, ((G4880*(I4880-E4880))/F4880)), IF(M4880&gt;0, M4880/F4880, ((G4880*(E4880-I4880))/F4880))))</f>
        <v/>
      </c>
      <c r="AE4880" s="30">
        <f>IF(A4880="", "", MONTH(A4880))</f>
        <v/>
      </c>
      <c r="AF4880" s="30">
        <f>IF(A4880="", "", YEAR(A4880))</f>
        <v/>
      </c>
      <c r="AG4880" s="30">
        <f>IF(A4880="", "", DAY(A4880))</f>
        <v/>
      </c>
    </row>
    <row customHeight="1" ht="17.25" r="4881" spans="1:105">
      <c r="A4881" s="161" t="n"/>
      <c r="B4881" s="141" t="n"/>
      <c r="C4881" s="15" t="n"/>
      <c r="D4881" s="15" t="n"/>
      <c r="E4881" s="142" t="n"/>
      <c r="F4881" s="16" t="n"/>
      <c r="G4881" s="132" t="n"/>
      <c r="H4881" s="142" t="n"/>
      <c r="I4881" s="142" t="n"/>
      <c r="J4881" s="144" t="n"/>
      <c r="K4881" s="124" t="n"/>
      <c r="L4881" s="12">
        <f>IF(E4881="","", IF(C4881="Long", (((E4881-H4881)*G4881)/F4881), (((H4881-E4881)*G4881)/F4881)))</f>
        <v/>
      </c>
      <c r="M4881" s="158">
        <f>IF(J4881="", "", K4881)</f>
        <v/>
      </c>
      <c r="N4881" s="17">
        <f>IF(K4881="", "", SUM(M4881/F4881))</f>
        <v/>
      </c>
      <c r="O4881" s="18" t="n"/>
      <c r="AC4881" s="14">
        <f>IF(M4881&lt;0, M4881/-F4881, L4881)</f>
        <v/>
      </c>
      <c r="AD4881" s="14">
        <f>IF(M4881="", "", IF(C4881="Long", IF(M4881&gt;0, M4881/F4881, ((G4881*(I4881-E4881))/F4881)), IF(M4881&gt;0, M4881/F4881, ((G4881*(E4881-I4881))/F4881))))</f>
        <v/>
      </c>
      <c r="AE4881" s="30">
        <f>IF(A4881="", "", MONTH(A4881))</f>
        <v/>
      </c>
      <c r="AF4881" s="30">
        <f>IF(A4881="", "", YEAR(A4881))</f>
        <v/>
      </c>
      <c r="AG4881" s="30">
        <f>IF(A4881="", "", DAY(A4881))</f>
        <v/>
      </c>
    </row>
    <row customHeight="1" ht="17.25" r="4882" spans="1:105">
      <c r="A4882" s="161" t="n"/>
      <c r="B4882" s="141" t="n"/>
      <c r="C4882" s="15" t="n"/>
      <c r="D4882" s="15" t="n"/>
      <c r="E4882" s="142" t="n"/>
      <c r="F4882" s="16" t="n"/>
      <c r="G4882" s="132" t="n"/>
      <c r="H4882" s="142" t="n"/>
      <c r="I4882" s="142" t="n"/>
      <c r="J4882" s="144" t="n"/>
      <c r="K4882" s="124" t="n"/>
      <c r="L4882" s="12">
        <f>IF(E4882="","", IF(C4882="Long", (((E4882-H4882)*G4882)/F4882), (((H4882-E4882)*G4882)/F4882)))</f>
        <v/>
      </c>
      <c r="M4882" s="158">
        <f>IF(J4882="", "", K4882)</f>
        <v/>
      </c>
      <c r="N4882" s="17">
        <f>IF(K4882="", "", SUM(M4882/F4882))</f>
        <v/>
      </c>
      <c r="O4882" s="18" t="n"/>
      <c r="AC4882" s="14">
        <f>IF(M4882&lt;0, M4882/-F4882, L4882)</f>
        <v/>
      </c>
      <c r="AD4882" s="14">
        <f>IF(M4882="", "", IF(C4882="Long", IF(M4882&gt;0, M4882/F4882, ((G4882*(I4882-E4882))/F4882)), IF(M4882&gt;0, M4882/F4882, ((G4882*(E4882-I4882))/F4882))))</f>
        <v/>
      </c>
      <c r="AE4882" s="30">
        <f>IF(A4882="", "", MONTH(A4882))</f>
        <v/>
      </c>
      <c r="AF4882" s="30">
        <f>IF(A4882="", "", YEAR(A4882))</f>
        <v/>
      </c>
      <c r="AG4882" s="30">
        <f>IF(A4882="", "", DAY(A4882))</f>
        <v/>
      </c>
    </row>
    <row customHeight="1" ht="17.25" r="4883" spans="1:105">
      <c r="A4883" s="161" t="n"/>
      <c r="B4883" s="141" t="n"/>
      <c r="C4883" s="15" t="n"/>
      <c r="D4883" s="15" t="n"/>
      <c r="E4883" s="142" t="n"/>
      <c r="F4883" s="16" t="n"/>
      <c r="G4883" s="132" t="n"/>
      <c r="H4883" s="142" t="n"/>
      <c r="I4883" s="142" t="n"/>
      <c r="J4883" s="144" t="n"/>
      <c r="K4883" s="124" t="n"/>
      <c r="L4883" s="12">
        <f>IF(E4883="","", IF(C4883="Long", (((E4883-H4883)*G4883)/F4883), (((H4883-E4883)*G4883)/F4883)))</f>
        <v/>
      </c>
      <c r="M4883" s="158">
        <f>IF(J4883="", "", K4883)</f>
        <v/>
      </c>
      <c r="N4883" s="17">
        <f>IF(K4883="", "", SUM(M4883/F4883))</f>
        <v/>
      </c>
      <c r="O4883" s="18" t="n"/>
      <c r="AC4883" s="14">
        <f>IF(M4883&lt;0, M4883/-F4883, L4883)</f>
        <v/>
      </c>
      <c r="AD4883" s="14">
        <f>IF(M4883="", "", IF(C4883="Long", IF(M4883&gt;0, M4883/F4883, ((G4883*(I4883-E4883))/F4883)), IF(M4883&gt;0, M4883/F4883, ((G4883*(E4883-I4883))/F4883))))</f>
        <v/>
      </c>
      <c r="AE4883" s="30">
        <f>IF(A4883="", "", MONTH(A4883))</f>
        <v/>
      </c>
      <c r="AF4883" s="30">
        <f>IF(A4883="", "", YEAR(A4883))</f>
        <v/>
      </c>
      <c r="AG4883" s="30">
        <f>IF(A4883="", "", DAY(A4883))</f>
        <v/>
      </c>
    </row>
    <row customHeight="1" ht="17.25" r="4884" spans="1:105">
      <c r="A4884" s="161" t="n"/>
      <c r="B4884" s="141" t="n"/>
      <c r="C4884" s="15" t="n"/>
      <c r="D4884" s="15" t="n"/>
      <c r="E4884" s="142" t="n"/>
      <c r="F4884" s="16" t="n"/>
      <c r="G4884" s="132" t="n"/>
      <c r="H4884" s="142" t="n"/>
      <c r="I4884" s="142" t="n"/>
      <c r="J4884" s="144" t="n"/>
      <c r="K4884" s="124" t="n"/>
      <c r="L4884" s="12">
        <f>IF(E4884="","", IF(C4884="Long", (((E4884-H4884)*G4884)/F4884), (((H4884-E4884)*G4884)/F4884)))</f>
        <v/>
      </c>
      <c r="M4884" s="158">
        <f>IF(J4884="", "", K4884)</f>
        <v/>
      </c>
      <c r="N4884" s="17">
        <f>IF(K4884="", "", SUM(M4884/F4884))</f>
        <v/>
      </c>
      <c r="O4884" s="18" t="n"/>
      <c r="AC4884" s="14">
        <f>IF(M4884&lt;0, M4884/-F4884, L4884)</f>
        <v/>
      </c>
      <c r="AD4884" s="14">
        <f>IF(M4884="", "", IF(C4884="Long", IF(M4884&gt;0, M4884/F4884, ((G4884*(I4884-E4884))/F4884)), IF(M4884&gt;0, M4884/F4884, ((G4884*(E4884-I4884))/F4884))))</f>
        <v/>
      </c>
      <c r="AE4884" s="30">
        <f>IF(A4884="", "", MONTH(A4884))</f>
        <v/>
      </c>
      <c r="AF4884" s="30">
        <f>IF(A4884="", "", YEAR(A4884))</f>
        <v/>
      </c>
      <c r="AG4884" s="30">
        <f>IF(A4884="", "", DAY(A4884))</f>
        <v/>
      </c>
    </row>
    <row customHeight="1" ht="17.25" r="4885" spans="1:105">
      <c r="A4885" s="161" t="n"/>
      <c r="B4885" s="141" t="n"/>
      <c r="C4885" s="15" t="n"/>
      <c r="D4885" s="15" t="n"/>
      <c r="E4885" s="142" t="n"/>
      <c r="F4885" s="16" t="n"/>
      <c r="G4885" s="132" t="n"/>
      <c r="H4885" s="142" t="n"/>
      <c r="I4885" s="142" t="n"/>
      <c r="J4885" s="144" t="n"/>
      <c r="K4885" s="124" t="n"/>
      <c r="L4885" s="12">
        <f>IF(E4885="","", IF(C4885="Long", (((E4885-H4885)*G4885)/F4885), (((H4885-E4885)*G4885)/F4885)))</f>
        <v/>
      </c>
      <c r="M4885" s="158">
        <f>IF(J4885="", "", K4885)</f>
        <v/>
      </c>
      <c r="N4885" s="17">
        <f>IF(K4885="", "", SUM(M4885/F4885))</f>
        <v/>
      </c>
      <c r="O4885" s="18" t="n"/>
      <c r="AC4885" s="14">
        <f>IF(M4885&lt;0, M4885/-F4885, L4885)</f>
        <v/>
      </c>
      <c r="AD4885" s="14">
        <f>IF(M4885="", "", IF(C4885="Long", IF(M4885&gt;0, M4885/F4885, ((G4885*(I4885-E4885))/F4885)), IF(M4885&gt;0, M4885/F4885, ((G4885*(E4885-I4885))/F4885))))</f>
        <v/>
      </c>
      <c r="AE4885" s="30">
        <f>IF(A4885="", "", MONTH(A4885))</f>
        <v/>
      </c>
      <c r="AF4885" s="30">
        <f>IF(A4885="", "", YEAR(A4885))</f>
        <v/>
      </c>
      <c r="AG4885" s="30">
        <f>IF(A4885="", "", DAY(A4885))</f>
        <v/>
      </c>
    </row>
    <row customHeight="1" ht="17.25" r="4886" spans="1:105">
      <c r="A4886" s="161" t="n"/>
      <c r="B4886" s="141" t="n"/>
      <c r="C4886" s="15" t="n"/>
      <c r="D4886" s="15" t="n"/>
      <c r="E4886" s="142" t="n"/>
      <c r="F4886" s="16" t="n"/>
      <c r="G4886" s="132" t="n"/>
      <c r="H4886" s="142" t="n"/>
      <c r="I4886" s="142" t="n"/>
      <c r="J4886" s="144" t="n"/>
      <c r="K4886" s="124" t="n"/>
      <c r="L4886" s="12">
        <f>IF(E4886="","", IF(C4886="Long", (((E4886-H4886)*G4886)/F4886), (((H4886-E4886)*G4886)/F4886)))</f>
        <v/>
      </c>
      <c r="M4886" s="158">
        <f>IF(J4886="", "", K4886)</f>
        <v/>
      </c>
      <c r="N4886" s="17">
        <f>IF(K4886="", "", SUM(M4886/F4886))</f>
        <v/>
      </c>
      <c r="O4886" s="18" t="n"/>
      <c r="AC4886" s="14">
        <f>IF(M4886&lt;0, M4886/-F4886, L4886)</f>
        <v/>
      </c>
      <c r="AD4886" s="14">
        <f>IF(M4886="", "", IF(C4886="Long", IF(M4886&gt;0, M4886/F4886, ((G4886*(I4886-E4886))/F4886)), IF(M4886&gt;0, M4886/F4886, ((G4886*(E4886-I4886))/F4886))))</f>
        <v/>
      </c>
      <c r="AE4886" s="30">
        <f>IF(A4886="", "", MONTH(A4886))</f>
        <v/>
      </c>
      <c r="AF4886" s="30">
        <f>IF(A4886="", "", YEAR(A4886))</f>
        <v/>
      </c>
      <c r="AG4886" s="30">
        <f>IF(A4886="", "", DAY(A4886))</f>
        <v/>
      </c>
    </row>
    <row customHeight="1" ht="17.25" r="4887" spans="1:105">
      <c r="A4887" s="161" t="n"/>
      <c r="B4887" s="141" t="n"/>
      <c r="C4887" s="15" t="n"/>
      <c r="D4887" s="15" t="n"/>
      <c r="E4887" s="142" t="n"/>
      <c r="F4887" s="16" t="n"/>
      <c r="G4887" s="132" t="n"/>
      <c r="H4887" s="142" t="n"/>
      <c r="I4887" s="142" t="n"/>
      <c r="J4887" s="144" t="n"/>
      <c r="K4887" s="124" t="n"/>
      <c r="L4887" s="12">
        <f>IF(E4887="","", IF(C4887="Long", (((E4887-H4887)*G4887)/F4887), (((H4887-E4887)*G4887)/F4887)))</f>
        <v/>
      </c>
      <c r="M4887" s="158">
        <f>IF(J4887="", "", K4887)</f>
        <v/>
      </c>
      <c r="N4887" s="17">
        <f>IF(K4887="", "", SUM(M4887/F4887))</f>
        <v/>
      </c>
      <c r="O4887" s="18" t="n"/>
      <c r="AC4887" s="14">
        <f>IF(M4887&lt;0, M4887/-F4887, L4887)</f>
        <v/>
      </c>
      <c r="AD4887" s="14">
        <f>IF(M4887="", "", IF(C4887="Long", IF(M4887&gt;0, M4887/F4887, ((G4887*(I4887-E4887))/F4887)), IF(M4887&gt;0, M4887/F4887, ((G4887*(E4887-I4887))/F4887))))</f>
        <v/>
      </c>
      <c r="AE4887" s="30">
        <f>IF(A4887="", "", MONTH(A4887))</f>
        <v/>
      </c>
      <c r="AF4887" s="30">
        <f>IF(A4887="", "", YEAR(A4887))</f>
        <v/>
      </c>
      <c r="AG4887" s="30">
        <f>IF(A4887="", "", DAY(A4887))</f>
        <v/>
      </c>
    </row>
    <row customHeight="1" ht="17.25" r="4888" spans="1:105">
      <c r="A4888" s="161" t="n"/>
      <c r="B4888" s="141" t="n"/>
      <c r="C4888" s="15" t="n"/>
      <c r="D4888" s="15" t="n"/>
      <c r="E4888" s="142" t="n"/>
      <c r="F4888" s="16" t="n"/>
      <c r="G4888" s="132" t="n"/>
      <c r="H4888" s="142" t="n"/>
      <c r="I4888" s="142" t="n"/>
      <c r="J4888" s="144" t="n"/>
      <c r="K4888" s="124" t="n"/>
      <c r="L4888" s="12">
        <f>IF(E4888="","", IF(C4888="Long", (((E4888-H4888)*G4888)/F4888), (((H4888-E4888)*G4888)/F4888)))</f>
        <v/>
      </c>
      <c r="M4888" s="158">
        <f>IF(J4888="", "", K4888)</f>
        <v/>
      </c>
      <c r="N4888" s="17">
        <f>IF(K4888="", "", SUM(M4888/F4888))</f>
        <v/>
      </c>
      <c r="O4888" s="18" t="n"/>
      <c r="AC4888" s="14">
        <f>IF(M4888&lt;0, M4888/-F4888, L4888)</f>
        <v/>
      </c>
      <c r="AD4888" s="14">
        <f>IF(M4888="", "", IF(C4888="Long", IF(M4888&gt;0, M4888/F4888, ((G4888*(I4888-E4888))/F4888)), IF(M4888&gt;0, M4888/F4888, ((G4888*(E4888-I4888))/F4888))))</f>
        <v/>
      </c>
      <c r="AE4888" s="30">
        <f>IF(A4888="", "", MONTH(A4888))</f>
        <v/>
      </c>
      <c r="AF4888" s="30">
        <f>IF(A4888="", "", YEAR(A4888))</f>
        <v/>
      </c>
      <c r="AG4888" s="30">
        <f>IF(A4888="", "", DAY(A4888))</f>
        <v/>
      </c>
    </row>
    <row customHeight="1" ht="17.25" r="4889" spans="1:105">
      <c r="A4889" s="161" t="n"/>
      <c r="B4889" s="141" t="n"/>
      <c r="C4889" s="15" t="n"/>
      <c r="D4889" s="15" t="n"/>
      <c r="E4889" s="142" t="n"/>
      <c r="F4889" s="16" t="n"/>
      <c r="G4889" s="132" t="n"/>
      <c r="H4889" s="142" t="n"/>
      <c r="I4889" s="142" t="n"/>
      <c r="J4889" s="144" t="n"/>
      <c r="K4889" s="124" t="n"/>
      <c r="L4889" s="12">
        <f>IF(E4889="","", IF(C4889="Long", (((E4889-H4889)*G4889)/F4889), (((H4889-E4889)*G4889)/F4889)))</f>
        <v/>
      </c>
      <c r="M4889" s="158">
        <f>IF(J4889="", "", K4889)</f>
        <v/>
      </c>
      <c r="N4889" s="17">
        <f>IF(K4889="", "", SUM(M4889/F4889))</f>
        <v/>
      </c>
      <c r="O4889" s="18" t="n"/>
      <c r="AC4889" s="14">
        <f>IF(M4889&lt;0, M4889/-F4889, L4889)</f>
        <v/>
      </c>
      <c r="AD4889" s="14">
        <f>IF(M4889="", "", IF(C4889="Long", IF(M4889&gt;0, M4889/F4889, ((G4889*(I4889-E4889))/F4889)), IF(M4889&gt;0, M4889/F4889, ((G4889*(E4889-I4889))/F4889))))</f>
        <v/>
      </c>
      <c r="AE4889" s="30">
        <f>IF(A4889="", "", MONTH(A4889))</f>
        <v/>
      </c>
      <c r="AF4889" s="30">
        <f>IF(A4889="", "", YEAR(A4889))</f>
        <v/>
      </c>
      <c r="AG4889" s="30">
        <f>IF(A4889="", "", DAY(A4889))</f>
        <v/>
      </c>
    </row>
    <row customHeight="1" ht="17.25" r="4890" spans="1:105">
      <c r="A4890" s="161" t="n"/>
      <c r="B4890" s="141" t="n"/>
      <c r="C4890" s="15" t="n"/>
      <c r="D4890" s="15" t="n"/>
      <c r="E4890" s="142" t="n"/>
      <c r="F4890" s="16" t="n"/>
      <c r="G4890" s="132" t="n"/>
      <c r="H4890" s="142" t="n"/>
      <c r="I4890" s="142" t="n"/>
      <c r="J4890" s="144" t="n"/>
      <c r="K4890" s="124" t="n"/>
      <c r="L4890" s="12">
        <f>IF(E4890="","", IF(C4890="Long", (((E4890-H4890)*G4890)/F4890), (((H4890-E4890)*G4890)/F4890)))</f>
        <v/>
      </c>
      <c r="M4890" s="158">
        <f>IF(J4890="", "", K4890)</f>
        <v/>
      </c>
      <c r="N4890" s="17">
        <f>IF(K4890="", "", SUM(M4890/F4890))</f>
        <v/>
      </c>
      <c r="O4890" s="18" t="n"/>
      <c r="AC4890" s="14">
        <f>IF(M4890&lt;0, M4890/-F4890, L4890)</f>
        <v/>
      </c>
      <c r="AD4890" s="14">
        <f>IF(M4890="", "", IF(C4890="Long", IF(M4890&gt;0, M4890/F4890, ((G4890*(I4890-E4890))/F4890)), IF(M4890&gt;0, M4890/F4890, ((G4890*(E4890-I4890))/F4890))))</f>
        <v/>
      </c>
      <c r="AE4890" s="30">
        <f>IF(A4890="", "", MONTH(A4890))</f>
        <v/>
      </c>
      <c r="AF4890" s="30">
        <f>IF(A4890="", "", YEAR(A4890))</f>
        <v/>
      </c>
      <c r="AG4890" s="30">
        <f>IF(A4890="", "", DAY(A4890))</f>
        <v/>
      </c>
    </row>
    <row customHeight="1" ht="17.25" r="4891" spans="1:105">
      <c r="A4891" s="161" t="n"/>
      <c r="B4891" s="141" t="n"/>
      <c r="C4891" s="15" t="n"/>
      <c r="D4891" s="15" t="n"/>
      <c r="E4891" s="142" t="n"/>
      <c r="F4891" s="16" t="n"/>
      <c r="G4891" s="132" t="n"/>
      <c r="H4891" s="142" t="n"/>
      <c r="I4891" s="142" t="n"/>
      <c r="J4891" s="144" t="n"/>
      <c r="K4891" s="124" t="n"/>
      <c r="L4891" s="12">
        <f>IF(E4891="","", IF(C4891="Long", (((E4891-H4891)*G4891)/F4891), (((H4891-E4891)*G4891)/F4891)))</f>
        <v/>
      </c>
      <c r="M4891" s="158">
        <f>IF(J4891="", "", K4891)</f>
        <v/>
      </c>
      <c r="N4891" s="17">
        <f>IF(K4891="", "", SUM(M4891/F4891))</f>
        <v/>
      </c>
      <c r="O4891" s="18" t="n"/>
      <c r="AC4891" s="14">
        <f>IF(M4891&lt;0, M4891/-F4891, L4891)</f>
        <v/>
      </c>
      <c r="AD4891" s="14">
        <f>IF(M4891="", "", IF(C4891="Long", IF(M4891&gt;0, M4891/F4891, ((G4891*(I4891-E4891))/F4891)), IF(M4891&gt;0, M4891/F4891, ((G4891*(E4891-I4891))/F4891))))</f>
        <v/>
      </c>
      <c r="AE4891" s="30">
        <f>IF(A4891="", "", MONTH(A4891))</f>
        <v/>
      </c>
      <c r="AF4891" s="30">
        <f>IF(A4891="", "", YEAR(A4891))</f>
        <v/>
      </c>
      <c r="AG4891" s="30">
        <f>IF(A4891="", "", DAY(A4891))</f>
        <v/>
      </c>
    </row>
    <row customHeight="1" ht="17.25" r="4892" spans="1:105">
      <c r="A4892" s="161" t="n"/>
      <c r="B4892" s="141" t="n"/>
      <c r="C4892" s="15" t="n"/>
      <c r="D4892" s="15" t="n"/>
      <c r="E4892" s="142" t="n"/>
      <c r="F4892" s="16" t="n"/>
      <c r="G4892" s="132" t="n"/>
      <c r="H4892" s="142" t="n"/>
      <c r="I4892" s="142" t="n"/>
      <c r="J4892" s="144" t="n"/>
      <c r="K4892" s="124" t="n"/>
      <c r="L4892" s="12">
        <f>IF(E4892="","", IF(C4892="Long", (((E4892-H4892)*G4892)/F4892), (((H4892-E4892)*G4892)/F4892)))</f>
        <v/>
      </c>
      <c r="M4892" s="158">
        <f>IF(J4892="", "", K4892)</f>
        <v/>
      </c>
      <c r="N4892" s="17">
        <f>IF(K4892="", "", SUM(M4892/F4892))</f>
        <v/>
      </c>
      <c r="O4892" s="18" t="n"/>
      <c r="AC4892" s="14">
        <f>IF(M4892&lt;0, M4892/-F4892, L4892)</f>
        <v/>
      </c>
      <c r="AD4892" s="14">
        <f>IF(M4892="", "", IF(C4892="Long", IF(M4892&gt;0, M4892/F4892, ((G4892*(I4892-E4892))/F4892)), IF(M4892&gt;0, M4892/F4892, ((G4892*(E4892-I4892))/F4892))))</f>
        <v/>
      </c>
      <c r="AE4892" s="30">
        <f>IF(A4892="", "", MONTH(A4892))</f>
        <v/>
      </c>
      <c r="AF4892" s="30">
        <f>IF(A4892="", "", YEAR(A4892))</f>
        <v/>
      </c>
      <c r="AG4892" s="30">
        <f>IF(A4892="", "", DAY(A4892))</f>
        <v/>
      </c>
    </row>
    <row customHeight="1" ht="17.25" r="4893" spans="1:105">
      <c r="A4893" s="161" t="n"/>
      <c r="B4893" s="141" t="n"/>
      <c r="C4893" s="15" t="n"/>
      <c r="D4893" s="15" t="n"/>
      <c r="E4893" s="142" t="n"/>
      <c r="F4893" s="16" t="n"/>
      <c r="G4893" s="132" t="n"/>
      <c r="H4893" s="142" t="n"/>
      <c r="I4893" s="142" t="n"/>
      <c r="J4893" s="144" t="n"/>
      <c r="K4893" s="124" t="n"/>
      <c r="L4893" s="12">
        <f>IF(E4893="","", IF(C4893="Long", (((E4893-H4893)*G4893)/F4893), (((H4893-E4893)*G4893)/F4893)))</f>
        <v/>
      </c>
      <c r="M4893" s="158">
        <f>IF(J4893="", "", K4893)</f>
        <v/>
      </c>
      <c r="N4893" s="17">
        <f>IF(K4893="", "", SUM(M4893/F4893))</f>
        <v/>
      </c>
      <c r="O4893" s="18" t="n"/>
      <c r="AC4893" s="14">
        <f>IF(M4893&lt;0, M4893/-F4893, L4893)</f>
        <v/>
      </c>
      <c r="AD4893" s="14">
        <f>IF(M4893="", "", IF(C4893="Long", IF(M4893&gt;0, M4893/F4893, ((G4893*(I4893-E4893))/F4893)), IF(M4893&gt;0, M4893/F4893, ((G4893*(E4893-I4893))/F4893))))</f>
        <v/>
      </c>
      <c r="AE4893" s="30">
        <f>IF(A4893="", "", MONTH(A4893))</f>
        <v/>
      </c>
      <c r="AF4893" s="30">
        <f>IF(A4893="", "", YEAR(A4893))</f>
        <v/>
      </c>
      <c r="AG4893" s="30">
        <f>IF(A4893="", "", DAY(A4893))</f>
        <v/>
      </c>
    </row>
    <row customHeight="1" ht="17.25" r="4894" spans="1:105">
      <c r="A4894" s="161" t="n"/>
      <c r="B4894" s="141" t="n"/>
      <c r="C4894" s="15" t="n"/>
      <c r="D4894" s="15" t="n"/>
      <c r="E4894" s="142" t="n"/>
      <c r="F4894" s="16" t="n"/>
      <c r="G4894" s="132" t="n"/>
      <c r="H4894" s="142" t="n"/>
      <c r="I4894" s="142" t="n"/>
      <c r="J4894" s="144" t="n"/>
      <c r="K4894" s="124" t="n"/>
      <c r="L4894" s="12">
        <f>IF(E4894="","", IF(C4894="Long", (((E4894-H4894)*G4894)/F4894), (((H4894-E4894)*G4894)/F4894)))</f>
        <v/>
      </c>
      <c r="M4894" s="158">
        <f>IF(J4894="", "", K4894)</f>
        <v/>
      </c>
      <c r="N4894" s="17">
        <f>IF(K4894="", "", SUM(M4894/F4894))</f>
        <v/>
      </c>
      <c r="O4894" s="18" t="n"/>
      <c r="AC4894" s="14">
        <f>IF(M4894&lt;0, M4894/-F4894, L4894)</f>
        <v/>
      </c>
      <c r="AD4894" s="14">
        <f>IF(M4894="", "", IF(C4894="Long", IF(M4894&gt;0, M4894/F4894, ((G4894*(I4894-E4894))/F4894)), IF(M4894&gt;0, M4894/F4894, ((G4894*(E4894-I4894))/F4894))))</f>
        <v/>
      </c>
      <c r="AE4894" s="30">
        <f>IF(A4894="", "", MONTH(A4894))</f>
        <v/>
      </c>
      <c r="AF4894" s="30">
        <f>IF(A4894="", "", YEAR(A4894))</f>
        <v/>
      </c>
      <c r="AG4894" s="30">
        <f>IF(A4894="", "", DAY(A4894))</f>
        <v/>
      </c>
    </row>
    <row customHeight="1" ht="17.25" r="4895" spans="1:105">
      <c r="A4895" s="161" t="n"/>
      <c r="B4895" s="141" t="n"/>
      <c r="C4895" s="15" t="n"/>
      <c r="D4895" s="15" t="n"/>
      <c r="E4895" s="142" t="n"/>
      <c r="F4895" s="16" t="n"/>
      <c r="G4895" s="132" t="n"/>
      <c r="H4895" s="142" t="n"/>
      <c r="I4895" s="142" t="n"/>
      <c r="J4895" s="144" t="n"/>
      <c r="K4895" s="124" t="n"/>
      <c r="L4895" s="12">
        <f>IF(E4895="","", IF(C4895="Long", (((E4895-H4895)*G4895)/F4895), (((H4895-E4895)*G4895)/F4895)))</f>
        <v/>
      </c>
      <c r="M4895" s="158">
        <f>IF(J4895="", "", K4895)</f>
        <v/>
      </c>
      <c r="N4895" s="17">
        <f>IF(K4895="", "", SUM(M4895/F4895))</f>
        <v/>
      </c>
      <c r="O4895" s="18" t="n"/>
      <c r="AC4895" s="14">
        <f>IF(M4895&lt;0, M4895/-F4895, L4895)</f>
        <v/>
      </c>
      <c r="AD4895" s="14">
        <f>IF(M4895="", "", IF(C4895="Long", IF(M4895&gt;0, M4895/F4895, ((G4895*(I4895-E4895))/F4895)), IF(M4895&gt;0, M4895/F4895, ((G4895*(E4895-I4895))/F4895))))</f>
        <v/>
      </c>
      <c r="AE4895" s="30">
        <f>IF(A4895="", "", MONTH(A4895))</f>
        <v/>
      </c>
      <c r="AF4895" s="30">
        <f>IF(A4895="", "", YEAR(A4895))</f>
        <v/>
      </c>
      <c r="AG4895" s="30">
        <f>IF(A4895="", "", DAY(A4895))</f>
        <v/>
      </c>
    </row>
    <row customHeight="1" ht="17.25" r="4896" spans="1:105">
      <c r="A4896" s="161" t="n"/>
      <c r="B4896" s="141" t="n"/>
      <c r="C4896" s="15" t="n"/>
      <c r="D4896" s="15" t="n"/>
      <c r="E4896" s="142" t="n"/>
      <c r="F4896" s="16" t="n"/>
      <c r="G4896" s="132" t="n"/>
      <c r="H4896" s="142" t="n"/>
      <c r="I4896" s="142" t="n"/>
      <c r="J4896" s="144" t="n"/>
      <c r="K4896" s="124" t="n"/>
      <c r="L4896" s="12">
        <f>IF(E4896="","", IF(C4896="Long", (((E4896-H4896)*G4896)/F4896), (((H4896-E4896)*G4896)/F4896)))</f>
        <v/>
      </c>
      <c r="M4896" s="158">
        <f>IF(J4896="", "", K4896)</f>
        <v/>
      </c>
      <c r="N4896" s="17">
        <f>IF(K4896="", "", SUM(M4896/F4896))</f>
        <v/>
      </c>
      <c r="O4896" s="18" t="n"/>
      <c r="AC4896" s="14">
        <f>IF(M4896&lt;0, M4896/-F4896, L4896)</f>
        <v/>
      </c>
      <c r="AD4896" s="14">
        <f>IF(M4896="", "", IF(C4896="Long", IF(M4896&gt;0, M4896/F4896, ((G4896*(I4896-E4896))/F4896)), IF(M4896&gt;0, M4896/F4896, ((G4896*(E4896-I4896))/F4896))))</f>
        <v/>
      </c>
      <c r="AE4896" s="30">
        <f>IF(A4896="", "", MONTH(A4896))</f>
        <v/>
      </c>
      <c r="AF4896" s="30">
        <f>IF(A4896="", "", YEAR(A4896))</f>
        <v/>
      </c>
      <c r="AG4896" s="30">
        <f>IF(A4896="", "", DAY(A4896))</f>
        <v/>
      </c>
    </row>
    <row customHeight="1" ht="17.25" r="4897" spans="1:105">
      <c r="A4897" s="161" t="n"/>
      <c r="B4897" s="141" t="n"/>
      <c r="C4897" s="15" t="n"/>
      <c r="D4897" s="15" t="n"/>
      <c r="E4897" s="142" t="n"/>
      <c r="F4897" s="16" t="n"/>
      <c r="G4897" s="132" t="n"/>
      <c r="H4897" s="142" t="n"/>
      <c r="I4897" s="142" t="n"/>
      <c r="J4897" s="144" t="n"/>
      <c r="K4897" s="124" t="n"/>
      <c r="L4897" s="12">
        <f>IF(E4897="","", IF(C4897="Long", (((E4897-H4897)*G4897)/F4897), (((H4897-E4897)*G4897)/F4897)))</f>
        <v/>
      </c>
      <c r="M4897" s="158">
        <f>IF(J4897="", "", K4897)</f>
        <v/>
      </c>
      <c r="N4897" s="17">
        <f>IF(K4897="", "", SUM(M4897/F4897))</f>
        <v/>
      </c>
      <c r="O4897" s="18" t="n"/>
      <c r="AC4897" s="14">
        <f>IF(M4897&lt;0, M4897/-F4897, L4897)</f>
        <v/>
      </c>
      <c r="AD4897" s="14">
        <f>IF(M4897="", "", IF(C4897="Long", IF(M4897&gt;0, M4897/F4897, ((G4897*(I4897-E4897))/F4897)), IF(M4897&gt;0, M4897/F4897, ((G4897*(E4897-I4897))/F4897))))</f>
        <v/>
      </c>
      <c r="AE4897" s="30">
        <f>IF(A4897="", "", MONTH(A4897))</f>
        <v/>
      </c>
      <c r="AF4897" s="30">
        <f>IF(A4897="", "", YEAR(A4897))</f>
        <v/>
      </c>
      <c r="AG4897" s="30">
        <f>IF(A4897="", "", DAY(A4897))</f>
        <v/>
      </c>
    </row>
    <row customHeight="1" ht="17.25" r="4898" spans="1:105">
      <c r="A4898" s="161" t="n"/>
      <c r="B4898" s="141" t="n"/>
      <c r="C4898" s="15" t="n"/>
      <c r="D4898" s="15" t="n"/>
      <c r="E4898" s="142" t="n"/>
      <c r="F4898" s="16" t="n"/>
      <c r="G4898" s="132" t="n"/>
      <c r="H4898" s="142" t="n"/>
      <c r="I4898" s="142" t="n"/>
      <c r="J4898" s="144" t="n"/>
      <c r="K4898" s="124" t="n"/>
      <c r="L4898" s="12">
        <f>IF(E4898="","", IF(C4898="Long", (((E4898-H4898)*G4898)/F4898), (((H4898-E4898)*G4898)/F4898)))</f>
        <v/>
      </c>
      <c r="M4898" s="158">
        <f>IF(J4898="", "", K4898)</f>
        <v/>
      </c>
      <c r="N4898" s="17">
        <f>IF(K4898="", "", SUM(M4898/F4898))</f>
        <v/>
      </c>
      <c r="O4898" s="18" t="n"/>
      <c r="AC4898" s="14">
        <f>IF(M4898&lt;0, M4898/-F4898, L4898)</f>
        <v/>
      </c>
      <c r="AD4898" s="14">
        <f>IF(M4898="", "", IF(C4898="Long", IF(M4898&gt;0, M4898/F4898, ((G4898*(I4898-E4898))/F4898)), IF(M4898&gt;0, M4898/F4898, ((G4898*(E4898-I4898))/F4898))))</f>
        <v/>
      </c>
      <c r="AE4898" s="30">
        <f>IF(A4898="", "", MONTH(A4898))</f>
        <v/>
      </c>
      <c r="AF4898" s="30">
        <f>IF(A4898="", "", YEAR(A4898))</f>
        <v/>
      </c>
      <c r="AG4898" s="30">
        <f>IF(A4898="", "", DAY(A4898))</f>
        <v/>
      </c>
    </row>
    <row customHeight="1" ht="17.25" r="4899" spans="1:105">
      <c r="A4899" s="161" t="n"/>
      <c r="B4899" s="141" t="n"/>
      <c r="C4899" s="15" t="n"/>
      <c r="D4899" s="15" t="n"/>
      <c r="E4899" s="142" t="n"/>
      <c r="F4899" s="16" t="n"/>
      <c r="G4899" s="132" t="n"/>
      <c r="H4899" s="142" t="n"/>
      <c r="I4899" s="142" t="n"/>
      <c r="J4899" s="144" t="n"/>
      <c r="K4899" s="124" t="n"/>
      <c r="L4899" s="12">
        <f>IF(E4899="","", IF(C4899="Long", (((E4899-H4899)*G4899)/F4899), (((H4899-E4899)*G4899)/F4899)))</f>
        <v/>
      </c>
      <c r="M4899" s="158">
        <f>IF(J4899="", "", K4899)</f>
        <v/>
      </c>
      <c r="N4899" s="17">
        <f>IF(K4899="", "", SUM(M4899/F4899))</f>
        <v/>
      </c>
      <c r="O4899" s="18" t="n"/>
      <c r="AC4899" s="14">
        <f>IF(M4899&lt;0, M4899/-F4899, L4899)</f>
        <v/>
      </c>
      <c r="AD4899" s="14">
        <f>IF(M4899="", "", IF(C4899="Long", IF(M4899&gt;0, M4899/F4899, ((G4899*(I4899-E4899))/F4899)), IF(M4899&gt;0, M4899/F4899, ((G4899*(E4899-I4899))/F4899))))</f>
        <v/>
      </c>
      <c r="AE4899" s="30">
        <f>IF(A4899="", "", MONTH(A4899))</f>
        <v/>
      </c>
      <c r="AF4899" s="30">
        <f>IF(A4899="", "", YEAR(A4899))</f>
        <v/>
      </c>
      <c r="AG4899" s="30">
        <f>IF(A4899="", "", DAY(A4899))</f>
        <v/>
      </c>
    </row>
    <row customHeight="1" ht="17.25" r="4900" spans="1:105">
      <c r="A4900" s="161" t="n"/>
      <c r="B4900" s="141" t="n"/>
      <c r="C4900" s="15" t="n"/>
      <c r="D4900" s="15" t="n"/>
      <c r="E4900" s="142" t="n"/>
      <c r="F4900" s="16" t="n"/>
      <c r="G4900" s="132" t="n"/>
      <c r="H4900" s="142" t="n"/>
      <c r="I4900" s="142" t="n"/>
      <c r="J4900" s="144" t="n"/>
      <c r="K4900" s="124" t="n"/>
      <c r="L4900" s="12">
        <f>IF(E4900="","", IF(C4900="Long", (((E4900-H4900)*G4900)/F4900), (((H4900-E4900)*G4900)/F4900)))</f>
        <v/>
      </c>
      <c r="M4900" s="158">
        <f>IF(J4900="", "", K4900)</f>
        <v/>
      </c>
      <c r="N4900" s="17">
        <f>IF(K4900="", "", SUM(M4900/F4900))</f>
        <v/>
      </c>
      <c r="O4900" s="18" t="n"/>
      <c r="AC4900" s="14">
        <f>IF(M4900&lt;0, M4900/-F4900, L4900)</f>
        <v/>
      </c>
      <c r="AD4900" s="14">
        <f>IF(M4900="", "", IF(C4900="Long", IF(M4900&gt;0, M4900/F4900, ((G4900*(I4900-E4900))/F4900)), IF(M4900&gt;0, M4900/F4900, ((G4900*(E4900-I4900))/F4900))))</f>
        <v/>
      </c>
      <c r="AE4900" s="30">
        <f>IF(A4900="", "", MONTH(A4900))</f>
        <v/>
      </c>
      <c r="AF4900" s="30">
        <f>IF(A4900="", "", YEAR(A4900))</f>
        <v/>
      </c>
      <c r="AG4900" s="30">
        <f>IF(A4900="", "", DAY(A4900))</f>
        <v/>
      </c>
    </row>
    <row customHeight="1" ht="17.25" r="4901" spans="1:105">
      <c r="A4901" s="161" t="n"/>
      <c r="B4901" s="141" t="n"/>
      <c r="C4901" s="15" t="n"/>
      <c r="D4901" s="15" t="n"/>
      <c r="E4901" s="142" t="n"/>
      <c r="F4901" s="16" t="n"/>
      <c r="G4901" s="132" t="n"/>
      <c r="H4901" s="142" t="n"/>
      <c r="I4901" s="142" t="n"/>
      <c r="J4901" s="144" t="n"/>
      <c r="K4901" s="124" t="n"/>
      <c r="L4901" s="12">
        <f>IF(E4901="","", IF(C4901="Long", (((E4901-H4901)*G4901)/F4901), (((H4901-E4901)*G4901)/F4901)))</f>
        <v/>
      </c>
      <c r="M4901" s="158">
        <f>IF(J4901="", "", K4901)</f>
        <v/>
      </c>
      <c r="N4901" s="17">
        <f>IF(K4901="", "", SUM(M4901/F4901))</f>
        <v/>
      </c>
      <c r="O4901" s="18" t="n"/>
      <c r="AC4901" s="14">
        <f>IF(M4901&lt;0, M4901/-F4901, L4901)</f>
        <v/>
      </c>
      <c r="AD4901" s="14">
        <f>IF(M4901="", "", IF(C4901="Long", IF(M4901&gt;0, M4901/F4901, ((G4901*(I4901-E4901))/F4901)), IF(M4901&gt;0, M4901/F4901, ((G4901*(E4901-I4901))/F4901))))</f>
        <v/>
      </c>
      <c r="AE4901" s="30">
        <f>IF(A4901="", "", MONTH(A4901))</f>
        <v/>
      </c>
      <c r="AF4901" s="30">
        <f>IF(A4901="", "", YEAR(A4901))</f>
        <v/>
      </c>
      <c r="AG4901" s="30">
        <f>IF(A4901="", "", DAY(A4901))</f>
        <v/>
      </c>
    </row>
    <row customHeight="1" ht="17.25" r="4902" spans="1:105">
      <c r="A4902" s="161" t="n"/>
      <c r="B4902" s="141" t="n"/>
      <c r="C4902" s="15" t="n"/>
      <c r="D4902" s="15" t="n"/>
      <c r="E4902" s="142" t="n"/>
      <c r="F4902" s="16" t="n"/>
      <c r="G4902" s="132" t="n"/>
      <c r="H4902" s="142" t="n"/>
      <c r="I4902" s="142" t="n"/>
      <c r="J4902" s="144" t="n"/>
      <c r="K4902" s="124" t="n"/>
      <c r="L4902" s="12">
        <f>IF(E4902="","", IF(C4902="Long", (((E4902-H4902)*G4902)/F4902), (((H4902-E4902)*G4902)/F4902)))</f>
        <v/>
      </c>
      <c r="M4902" s="158">
        <f>IF(J4902="", "", K4902)</f>
        <v/>
      </c>
      <c r="N4902" s="17">
        <f>IF(K4902="", "", SUM(M4902/F4902))</f>
        <v/>
      </c>
      <c r="O4902" s="18" t="n"/>
      <c r="AC4902" s="14">
        <f>IF(M4902&lt;0, M4902/-F4902, L4902)</f>
        <v/>
      </c>
      <c r="AD4902" s="14">
        <f>IF(M4902="", "", IF(C4902="Long", IF(M4902&gt;0, M4902/F4902, ((G4902*(I4902-E4902))/F4902)), IF(M4902&gt;0, M4902/F4902, ((G4902*(E4902-I4902))/F4902))))</f>
        <v/>
      </c>
      <c r="AE4902" s="30">
        <f>IF(A4902="", "", MONTH(A4902))</f>
        <v/>
      </c>
      <c r="AF4902" s="30">
        <f>IF(A4902="", "", YEAR(A4902))</f>
        <v/>
      </c>
      <c r="AG4902" s="30">
        <f>IF(A4902="", "", DAY(A4902))</f>
        <v/>
      </c>
    </row>
    <row customHeight="1" ht="17.25" r="4903" spans="1:105">
      <c r="A4903" s="161" t="n"/>
      <c r="B4903" s="141" t="n"/>
      <c r="C4903" s="15" t="n"/>
      <c r="D4903" s="15" t="n"/>
      <c r="E4903" s="142" t="n"/>
      <c r="F4903" s="16" t="n"/>
      <c r="G4903" s="132" t="n"/>
      <c r="H4903" s="142" t="n"/>
      <c r="I4903" s="142" t="n"/>
      <c r="J4903" s="144" t="n"/>
      <c r="K4903" s="124" t="n"/>
      <c r="L4903" s="12">
        <f>IF(E4903="","", IF(C4903="Long", (((E4903-H4903)*G4903)/F4903), (((H4903-E4903)*G4903)/F4903)))</f>
        <v/>
      </c>
      <c r="M4903" s="158">
        <f>IF(J4903="", "", K4903)</f>
        <v/>
      </c>
      <c r="N4903" s="17">
        <f>IF(K4903="", "", SUM(M4903/F4903))</f>
        <v/>
      </c>
      <c r="O4903" s="18" t="n"/>
      <c r="AC4903" s="14">
        <f>IF(M4903&lt;0, M4903/-F4903, L4903)</f>
        <v/>
      </c>
      <c r="AD4903" s="14">
        <f>IF(M4903="", "", IF(C4903="Long", IF(M4903&gt;0, M4903/F4903, ((G4903*(I4903-E4903))/F4903)), IF(M4903&gt;0, M4903/F4903, ((G4903*(E4903-I4903))/F4903))))</f>
        <v/>
      </c>
      <c r="AE4903" s="30">
        <f>IF(A4903="", "", MONTH(A4903))</f>
        <v/>
      </c>
      <c r="AF4903" s="30">
        <f>IF(A4903="", "", YEAR(A4903))</f>
        <v/>
      </c>
      <c r="AG4903" s="30">
        <f>IF(A4903="", "", DAY(A4903))</f>
        <v/>
      </c>
    </row>
    <row customHeight="1" ht="17.25" r="4904" spans="1:105">
      <c r="A4904" s="161" t="n"/>
      <c r="B4904" s="141" t="n"/>
      <c r="C4904" s="15" t="n"/>
      <c r="D4904" s="15" t="n"/>
      <c r="E4904" s="142" t="n"/>
      <c r="F4904" s="16" t="n"/>
      <c r="G4904" s="132" t="n"/>
      <c r="H4904" s="142" t="n"/>
      <c r="I4904" s="142" t="n"/>
      <c r="J4904" s="144" t="n"/>
      <c r="K4904" s="124" t="n"/>
      <c r="L4904" s="12">
        <f>IF(E4904="","", IF(C4904="Long", (((E4904-H4904)*G4904)/F4904), (((H4904-E4904)*G4904)/F4904)))</f>
        <v/>
      </c>
      <c r="M4904" s="158">
        <f>IF(J4904="", "", K4904)</f>
        <v/>
      </c>
      <c r="N4904" s="17">
        <f>IF(K4904="", "", SUM(M4904/F4904))</f>
        <v/>
      </c>
      <c r="O4904" s="18" t="n"/>
      <c r="AC4904" s="14">
        <f>IF(M4904&lt;0, M4904/-F4904, L4904)</f>
        <v/>
      </c>
      <c r="AD4904" s="14">
        <f>IF(M4904="", "", IF(C4904="Long", IF(M4904&gt;0, M4904/F4904, ((G4904*(I4904-E4904))/F4904)), IF(M4904&gt;0, M4904/F4904, ((G4904*(E4904-I4904))/F4904))))</f>
        <v/>
      </c>
      <c r="AE4904" s="30">
        <f>IF(A4904="", "", MONTH(A4904))</f>
        <v/>
      </c>
      <c r="AF4904" s="30">
        <f>IF(A4904="", "", YEAR(A4904))</f>
        <v/>
      </c>
      <c r="AG4904" s="30">
        <f>IF(A4904="", "", DAY(A4904))</f>
        <v/>
      </c>
    </row>
    <row customHeight="1" ht="17.25" r="4905" spans="1:105">
      <c r="A4905" s="161" t="n"/>
      <c r="B4905" s="141" t="n"/>
      <c r="C4905" s="15" t="n"/>
      <c r="D4905" s="15" t="n"/>
      <c r="E4905" s="142" t="n"/>
      <c r="F4905" s="16" t="n"/>
      <c r="G4905" s="132" t="n"/>
      <c r="H4905" s="142" t="n"/>
      <c r="I4905" s="142" t="n"/>
      <c r="J4905" s="144" t="n"/>
      <c r="K4905" s="124" t="n"/>
      <c r="L4905" s="12">
        <f>IF(E4905="","", IF(C4905="Long", (((E4905-H4905)*G4905)/F4905), (((H4905-E4905)*G4905)/F4905)))</f>
        <v/>
      </c>
      <c r="M4905" s="158">
        <f>IF(J4905="", "", K4905)</f>
        <v/>
      </c>
      <c r="N4905" s="17">
        <f>IF(K4905="", "", SUM(M4905/F4905))</f>
        <v/>
      </c>
      <c r="O4905" s="18" t="n"/>
      <c r="AC4905" s="14">
        <f>IF(M4905&lt;0, M4905/-F4905, L4905)</f>
        <v/>
      </c>
      <c r="AD4905" s="14">
        <f>IF(M4905="", "", IF(C4905="Long", IF(M4905&gt;0, M4905/F4905, ((G4905*(I4905-E4905))/F4905)), IF(M4905&gt;0, M4905/F4905, ((G4905*(E4905-I4905))/F4905))))</f>
        <v/>
      </c>
      <c r="AE4905" s="30">
        <f>IF(A4905="", "", MONTH(A4905))</f>
        <v/>
      </c>
      <c r="AF4905" s="30">
        <f>IF(A4905="", "", YEAR(A4905))</f>
        <v/>
      </c>
      <c r="AG4905" s="30">
        <f>IF(A4905="", "", DAY(A4905))</f>
        <v/>
      </c>
    </row>
    <row customHeight="1" ht="17.25" r="4906" spans="1:105">
      <c r="A4906" s="161" t="n"/>
      <c r="B4906" s="141" t="n"/>
      <c r="C4906" s="15" t="n"/>
      <c r="D4906" s="15" t="n"/>
      <c r="E4906" s="142" t="n"/>
      <c r="F4906" s="16" t="n"/>
      <c r="G4906" s="132" t="n"/>
      <c r="H4906" s="142" t="n"/>
      <c r="I4906" s="142" t="n"/>
      <c r="J4906" s="144" t="n"/>
      <c r="K4906" s="124" t="n"/>
      <c r="L4906" s="12">
        <f>IF(E4906="","", IF(C4906="Long", (((E4906-H4906)*G4906)/F4906), (((H4906-E4906)*G4906)/F4906)))</f>
        <v/>
      </c>
      <c r="M4906" s="158">
        <f>IF(J4906="", "", K4906)</f>
        <v/>
      </c>
      <c r="N4906" s="17">
        <f>IF(K4906="", "", SUM(M4906/F4906))</f>
        <v/>
      </c>
      <c r="O4906" s="18" t="n"/>
      <c r="AC4906" s="14">
        <f>IF(M4906&lt;0, M4906/-F4906, L4906)</f>
        <v/>
      </c>
      <c r="AD4906" s="14">
        <f>IF(M4906="", "", IF(C4906="Long", IF(M4906&gt;0, M4906/F4906, ((G4906*(I4906-E4906))/F4906)), IF(M4906&gt;0, M4906/F4906, ((G4906*(E4906-I4906))/F4906))))</f>
        <v/>
      </c>
      <c r="AE4906" s="30">
        <f>IF(A4906="", "", MONTH(A4906))</f>
        <v/>
      </c>
      <c r="AF4906" s="30">
        <f>IF(A4906="", "", YEAR(A4906))</f>
        <v/>
      </c>
      <c r="AG4906" s="30">
        <f>IF(A4906="", "", DAY(A4906))</f>
        <v/>
      </c>
    </row>
    <row customHeight="1" ht="17.25" r="4907" spans="1:105">
      <c r="A4907" s="161" t="n"/>
      <c r="B4907" s="141" t="n"/>
      <c r="C4907" s="15" t="n"/>
      <c r="D4907" s="15" t="n"/>
      <c r="E4907" s="142" t="n"/>
      <c r="F4907" s="16" t="n"/>
      <c r="G4907" s="132" t="n"/>
      <c r="H4907" s="142" t="n"/>
      <c r="I4907" s="142" t="n"/>
      <c r="J4907" s="144" t="n"/>
      <c r="K4907" s="124" t="n"/>
      <c r="L4907" s="12">
        <f>IF(E4907="","", IF(C4907="Long", (((E4907-H4907)*G4907)/F4907), (((H4907-E4907)*G4907)/F4907)))</f>
        <v/>
      </c>
      <c r="M4907" s="158">
        <f>IF(J4907="", "", K4907)</f>
        <v/>
      </c>
      <c r="N4907" s="17">
        <f>IF(K4907="", "", SUM(M4907/F4907))</f>
        <v/>
      </c>
      <c r="O4907" s="18" t="n"/>
      <c r="AC4907" s="14">
        <f>IF(M4907&lt;0, M4907/-F4907, L4907)</f>
        <v/>
      </c>
      <c r="AD4907" s="14">
        <f>IF(M4907="", "", IF(C4907="Long", IF(M4907&gt;0, M4907/F4907, ((G4907*(I4907-E4907))/F4907)), IF(M4907&gt;0, M4907/F4907, ((G4907*(E4907-I4907))/F4907))))</f>
        <v/>
      </c>
      <c r="AE4907" s="30">
        <f>IF(A4907="", "", MONTH(A4907))</f>
        <v/>
      </c>
      <c r="AF4907" s="30">
        <f>IF(A4907="", "", YEAR(A4907))</f>
        <v/>
      </c>
      <c r="AG4907" s="30">
        <f>IF(A4907="", "", DAY(A4907))</f>
        <v/>
      </c>
    </row>
    <row customHeight="1" ht="17.25" r="4908" spans="1:105">
      <c r="A4908" s="161" t="n"/>
      <c r="B4908" s="141" t="n"/>
      <c r="C4908" s="15" t="n"/>
      <c r="D4908" s="15" t="n"/>
      <c r="E4908" s="142" t="n"/>
      <c r="F4908" s="16" t="n"/>
      <c r="G4908" s="132" t="n"/>
      <c r="H4908" s="142" t="n"/>
      <c r="I4908" s="142" t="n"/>
      <c r="J4908" s="144" t="n"/>
      <c r="K4908" s="124" t="n"/>
      <c r="L4908" s="12">
        <f>IF(E4908="","", IF(C4908="Long", (((E4908-H4908)*G4908)/F4908), (((H4908-E4908)*G4908)/F4908)))</f>
        <v/>
      </c>
      <c r="M4908" s="158">
        <f>IF(J4908="", "", K4908)</f>
        <v/>
      </c>
      <c r="N4908" s="17">
        <f>IF(K4908="", "", SUM(M4908/F4908))</f>
        <v/>
      </c>
      <c r="O4908" s="18" t="n"/>
      <c r="AC4908" s="14">
        <f>IF(M4908&lt;0, M4908/-F4908, L4908)</f>
        <v/>
      </c>
      <c r="AD4908" s="14">
        <f>IF(M4908="", "", IF(C4908="Long", IF(M4908&gt;0, M4908/F4908, ((G4908*(I4908-E4908))/F4908)), IF(M4908&gt;0, M4908/F4908, ((G4908*(E4908-I4908))/F4908))))</f>
        <v/>
      </c>
      <c r="AE4908" s="30">
        <f>IF(A4908="", "", MONTH(A4908))</f>
        <v/>
      </c>
      <c r="AF4908" s="30">
        <f>IF(A4908="", "", YEAR(A4908))</f>
        <v/>
      </c>
      <c r="AG4908" s="30">
        <f>IF(A4908="", "", DAY(A4908))</f>
        <v/>
      </c>
    </row>
    <row customHeight="1" ht="17.25" r="4909" spans="1:105">
      <c r="A4909" s="161" t="n"/>
      <c r="B4909" s="141" t="n"/>
      <c r="C4909" s="15" t="n"/>
      <c r="D4909" s="15" t="n"/>
      <c r="E4909" s="142" t="n"/>
      <c r="F4909" s="16" t="n"/>
      <c r="G4909" s="132" t="n"/>
      <c r="H4909" s="142" t="n"/>
      <c r="I4909" s="142" t="n"/>
      <c r="J4909" s="144" t="n"/>
      <c r="K4909" s="124" t="n"/>
      <c r="L4909" s="12">
        <f>IF(E4909="","", IF(C4909="Long", (((E4909-H4909)*G4909)/F4909), (((H4909-E4909)*G4909)/F4909)))</f>
        <v/>
      </c>
      <c r="M4909" s="158">
        <f>IF(J4909="", "", K4909)</f>
        <v/>
      </c>
      <c r="N4909" s="17">
        <f>IF(K4909="", "", SUM(M4909/F4909))</f>
        <v/>
      </c>
      <c r="O4909" s="18" t="n"/>
      <c r="AC4909" s="14">
        <f>IF(M4909&lt;0, M4909/-F4909, L4909)</f>
        <v/>
      </c>
      <c r="AD4909" s="14">
        <f>IF(M4909="", "", IF(C4909="Long", IF(M4909&gt;0, M4909/F4909, ((G4909*(I4909-E4909))/F4909)), IF(M4909&gt;0, M4909/F4909, ((G4909*(E4909-I4909))/F4909))))</f>
        <v/>
      </c>
      <c r="AE4909" s="30">
        <f>IF(A4909="", "", MONTH(A4909))</f>
        <v/>
      </c>
      <c r="AF4909" s="30">
        <f>IF(A4909="", "", YEAR(A4909))</f>
        <v/>
      </c>
      <c r="AG4909" s="30">
        <f>IF(A4909="", "", DAY(A4909))</f>
        <v/>
      </c>
    </row>
    <row customHeight="1" ht="17.25" r="4910" spans="1:105">
      <c r="A4910" s="161" t="n"/>
      <c r="B4910" s="141" t="n"/>
      <c r="C4910" s="15" t="n"/>
      <c r="D4910" s="15" t="n"/>
      <c r="E4910" s="142" t="n"/>
      <c r="F4910" s="16" t="n"/>
      <c r="G4910" s="132" t="n"/>
      <c r="H4910" s="142" t="n"/>
      <c r="I4910" s="142" t="n"/>
      <c r="J4910" s="144" t="n"/>
      <c r="K4910" s="124" t="n"/>
      <c r="L4910" s="12">
        <f>IF(E4910="","", IF(C4910="Long", (((E4910-H4910)*G4910)/F4910), (((H4910-E4910)*G4910)/F4910)))</f>
        <v/>
      </c>
      <c r="M4910" s="158">
        <f>IF(J4910="", "", K4910)</f>
        <v/>
      </c>
      <c r="N4910" s="17">
        <f>IF(K4910="", "", SUM(M4910/F4910))</f>
        <v/>
      </c>
      <c r="O4910" s="18" t="n"/>
      <c r="AC4910" s="14">
        <f>IF(M4910&lt;0, M4910/-F4910, L4910)</f>
        <v/>
      </c>
      <c r="AD4910" s="14">
        <f>IF(M4910="", "", IF(C4910="Long", IF(M4910&gt;0, M4910/F4910, ((G4910*(I4910-E4910))/F4910)), IF(M4910&gt;0, M4910/F4910, ((G4910*(E4910-I4910))/F4910))))</f>
        <v/>
      </c>
      <c r="AE4910" s="30">
        <f>IF(A4910="", "", MONTH(A4910))</f>
        <v/>
      </c>
      <c r="AF4910" s="30">
        <f>IF(A4910="", "", YEAR(A4910))</f>
        <v/>
      </c>
      <c r="AG4910" s="30">
        <f>IF(A4910="", "", DAY(A4910))</f>
        <v/>
      </c>
    </row>
    <row customHeight="1" ht="17.25" r="4911" spans="1:105">
      <c r="A4911" s="161" t="n"/>
      <c r="B4911" s="141" t="n"/>
      <c r="C4911" s="15" t="n"/>
      <c r="D4911" s="15" t="n"/>
      <c r="E4911" s="142" t="n"/>
      <c r="F4911" s="16" t="n"/>
      <c r="G4911" s="132" t="n"/>
      <c r="H4911" s="142" t="n"/>
      <c r="I4911" s="142" t="n"/>
      <c r="J4911" s="144" t="n"/>
      <c r="K4911" s="124" t="n"/>
      <c r="L4911" s="12">
        <f>IF(E4911="","", IF(C4911="Long", (((E4911-H4911)*G4911)/F4911), (((H4911-E4911)*G4911)/F4911)))</f>
        <v/>
      </c>
      <c r="M4911" s="158">
        <f>IF(J4911="", "", K4911)</f>
        <v/>
      </c>
      <c r="N4911" s="17">
        <f>IF(K4911="", "", SUM(M4911/F4911))</f>
        <v/>
      </c>
      <c r="O4911" s="18" t="n"/>
      <c r="AC4911" s="14">
        <f>IF(M4911&lt;0, M4911/-F4911, L4911)</f>
        <v/>
      </c>
      <c r="AD4911" s="14">
        <f>IF(M4911="", "", IF(C4911="Long", IF(M4911&gt;0, M4911/F4911, ((G4911*(I4911-E4911))/F4911)), IF(M4911&gt;0, M4911/F4911, ((G4911*(E4911-I4911))/F4911))))</f>
        <v/>
      </c>
      <c r="AE4911" s="30">
        <f>IF(A4911="", "", MONTH(A4911))</f>
        <v/>
      </c>
      <c r="AF4911" s="30">
        <f>IF(A4911="", "", YEAR(A4911))</f>
        <v/>
      </c>
      <c r="AG4911" s="30">
        <f>IF(A4911="", "", DAY(A4911))</f>
        <v/>
      </c>
    </row>
    <row customHeight="1" ht="17.25" r="4912" spans="1:105">
      <c r="A4912" s="161" t="n"/>
      <c r="B4912" s="141" t="n"/>
      <c r="C4912" s="15" t="n"/>
      <c r="D4912" s="15" t="n"/>
      <c r="E4912" s="142" t="n"/>
      <c r="F4912" s="16" t="n"/>
      <c r="G4912" s="132" t="n"/>
      <c r="H4912" s="142" t="n"/>
      <c r="I4912" s="142" t="n"/>
      <c r="J4912" s="144" t="n"/>
      <c r="K4912" s="124" t="n"/>
      <c r="L4912" s="12">
        <f>IF(E4912="","", IF(C4912="Long", (((E4912-H4912)*G4912)/F4912), (((H4912-E4912)*G4912)/F4912)))</f>
        <v/>
      </c>
      <c r="M4912" s="158">
        <f>IF(J4912="", "", K4912)</f>
        <v/>
      </c>
      <c r="N4912" s="17">
        <f>IF(K4912="", "", SUM(M4912/F4912))</f>
        <v/>
      </c>
      <c r="O4912" s="18" t="n"/>
      <c r="AC4912" s="14">
        <f>IF(M4912&lt;0, M4912/-F4912, L4912)</f>
        <v/>
      </c>
      <c r="AD4912" s="14">
        <f>IF(M4912="", "", IF(C4912="Long", IF(M4912&gt;0, M4912/F4912, ((G4912*(I4912-E4912))/F4912)), IF(M4912&gt;0, M4912/F4912, ((G4912*(E4912-I4912))/F4912))))</f>
        <v/>
      </c>
      <c r="AE4912" s="30">
        <f>IF(A4912="", "", MONTH(A4912))</f>
        <v/>
      </c>
      <c r="AF4912" s="30">
        <f>IF(A4912="", "", YEAR(A4912))</f>
        <v/>
      </c>
      <c r="AG4912" s="30">
        <f>IF(A4912="", "", DAY(A4912))</f>
        <v/>
      </c>
    </row>
    <row customHeight="1" ht="17.25" r="4913" spans="1:105">
      <c r="A4913" s="161" t="n"/>
      <c r="B4913" s="141" t="n"/>
      <c r="C4913" s="15" t="n"/>
      <c r="D4913" s="15" t="n"/>
      <c r="E4913" s="142" t="n"/>
      <c r="F4913" s="16" t="n"/>
      <c r="G4913" s="132" t="n"/>
      <c r="H4913" s="142" t="n"/>
      <c r="I4913" s="142" t="n"/>
      <c r="J4913" s="144" t="n"/>
      <c r="K4913" s="124" t="n"/>
      <c r="L4913" s="12">
        <f>IF(E4913="","", IF(C4913="Long", (((E4913-H4913)*G4913)/F4913), (((H4913-E4913)*G4913)/F4913)))</f>
        <v/>
      </c>
      <c r="M4913" s="158">
        <f>IF(J4913="", "", K4913)</f>
        <v/>
      </c>
      <c r="N4913" s="17">
        <f>IF(K4913="", "", SUM(M4913/F4913))</f>
        <v/>
      </c>
      <c r="O4913" s="18" t="n"/>
      <c r="AC4913" s="14">
        <f>IF(M4913&lt;0, M4913/-F4913, L4913)</f>
        <v/>
      </c>
      <c r="AD4913" s="14">
        <f>IF(M4913="", "", IF(C4913="Long", IF(M4913&gt;0, M4913/F4913, ((G4913*(I4913-E4913))/F4913)), IF(M4913&gt;0, M4913/F4913, ((G4913*(E4913-I4913))/F4913))))</f>
        <v/>
      </c>
      <c r="AE4913" s="30">
        <f>IF(A4913="", "", MONTH(A4913))</f>
        <v/>
      </c>
      <c r="AF4913" s="30">
        <f>IF(A4913="", "", YEAR(A4913))</f>
        <v/>
      </c>
      <c r="AG4913" s="30">
        <f>IF(A4913="", "", DAY(A4913))</f>
        <v/>
      </c>
    </row>
    <row customHeight="1" ht="17.25" r="4914" spans="1:105">
      <c r="A4914" s="161" t="n"/>
      <c r="B4914" s="141" t="n"/>
      <c r="C4914" s="15" t="n"/>
      <c r="D4914" s="15" t="n"/>
      <c r="E4914" s="142" t="n"/>
      <c r="F4914" s="16" t="n"/>
      <c r="G4914" s="132" t="n"/>
      <c r="H4914" s="142" t="n"/>
      <c r="I4914" s="142" t="n"/>
      <c r="J4914" s="144" t="n"/>
      <c r="K4914" s="124" t="n"/>
      <c r="L4914" s="12">
        <f>IF(E4914="","", IF(C4914="Long", (((E4914-H4914)*G4914)/F4914), (((H4914-E4914)*G4914)/F4914)))</f>
        <v/>
      </c>
      <c r="M4914" s="158">
        <f>IF(J4914="", "", K4914)</f>
        <v/>
      </c>
      <c r="N4914" s="17">
        <f>IF(K4914="", "", SUM(M4914/F4914))</f>
        <v/>
      </c>
      <c r="O4914" s="18" t="n"/>
      <c r="AC4914" s="14">
        <f>IF(M4914&lt;0, M4914/-F4914, L4914)</f>
        <v/>
      </c>
      <c r="AD4914" s="14">
        <f>IF(M4914="", "", IF(C4914="Long", IF(M4914&gt;0, M4914/F4914, ((G4914*(I4914-E4914))/F4914)), IF(M4914&gt;0, M4914/F4914, ((G4914*(E4914-I4914))/F4914))))</f>
        <v/>
      </c>
      <c r="AE4914" s="30">
        <f>IF(A4914="", "", MONTH(A4914))</f>
        <v/>
      </c>
      <c r="AF4914" s="30">
        <f>IF(A4914="", "", YEAR(A4914))</f>
        <v/>
      </c>
      <c r="AG4914" s="30">
        <f>IF(A4914="", "", DAY(A4914))</f>
        <v/>
      </c>
    </row>
    <row customHeight="1" ht="17.25" r="4915" spans="1:105">
      <c r="A4915" s="161" t="n"/>
      <c r="B4915" s="141" t="n"/>
      <c r="C4915" s="15" t="n"/>
      <c r="D4915" s="15" t="n"/>
      <c r="E4915" s="142" t="n"/>
      <c r="F4915" s="16" t="n"/>
      <c r="G4915" s="132" t="n"/>
      <c r="H4915" s="142" t="n"/>
      <c r="I4915" s="142" t="n"/>
      <c r="J4915" s="144" t="n"/>
      <c r="K4915" s="124" t="n"/>
      <c r="L4915" s="12">
        <f>IF(E4915="","", IF(C4915="Long", (((E4915-H4915)*G4915)/F4915), (((H4915-E4915)*G4915)/F4915)))</f>
        <v/>
      </c>
      <c r="M4915" s="158">
        <f>IF(J4915="", "", K4915)</f>
        <v/>
      </c>
      <c r="N4915" s="17">
        <f>IF(K4915="", "", SUM(M4915/F4915))</f>
        <v/>
      </c>
      <c r="O4915" s="18" t="n"/>
      <c r="AC4915" s="14">
        <f>IF(M4915&lt;0, M4915/-F4915, L4915)</f>
        <v/>
      </c>
      <c r="AD4915" s="14">
        <f>IF(M4915="", "", IF(C4915="Long", IF(M4915&gt;0, M4915/F4915, ((G4915*(I4915-E4915))/F4915)), IF(M4915&gt;0, M4915/F4915, ((G4915*(E4915-I4915))/F4915))))</f>
        <v/>
      </c>
      <c r="AE4915" s="30">
        <f>IF(A4915="", "", MONTH(A4915))</f>
        <v/>
      </c>
      <c r="AF4915" s="30">
        <f>IF(A4915="", "", YEAR(A4915))</f>
        <v/>
      </c>
      <c r="AG4915" s="30">
        <f>IF(A4915="", "", DAY(A4915))</f>
        <v/>
      </c>
    </row>
    <row customHeight="1" ht="17.25" r="4916" spans="1:105">
      <c r="A4916" s="161" t="n"/>
      <c r="B4916" s="141" t="n"/>
      <c r="C4916" s="15" t="n"/>
      <c r="D4916" s="15" t="n"/>
      <c r="E4916" s="142" t="n"/>
      <c r="F4916" s="16" t="n"/>
      <c r="G4916" s="132" t="n"/>
      <c r="H4916" s="142" t="n"/>
      <c r="I4916" s="142" t="n"/>
      <c r="J4916" s="144" t="n"/>
      <c r="K4916" s="124" t="n"/>
      <c r="L4916" s="12">
        <f>IF(E4916="","", IF(C4916="Long", (((E4916-H4916)*G4916)/F4916), (((H4916-E4916)*G4916)/F4916)))</f>
        <v/>
      </c>
      <c r="M4916" s="158">
        <f>IF(J4916="", "", K4916)</f>
        <v/>
      </c>
      <c r="N4916" s="17">
        <f>IF(K4916="", "", SUM(M4916/F4916))</f>
        <v/>
      </c>
      <c r="O4916" s="18" t="n"/>
      <c r="AC4916" s="14">
        <f>IF(M4916&lt;0, M4916/-F4916, L4916)</f>
        <v/>
      </c>
      <c r="AD4916" s="14">
        <f>IF(M4916="", "", IF(C4916="Long", IF(M4916&gt;0, M4916/F4916, ((G4916*(I4916-E4916))/F4916)), IF(M4916&gt;0, M4916/F4916, ((G4916*(E4916-I4916))/F4916))))</f>
        <v/>
      </c>
      <c r="AE4916" s="30">
        <f>IF(A4916="", "", MONTH(A4916))</f>
        <v/>
      </c>
      <c r="AF4916" s="30">
        <f>IF(A4916="", "", YEAR(A4916))</f>
        <v/>
      </c>
      <c r="AG4916" s="30">
        <f>IF(A4916="", "", DAY(A4916))</f>
        <v/>
      </c>
    </row>
    <row customHeight="1" ht="17.25" r="4917" spans="1:105">
      <c r="A4917" s="161" t="n"/>
      <c r="B4917" s="141" t="n"/>
      <c r="C4917" s="15" t="n"/>
      <c r="D4917" s="15" t="n"/>
      <c r="E4917" s="142" t="n"/>
      <c r="F4917" s="16" t="n"/>
      <c r="G4917" s="132" t="n"/>
      <c r="H4917" s="142" t="n"/>
      <c r="I4917" s="142" t="n"/>
      <c r="J4917" s="144" t="n"/>
      <c r="K4917" s="124" t="n"/>
      <c r="L4917" s="12">
        <f>IF(E4917="","", IF(C4917="Long", (((E4917-H4917)*G4917)/F4917), (((H4917-E4917)*G4917)/F4917)))</f>
        <v/>
      </c>
      <c r="M4917" s="158">
        <f>IF(J4917="", "", K4917)</f>
        <v/>
      </c>
      <c r="N4917" s="17">
        <f>IF(K4917="", "", SUM(M4917/F4917))</f>
        <v/>
      </c>
      <c r="O4917" s="18" t="n"/>
      <c r="AC4917" s="14">
        <f>IF(M4917&lt;0, M4917/-F4917, L4917)</f>
        <v/>
      </c>
      <c r="AD4917" s="14">
        <f>IF(M4917="", "", IF(C4917="Long", IF(M4917&gt;0, M4917/F4917, ((G4917*(I4917-E4917))/F4917)), IF(M4917&gt;0, M4917/F4917, ((G4917*(E4917-I4917))/F4917))))</f>
        <v/>
      </c>
      <c r="AE4917" s="30">
        <f>IF(A4917="", "", MONTH(A4917))</f>
        <v/>
      </c>
      <c r="AF4917" s="30">
        <f>IF(A4917="", "", YEAR(A4917))</f>
        <v/>
      </c>
      <c r="AG4917" s="30">
        <f>IF(A4917="", "", DAY(A4917))</f>
        <v/>
      </c>
    </row>
    <row customHeight="1" ht="17.25" r="4918" spans="1:105">
      <c r="A4918" s="161" t="n"/>
      <c r="B4918" s="141" t="n"/>
      <c r="C4918" s="15" t="n"/>
      <c r="D4918" s="15" t="n"/>
      <c r="E4918" s="142" t="n"/>
      <c r="F4918" s="16" t="n"/>
      <c r="G4918" s="132" t="n"/>
      <c r="H4918" s="142" t="n"/>
      <c r="I4918" s="142" t="n"/>
      <c r="J4918" s="144" t="n"/>
      <c r="K4918" s="124" t="n"/>
      <c r="L4918" s="12">
        <f>IF(E4918="","", IF(C4918="Long", (((E4918-H4918)*G4918)/F4918), (((H4918-E4918)*G4918)/F4918)))</f>
        <v/>
      </c>
      <c r="M4918" s="158">
        <f>IF(J4918="", "", K4918)</f>
        <v/>
      </c>
      <c r="N4918" s="17">
        <f>IF(K4918="", "", SUM(M4918/F4918))</f>
        <v/>
      </c>
      <c r="O4918" s="18" t="n"/>
      <c r="AC4918" s="14">
        <f>IF(M4918&lt;0, M4918/-F4918, L4918)</f>
        <v/>
      </c>
      <c r="AD4918" s="14">
        <f>IF(M4918="", "", IF(C4918="Long", IF(M4918&gt;0, M4918/F4918, ((G4918*(I4918-E4918))/F4918)), IF(M4918&gt;0, M4918/F4918, ((G4918*(E4918-I4918))/F4918))))</f>
        <v/>
      </c>
      <c r="AE4918" s="30">
        <f>IF(A4918="", "", MONTH(A4918))</f>
        <v/>
      </c>
      <c r="AF4918" s="30">
        <f>IF(A4918="", "", YEAR(A4918))</f>
        <v/>
      </c>
      <c r="AG4918" s="30">
        <f>IF(A4918="", "", DAY(A4918))</f>
        <v/>
      </c>
    </row>
    <row customHeight="1" ht="17.25" r="4919" spans="1:105">
      <c r="A4919" s="161" t="n"/>
      <c r="B4919" s="141" t="n"/>
      <c r="C4919" s="15" t="n"/>
      <c r="D4919" s="15" t="n"/>
      <c r="E4919" s="142" t="n"/>
      <c r="F4919" s="16" t="n"/>
      <c r="G4919" s="132" t="n"/>
      <c r="H4919" s="142" t="n"/>
      <c r="I4919" s="142" t="n"/>
      <c r="J4919" s="144" t="n"/>
      <c r="K4919" s="124" t="n"/>
      <c r="L4919" s="12">
        <f>IF(E4919="","", IF(C4919="Long", (((E4919-H4919)*G4919)/F4919), (((H4919-E4919)*G4919)/F4919)))</f>
        <v/>
      </c>
      <c r="M4919" s="158">
        <f>IF(J4919="", "", K4919)</f>
        <v/>
      </c>
      <c r="N4919" s="17">
        <f>IF(K4919="", "", SUM(M4919/F4919))</f>
        <v/>
      </c>
      <c r="O4919" s="18" t="n"/>
      <c r="AC4919" s="14">
        <f>IF(M4919&lt;0, M4919/-F4919, L4919)</f>
        <v/>
      </c>
      <c r="AD4919" s="14">
        <f>IF(M4919="", "", IF(C4919="Long", IF(M4919&gt;0, M4919/F4919, ((G4919*(I4919-E4919))/F4919)), IF(M4919&gt;0, M4919/F4919, ((G4919*(E4919-I4919))/F4919))))</f>
        <v/>
      </c>
      <c r="AE4919" s="30">
        <f>IF(A4919="", "", MONTH(A4919))</f>
        <v/>
      </c>
      <c r="AF4919" s="30">
        <f>IF(A4919="", "", YEAR(A4919))</f>
        <v/>
      </c>
      <c r="AG4919" s="30">
        <f>IF(A4919="", "", DAY(A4919))</f>
        <v/>
      </c>
    </row>
    <row customHeight="1" ht="17.25" r="4920" spans="1:105">
      <c r="A4920" s="161" t="n"/>
      <c r="B4920" s="141" t="n"/>
      <c r="C4920" s="15" t="n"/>
      <c r="D4920" s="15" t="n"/>
      <c r="E4920" s="142" t="n"/>
      <c r="F4920" s="16" t="n"/>
      <c r="G4920" s="132" t="n"/>
      <c r="H4920" s="142" t="n"/>
      <c r="I4920" s="142" t="n"/>
      <c r="J4920" s="144" t="n"/>
      <c r="K4920" s="124" t="n"/>
      <c r="L4920" s="12">
        <f>IF(E4920="","", IF(C4920="Long", (((E4920-H4920)*G4920)/F4920), (((H4920-E4920)*G4920)/F4920)))</f>
        <v/>
      </c>
      <c r="M4920" s="158">
        <f>IF(J4920="", "", K4920)</f>
        <v/>
      </c>
      <c r="N4920" s="17">
        <f>IF(K4920="", "", SUM(M4920/F4920))</f>
        <v/>
      </c>
      <c r="O4920" s="18" t="n"/>
      <c r="AC4920" s="14">
        <f>IF(M4920&lt;0, M4920/-F4920, L4920)</f>
        <v/>
      </c>
      <c r="AD4920" s="14">
        <f>IF(M4920="", "", IF(C4920="Long", IF(M4920&gt;0, M4920/F4920, ((G4920*(I4920-E4920))/F4920)), IF(M4920&gt;0, M4920/F4920, ((G4920*(E4920-I4920))/F4920))))</f>
        <v/>
      </c>
      <c r="AE4920" s="30">
        <f>IF(A4920="", "", MONTH(A4920))</f>
        <v/>
      </c>
      <c r="AF4920" s="30">
        <f>IF(A4920="", "", YEAR(A4920))</f>
        <v/>
      </c>
      <c r="AG4920" s="30">
        <f>IF(A4920="", "", DAY(A4920))</f>
        <v/>
      </c>
    </row>
    <row customHeight="1" ht="17.25" r="4921" spans="1:105">
      <c r="A4921" s="161" t="n"/>
      <c r="B4921" s="141" t="n"/>
      <c r="C4921" s="15" t="n"/>
      <c r="D4921" s="15" t="n"/>
      <c r="E4921" s="142" t="n"/>
      <c r="F4921" s="16" t="n"/>
      <c r="G4921" s="132" t="n"/>
      <c r="H4921" s="142" t="n"/>
      <c r="I4921" s="142" t="n"/>
      <c r="J4921" s="144" t="n"/>
      <c r="K4921" s="124" t="n"/>
      <c r="L4921" s="12">
        <f>IF(E4921="","", IF(C4921="Long", (((E4921-H4921)*G4921)/F4921), (((H4921-E4921)*G4921)/F4921)))</f>
        <v/>
      </c>
      <c r="M4921" s="158">
        <f>IF(J4921="", "", K4921)</f>
        <v/>
      </c>
      <c r="N4921" s="17">
        <f>IF(K4921="", "", SUM(M4921/F4921))</f>
        <v/>
      </c>
      <c r="O4921" s="18" t="n"/>
      <c r="AC4921" s="14">
        <f>IF(M4921&lt;0, M4921/-F4921, L4921)</f>
        <v/>
      </c>
      <c r="AD4921" s="14">
        <f>IF(M4921="", "", IF(C4921="Long", IF(M4921&gt;0, M4921/F4921, ((G4921*(I4921-E4921))/F4921)), IF(M4921&gt;0, M4921/F4921, ((G4921*(E4921-I4921))/F4921))))</f>
        <v/>
      </c>
      <c r="AE4921" s="30">
        <f>IF(A4921="", "", MONTH(A4921))</f>
        <v/>
      </c>
      <c r="AF4921" s="30">
        <f>IF(A4921="", "", YEAR(A4921))</f>
        <v/>
      </c>
      <c r="AG4921" s="30">
        <f>IF(A4921="", "", DAY(A4921))</f>
        <v/>
      </c>
    </row>
    <row customHeight="1" ht="17.25" r="4922" spans="1:105">
      <c r="A4922" s="161" t="n"/>
      <c r="B4922" s="141" t="n"/>
      <c r="C4922" s="15" t="n"/>
      <c r="D4922" s="15" t="n"/>
      <c r="E4922" s="142" t="n"/>
      <c r="F4922" s="16" t="n"/>
      <c r="G4922" s="132" t="n"/>
      <c r="H4922" s="142" t="n"/>
      <c r="I4922" s="142" t="n"/>
      <c r="J4922" s="144" t="n"/>
      <c r="K4922" s="124" t="n"/>
      <c r="L4922" s="12">
        <f>IF(E4922="","", IF(C4922="Long", (((E4922-H4922)*G4922)/F4922), (((H4922-E4922)*G4922)/F4922)))</f>
        <v/>
      </c>
      <c r="M4922" s="158">
        <f>IF(J4922="", "", K4922)</f>
        <v/>
      </c>
      <c r="N4922" s="17">
        <f>IF(K4922="", "", SUM(M4922/F4922))</f>
        <v/>
      </c>
      <c r="O4922" s="18" t="n"/>
      <c r="AC4922" s="14">
        <f>IF(M4922&lt;0, M4922/-F4922, L4922)</f>
        <v/>
      </c>
      <c r="AD4922" s="14">
        <f>IF(M4922="", "", IF(C4922="Long", IF(M4922&gt;0, M4922/F4922, ((G4922*(I4922-E4922))/F4922)), IF(M4922&gt;0, M4922/F4922, ((G4922*(E4922-I4922))/F4922))))</f>
        <v/>
      </c>
      <c r="AE4922" s="30">
        <f>IF(A4922="", "", MONTH(A4922))</f>
        <v/>
      </c>
      <c r="AF4922" s="30">
        <f>IF(A4922="", "", YEAR(A4922))</f>
        <v/>
      </c>
      <c r="AG4922" s="30">
        <f>IF(A4922="", "", DAY(A4922))</f>
        <v/>
      </c>
    </row>
    <row customHeight="1" ht="17.25" r="4923" spans="1:105">
      <c r="A4923" s="161" t="n"/>
      <c r="B4923" s="141" t="n"/>
      <c r="C4923" s="15" t="n"/>
      <c r="D4923" s="15" t="n"/>
      <c r="E4923" s="142" t="n"/>
      <c r="F4923" s="16" t="n"/>
      <c r="G4923" s="132" t="n"/>
      <c r="H4923" s="142" t="n"/>
      <c r="I4923" s="142" t="n"/>
      <c r="J4923" s="144" t="n"/>
      <c r="K4923" s="124" t="n"/>
      <c r="L4923" s="12">
        <f>IF(E4923="","", IF(C4923="Long", (((E4923-H4923)*G4923)/F4923), (((H4923-E4923)*G4923)/F4923)))</f>
        <v/>
      </c>
      <c r="M4923" s="158">
        <f>IF(J4923="", "", K4923)</f>
        <v/>
      </c>
      <c r="N4923" s="17">
        <f>IF(K4923="", "", SUM(M4923/F4923))</f>
        <v/>
      </c>
      <c r="O4923" s="18" t="n"/>
      <c r="AC4923" s="14">
        <f>IF(M4923&lt;0, M4923/-F4923, L4923)</f>
        <v/>
      </c>
      <c r="AD4923" s="14">
        <f>IF(M4923="", "", IF(C4923="Long", IF(M4923&gt;0, M4923/F4923, ((G4923*(I4923-E4923))/F4923)), IF(M4923&gt;0, M4923/F4923, ((G4923*(E4923-I4923))/F4923))))</f>
        <v/>
      </c>
      <c r="AE4923" s="30">
        <f>IF(A4923="", "", MONTH(A4923))</f>
        <v/>
      </c>
      <c r="AF4923" s="30">
        <f>IF(A4923="", "", YEAR(A4923))</f>
        <v/>
      </c>
      <c r="AG4923" s="30">
        <f>IF(A4923="", "", DAY(A4923))</f>
        <v/>
      </c>
    </row>
    <row customHeight="1" ht="17.25" r="4924" spans="1:105">
      <c r="A4924" s="161" t="n"/>
      <c r="B4924" s="141" t="n"/>
      <c r="C4924" s="15" t="n"/>
      <c r="D4924" s="15" t="n"/>
      <c r="E4924" s="142" t="n"/>
      <c r="F4924" s="16" t="n"/>
      <c r="G4924" s="132" t="n"/>
      <c r="H4924" s="142" t="n"/>
      <c r="I4924" s="142" t="n"/>
      <c r="J4924" s="144" t="n"/>
      <c r="K4924" s="124" t="n"/>
      <c r="L4924" s="12">
        <f>IF(E4924="","", IF(C4924="Long", (((E4924-H4924)*G4924)/F4924), (((H4924-E4924)*G4924)/F4924)))</f>
        <v/>
      </c>
      <c r="M4924" s="158">
        <f>IF(J4924="", "", K4924)</f>
        <v/>
      </c>
      <c r="N4924" s="17">
        <f>IF(K4924="", "", SUM(M4924/F4924))</f>
        <v/>
      </c>
      <c r="O4924" s="18" t="n"/>
      <c r="AC4924" s="14">
        <f>IF(M4924&lt;0, M4924/-F4924, L4924)</f>
        <v/>
      </c>
      <c r="AD4924" s="14">
        <f>IF(M4924="", "", IF(C4924="Long", IF(M4924&gt;0, M4924/F4924, ((G4924*(I4924-E4924))/F4924)), IF(M4924&gt;0, M4924/F4924, ((G4924*(E4924-I4924))/F4924))))</f>
        <v/>
      </c>
      <c r="AE4924" s="30">
        <f>IF(A4924="", "", MONTH(A4924))</f>
        <v/>
      </c>
      <c r="AF4924" s="30">
        <f>IF(A4924="", "", YEAR(A4924))</f>
        <v/>
      </c>
      <c r="AG4924" s="30">
        <f>IF(A4924="", "", DAY(A4924))</f>
        <v/>
      </c>
    </row>
    <row customHeight="1" ht="17.25" r="4925" spans="1:105">
      <c r="A4925" s="161" t="n"/>
      <c r="B4925" s="141" t="n"/>
      <c r="C4925" s="15" t="n"/>
      <c r="D4925" s="15" t="n"/>
      <c r="E4925" s="142" t="n"/>
      <c r="F4925" s="16" t="n"/>
      <c r="G4925" s="132" t="n"/>
      <c r="H4925" s="142" t="n"/>
      <c r="I4925" s="142" t="n"/>
      <c r="J4925" s="144" t="n"/>
      <c r="K4925" s="124" t="n"/>
      <c r="L4925" s="12">
        <f>IF(E4925="","", IF(C4925="Long", (((E4925-H4925)*G4925)/F4925), (((H4925-E4925)*G4925)/F4925)))</f>
        <v/>
      </c>
      <c r="M4925" s="158">
        <f>IF(J4925="", "", K4925)</f>
        <v/>
      </c>
      <c r="N4925" s="17">
        <f>IF(K4925="", "", SUM(M4925/F4925))</f>
        <v/>
      </c>
      <c r="O4925" s="18" t="n"/>
      <c r="AC4925" s="14">
        <f>IF(M4925&lt;0, M4925/-F4925, L4925)</f>
        <v/>
      </c>
      <c r="AD4925" s="14">
        <f>IF(M4925="", "", IF(C4925="Long", IF(M4925&gt;0, M4925/F4925, ((G4925*(I4925-E4925))/F4925)), IF(M4925&gt;0, M4925/F4925, ((G4925*(E4925-I4925))/F4925))))</f>
        <v/>
      </c>
      <c r="AE4925" s="30">
        <f>IF(A4925="", "", MONTH(A4925))</f>
        <v/>
      </c>
      <c r="AF4925" s="30">
        <f>IF(A4925="", "", YEAR(A4925))</f>
        <v/>
      </c>
      <c r="AG4925" s="30">
        <f>IF(A4925="", "", DAY(A4925))</f>
        <v/>
      </c>
    </row>
    <row customHeight="1" ht="17.25" r="4926" spans="1:105">
      <c r="A4926" s="161" t="n"/>
      <c r="B4926" s="141" t="n"/>
      <c r="C4926" s="15" t="n"/>
      <c r="D4926" s="15" t="n"/>
      <c r="E4926" s="142" t="n"/>
      <c r="F4926" s="16" t="n"/>
      <c r="G4926" s="132" t="n"/>
      <c r="H4926" s="142" t="n"/>
      <c r="I4926" s="142" t="n"/>
      <c r="J4926" s="144" t="n"/>
      <c r="K4926" s="124" t="n"/>
      <c r="L4926" s="12">
        <f>IF(E4926="","", IF(C4926="Long", (((E4926-H4926)*G4926)/F4926), (((H4926-E4926)*G4926)/F4926)))</f>
        <v/>
      </c>
      <c r="M4926" s="158">
        <f>IF(J4926="", "", K4926)</f>
        <v/>
      </c>
      <c r="N4926" s="17">
        <f>IF(K4926="", "", SUM(M4926/F4926))</f>
        <v/>
      </c>
      <c r="O4926" s="18" t="n"/>
      <c r="AC4926" s="14">
        <f>IF(M4926&lt;0, M4926/-F4926, L4926)</f>
        <v/>
      </c>
      <c r="AD4926" s="14">
        <f>IF(M4926="", "", IF(C4926="Long", IF(M4926&gt;0, M4926/F4926, ((G4926*(I4926-E4926))/F4926)), IF(M4926&gt;0, M4926/F4926, ((G4926*(E4926-I4926))/F4926))))</f>
        <v/>
      </c>
      <c r="AE4926" s="30">
        <f>IF(A4926="", "", MONTH(A4926))</f>
        <v/>
      </c>
      <c r="AF4926" s="30">
        <f>IF(A4926="", "", YEAR(A4926))</f>
        <v/>
      </c>
      <c r="AG4926" s="30">
        <f>IF(A4926="", "", DAY(A4926))</f>
        <v/>
      </c>
    </row>
    <row customHeight="1" ht="17.25" r="4927" spans="1:105">
      <c r="A4927" s="161" t="n"/>
      <c r="B4927" s="141" t="n"/>
      <c r="C4927" s="15" t="n"/>
      <c r="D4927" s="15" t="n"/>
      <c r="E4927" s="142" t="n"/>
      <c r="F4927" s="16" t="n"/>
      <c r="G4927" s="132" t="n"/>
      <c r="H4927" s="142" t="n"/>
      <c r="I4927" s="142" t="n"/>
      <c r="J4927" s="144" t="n"/>
      <c r="K4927" s="124" t="n"/>
      <c r="L4927" s="12">
        <f>IF(E4927="","", IF(C4927="Long", (((E4927-H4927)*G4927)/F4927), (((H4927-E4927)*G4927)/F4927)))</f>
        <v/>
      </c>
      <c r="M4927" s="158">
        <f>IF(J4927="", "", K4927)</f>
        <v/>
      </c>
      <c r="N4927" s="17">
        <f>IF(K4927="", "", SUM(M4927/F4927))</f>
        <v/>
      </c>
      <c r="O4927" s="18" t="n"/>
      <c r="AC4927" s="14">
        <f>IF(M4927&lt;0, M4927/-F4927, L4927)</f>
        <v/>
      </c>
      <c r="AD4927" s="14">
        <f>IF(M4927="", "", IF(C4927="Long", IF(M4927&gt;0, M4927/F4927, ((G4927*(I4927-E4927))/F4927)), IF(M4927&gt;0, M4927/F4927, ((G4927*(E4927-I4927))/F4927))))</f>
        <v/>
      </c>
      <c r="AE4927" s="30">
        <f>IF(A4927="", "", MONTH(A4927))</f>
        <v/>
      </c>
      <c r="AF4927" s="30">
        <f>IF(A4927="", "", YEAR(A4927))</f>
        <v/>
      </c>
      <c r="AG4927" s="30">
        <f>IF(A4927="", "", DAY(A4927))</f>
        <v/>
      </c>
    </row>
    <row customHeight="1" ht="17.25" r="4928" spans="1:105">
      <c r="A4928" s="161" t="n"/>
      <c r="B4928" s="141" t="n"/>
      <c r="C4928" s="15" t="n"/>
      <c r="D4928" s="15" t="n"/>
      <c r="E4928" s="142" t="n"/>
      <c r="F4928" s="16" t="n"/>
      <c r="G4928" s="132" t="n"/>
      <c r="H4928" s="142" t="n"/>
      <c r="I4928" s="142" t="n"/>
      <c r="J4928" s="144" t="n"/>
      <c r="K4928" s="124" t="n"/>
      <c r="L4928" s="12">
        <f>IF(E4928="","", IF(C4928="Long", (((E4928-H4928)*G4928)/F4928), (((H4928-E4928)*G4928)/F4928)))</f>
        <v/>
      </c>
      <c r="M4928" s="158">
        <f>IF(J4928="", "", K4928)</f>
        <v/>
      </c>
      <c r="N4928" s="17">
        <f>IF(K4928="", "", SUM(M4928/F4928))</f>
        <v/>
      </c>
      <c r="O4928" s="18" t="n"/>
      <c r="AC4928" s="14">
        <f>IF(M4928&lt;0, M4928/-F4928, L4928)</f>
        <v/>
      </c>
      <c r="AD4928" s="14">
        <f>IF(M4928="", "", IF(C4928="Long", IF(M4928&gt;0, M4928/F4928, ((G4928*(I4928-E4928))/F4928)), IF(M4928&gt;0, M4928/F4928, ((G4928*(E4928-I4928))/F4928))))</f>
        <v/>
      </c>
      <c r="AE4928" s="30">
        <f>IF(A4928="", "", MONTH(A4928))</f>
        <v/>
      </c>
      <c r="AF4928" s="30">
        <f>IF(A4928="", "", YEAR(A4928))</f>
        <v/>
      </c>
      <c r="AG4928" s="30">
        <f>IF(A4928="", "", DAY(A4928))</f>
        <v/>
      </c>
    </row>
    <row customHeight="1" ht="17.25" r="4929" spans="1:105">
      <c r="A4929" s="161" t="n"/>
      <c r="B4929" s="141" t="n"/>
      <c r="C4929" s="15" t="n"/>
      <c r="D4929" s="15" t="n"/>
      <c r="E4929" s="142" t="n"/>
      <c r="F4929" s="16" t="n"/>
      <c r="G4929" s="132" t="n"/>
      <c r="H4929" s="142" t="n"/>
      <c r="I4929" s="142" t="n"/>
      <c r="J4929" s="144" t="n"/>
      <c r="K4929" s="124" t="n"/>
      <c r="L4929" s="12">
        <f>IF(E4929="","", IF(C4929="Long", (((E4929-H4929)*G4929)/F4929), (((H4929-E4929)*G4929)/F4929)))</f>
        <v/>
      </c>
      <c r="M4929" s="158">
        <f>IF(J4929="", "", K4929)</f>
        <v/>
      </c>
      <c r="N4929" s="17">
        <f>IF(K4929="", "", SUM(M4929/F4929))</f>
        <v/>
      </c>
      <c r="O4929" s="18" t="n"/>
      <c r="AC4929" s="14">
        <f>IF(M4929&lt;0, M4929/-F4929, L4929)</f>
        <v/>
      </c>
      <c r="AD4929" s="14">
        <f>IF(M4929="", "", IF(C4929="Long", IF(M4929&gt;0, M4929/F4929, ((G4929*(I4929-E4929))/F4929)), IF(M4929&gt;0, M4929/F4929, ((G4929*(E4929-I4929))/F4929))))</f>
        <v/>
      </c>
      <c r="AE4929" s="30">
        <f>IF(A4929="", "", MONTH(A4929))</f>
        <v/>
      </c>
      <c r="AF4929" s="30">
        <f>IF(A4929="", "", YEAR(A4929))</f>
        <v/>
      </c>
      <c r="AG4929" s="30">
        <f>IF(A4929="", "", DAY(A4929))</f>
        <v/>
      </c>
    </row>
    <row customHeight="1" ht="17.25" r="4930" spans="1:105">
      <c r="A4930" s="161" t="n"/>
      <c r="B4930" s="141" t="n"/>
      <c r="C4930" s="15" t="n"/>
      <c r="D4930" s="15" t="n"/>
      <c r="E4930" s="142" t="n"/>
      <c r="F4930" s="16" t="n"/>
      <c r="G4930" s="132" t="n"/>
      <c r="H4930" s="142" t="n"/>
      <c r="I4930" s="142" t="n"/>
      <c r="J4930" s="144" t="n"/>
      <c r="K4930" s="124" t="n"/>
      <c r="L4930" s="12">
        <f>IF(E4930="","", IF(C4930="Long", (((E4930-H4930)*G4930)/F4930), (((H4930-E4930)*G4930)/F4930)))</f>
        <v/>
      </c>
      <c r="M4930" s="158">
        <f>IF(J4930="", "", K4930)</f>
        <v/>
      </c>
      <c r="N4930" s="17">
        <f>IF(K4930="", "", SUM(M4930/F4930))</f>
        <v/>
      </c>
      <c r="O4930" s="18" t="n"/>
      <c r="AC4930" s="14">
        <f>IF(M4930&lt;0, M4930/-F4930, L4930)</f>
        <v/>
      </c>
      <c r="AD4930" s="14">
        <f>IF(M4930="", "", IF(C4930="Long", IF(M4930&gt;0, M4930/F4930, ((G4930*(I4930-E4930))/F4930)), IF(M4930&gt;0, M4930/F4930, ((G4930*(E4930-I4930))/F4930))))</f>
        <v/>
      </c>
      <c r="AE4930" s="30">
        <f>IF(A4930="", "", MONTH(A4930))</f>
        <v/>
      </c>
      <c r="AF4930" s="30">
        <f>IF(A4930="", "", YEAR(A4930))</f>
        <v/>
      </c>
      <c r="AG4930" s="30">
        <f>IF(A4930="", "", DAY(A4930))</f>
        <v/>
      </c>
    </row>
    <row customHeight="1" ht="17.25" r="4931" spans="1:105">
      <c r="A4931" s="161" t="n"/>
      <c r="B4931" s="141" t="n"/>
      <c r="C4931" s="15" t="n"/>
      <c r="D4931" s="15" t="n"/>
      <c r="E4931" s="142" t="n"/>
      <c r="F4931" s="16" t="n"/>
      <c r="G4931" s="132" t="n"/>
      <c r="H4931" s="142" t="n"/>
      <c r="I4931" s="142" t="n"/>
      <c r="J4931" s="144" t="n"/>
      <c r="K4931" s="124" t="n"/>
      <c r="L4931" s="12">
        <f>IF(E4931="","", IF(C4931="Long", (((E4931-H4931)*G4931)/F4931), (((H4931-E4931)*G4931)/F4931)))</f>
        <v/>
      </c>
      <c r="M4931" s="158">
        <f>IF(J4931="", "", K4931)</f>
        <v/>
      </c>
      <c r="N4931" s="17">
        <f>IF(K4931="", "", SUM(M4931/F4931))</f>
        <v/>
      </c>
      <c r="O4931" s="18" t="n"/>
      <c r="AC4931" s="14">
        <f>IF(M4931&lt;0, M4931/-F4931, L4931)</f>
        <v/>
      </c>
      <c r="AD4931" s="14">
        <f>IF(M4931="", "", IF(C4931="Long", IF(M4931&gt;0, M4931/F4931, ((G4931*(I4931-E4931))/F4931)), IF(M4931&gt;0, M4931/F4931, ((G4931*(E4931-I4931))/F4931))))</f>
        <v/>
      </c>
      <c r="AE4931" s="30">
        <f>IF(A4931="", "", MONTH(A4931))</f>
        <v/>
      </c>
      <c r="AF4931" s="30">
        <f>IF(A4931="", "", YEAR(A4931))</f>
        <v/>
      </c>
      <c r="AG4931" s="30">
        <f>IF(A4931="", "", DAY(A4931))</f>
        <v/>
      </c>
    </row>
    <row customHeight="1" ht="17.25" r="4932" spans="1:105">
      <c r="A4932" s="161" t="n"/>
      <c r="B4932" s="141" t="n"/>
      <c r="C4932" s="15" t="n"/>
      <c r="D4932" s="15" t="n"/>
      <c r="E4932" s="142" t="n"/>
      <c r="F4932" s="16" t="n"/>
      <c r="G4932" s="132" t="n"/>
      <c r="H4932" s="142" t="n"/>
      <c r="I4932" s="142" t="n"/>
      <c r="J4932" s="144" t="n"/>
      <c r="K4932" s="124" t="n"/>
      <c r="L4932" s="12">
        <f>IF(E4932="","", IF(C4932="Long", (((E4932-H4932)*G4932)/F4932), (((H4932-E4932)*G4932)/F4932)))</f>
        <v/>
      </c>
      <c r="M4932" s="158">
        <f>IF(J4932="", "", K4932)</f>
        <v/>
      </c>
      <c r="N4932" s="17">
        <f>IF(K4932="", "", SUM(M4932/F4932))</f>
        <v/>
      </c>
      <c r="O4932" s="18" t="n"/>
      <c r="AC4932" s="14">
        <f>IF(M4932&lt;0, M4932/-F4932, L4932)</f>
        <v/>
      </c>
      <c r="AD4932" s="14">
        <f>IF(M4932="", "", IF(C4932="Long", IF(M4932&gt;0, M4932/F4932, ((G4932*(I4932-E4932))/F4932)), IF(M4932&gt;0, M4932/F4932, ((G4932*(E4932-I4932))/F4932))))</f>
        <v/>
      </c>
      <c r="AE4932" s="30">
        <f>IF(A4932="", "", MONTH(A4932))</f>
        <v/>
      </c>
      <c r="AF4932" s="30">
        <f>IF(A4932="", "", YEAR(A4932))</f>
        <v/>
      </c>
      <c r="AG4932" s="30">
        <f>IF(A4932="", "", DAY(A4932))</f>
        <v/>
      </c>
    </row>
    <row customHeight="1" ht="17.25" r="4933" spans="1:105">
      <c r="A4933" s="161" t="n"/>
      <c r="B4933" s="141" t="n"/>
      <c r="C4933" s="15" t="n"/>
      <c r="D4933" s="15" t="n"/>
      <c r="E4933" s="142" t="n"/>
      <c r="F4933" s="16" t="n"/>
      <c r="G4933" s="132" t="n"/>
      <c r="H4933" s="142" t="n"/>
      <c r="I4933" s="142" t="n"/>
      <c r="J4933" s="144" t="n"/>
      <c r="K4933" s="124" t="n"/>
      <c r="L4933" s="12">
        <f>IF(E4933="","", IF(C4933="Long", (((E4933-H4933)*G4933)/F4933), (((H4933-E4933)*G4933)/F4933)))</f>
        <v/>
      </c>
      <c r="M4933" s="158">
        <f>IF(J4933="", "", K4933)</f>
        <v/>
      </c>
      <c r="N4933" s="17">
        <f>IF(K4933="", "", SUM(M4933/F4933))</f>
        <v/>
      </c>
      <c r="O4933" s="18" t="n"/>
      <c r="AC4933" s="14">
        <f>IF(M4933&lt;0, M4933/-F4933, L4933)</f>
        <v/>
      </c>
      <c r="AD4933" s="14">
        <f>IF(M4933="", "", IF(C4933="Long", IF(M4933&gt;0, M4933/F4933, ((G4933*(I4933-E4933))/F4933)), IF(M4933&gt;0, M4933/F4933, ((G4933*(E4933-I4933))/F4933))))</f>
        <v/>
      </c>
      <c r="AE4933" s="30">
        <f>IF(A4933="", "", MONTH(A4933))</f>
        <v/>
      </c>
      <c r="AF4933" s="30">
        <f>IF(A4933="", "", YEAR(A4933))</f>
        <v/>
      </c>
      <c r="AG4933" s="30">
        <f>IF(A4933="", "", DAY(A4933))</f>
        <v/>
      </c>
    </row>
    <row customHeight="1" ht="17.25" r="4934" spans="1:105">
      <c r="A4934" s="161" t="n"/>
      <c r="B4934" s="141" t="n"/>
      <c r="C4934" s="15" t="n"/>
      <c r="D4934" s="15" t="n"/>
      <c r="E4934" s="142" t="n"/>
      <c r="F4934" s="16" t="n"/>
      <c r="G4934" s="132" t="n"/>
      <c r="H4934" s="142" t="n"/>
      <c r="I4934" s="142" t="n"/>
      <c r="J4934" s="144" t="n"/>
      <c r="K4934" s="124" t="n"/>
      <c r="L4934" s="12">
        <f>IF(E4934="","", IF(C4934="Long", (((E4934-H4934)*G4934)/F4934), (((H4934-E4934)*G4934)/F4934)))</f>
        <v/>
      </c>
      <c r="M4934" s="158">
        <f>IF(J4934="", "", K4934)</f>
        <v/>
      </c>
      <c r="N4934" s="17">
        <f>IF(K4934="", "", SUM(M4934/F4934))</f>
        <v/>
      </c>
      <c r="O4934" s="18" t="n"/>
      <c r="AC4934" s="14">
        <f>IF(M4934&lt;0, M4934/-F4934, L4934)</f>
        <v/>
      </c>
      <c r="AD4934" s="14">
        <f>IF(M4934="", "", IF(C4934="Long", IF(M4934&gt;0, M4934/F4934, ((G4934*(I4934-E4934))/F4934)), IF(M4934&gt;0, M4934/F4934, ((G4934*(E4934-I4934))/F4934))))</f>
        <v/>
      </c>
      <c r="AE4934" s="30">
        <f>IF(A4934="", "", MONTH(A4934))</f>
        <v/>
      </c>
      <c r="AF4934" s="30">
        <f>IF(A4934="", "", YEAR(A4934))</f>
        <v/>
      </c>
      <c r="AG4934" s="30">
        <f>IF(A4934="", "", DAY(A4934))</f>
        <v/>
      </c>
    </row>
    <row customHeight="1" ht="17.25" r="4935" spans="1:105">
      <c r="A4935" s="161" t="n"/>
      <c r="B4935" s="141" t="n"/>
      <c r="C4935" s="15" t="n"/>
      <c r="D4935" s="15" t="n"/>
      <c r="E4935" s="142" t="n"/>
      <c r="F4935" s="16" t="n"/>
      <c r="G4935" s="132" t="n"/>
      <c r="H4935" s="142" t="n"/>
      <c r="I4935" s="142" t="n"/>
      <c r="J4935" s="144" t="n"/>
      <c r="K4935" s="124" t="n"/>
      <c r="L4935" s="12">
        <f>IF(E4935="","", IF(C4935="Long", (((E4935-H4935)*G4935)/F4935), (((H4935-E4935)*G4935)/F4935)))</f>
        <v/>
      </c>
      <c r="M4935" s="158">
        <f>IF(J4935="", "", K4935)</f>
        <v/>
      </c>
      <c r="N4935" s="17">
        <f>IF(K4935="", "", SUM(M4935/F4935))</f>
        <v/>
      </c>
      <c r="O4935" s="18" t="n"/>
      <c r="AC4935" s="14">
        <f>IF(M4935&lt;0, M4935/-F4935, L4935)</f>
        <v/>
      </c>
      <c r="AD4935" s="14">
        <f>IF(M4935="", "", IF(C4935="Long", IF(M4935&gt;0, M4935/F4935, ((G4935*(I4935-E4935))/F4935)), IF(M4935&gt;0, M4935/F4935, ((G4935*(E4935-I4935))/F4935))))</f>
        <v/>
      </c>
      <c r="AE4935" s="30">
        <f>IF(A4935="", "", MONTH(A4935))</f>
        <v/>
      </c>
      <c r="AF4935" s="30">
        <f>IF(A4935="", "", YEAR(A4935))</f>
        <v/>
      </c>
      <c r="AG4935" s="30">
        <f>IF(A4935="", "", DAY(A4935))</f>
        <v/>
      </c>
    </row>
    <row customHeight="1" ht="17.25" r="4936" spans="1:105">
      <c r="A4936" s="161" t="n"/>
      <c r="B4936" s="141" t="n"/>
      <c r="C4936" s="15" t="n"/>
      <c r="D4936" s="15" t="n"/>
      <c r="E4936" s="142" t="n"/>
      <c r="F4936" s="16" t="n"/>
      <c r="G4936" s="132" t="n"/>
      <c r="H4936" s="142" t="n"/>
      <c r="I4936" s="142" t="n"/>
      <c r="J4936" s="144" t="n"/>
      <c r="K4936" s="124" t="n"/>
      <c r="L4936" s="12">
        <f>IF(E4936="","", IF(C4936="Long", (((E4936-H4936)*G4936)/F4936), (((H4936-E4936)*G4936)/F4936)))</f>
        <v/>
      </c>
      <c r="M4936" s="158">
        <f>IF(J4936="", "", K4936)</f>
        <v/>
      </c>
      <c r="N4936" s="17">
        <f>IF(K4936="", "", SUM(M4936/F4936))</f>
        <v/>
      </c>
      <c r="O4936" s="18" t="n"/>
      <c r="AC4936" s="14">
        <f>IF(M4936&lt;0, M4936/-F4936, L4936)</f>
        <v/>
      </c>
      <c r="AD4936" s="14">
        <f>IF(M4936="", "", IF(C4936="Long", IF(M4936&gt;0, M4936/F4936, ((G4936*(I4936-E4936))/F4936)), IF(M4936&gt;0, M4936/F4936, ((G4936*(E4936-I4936))/F4936))))</f>
        <v/>
      </c>
      <c r="AE4936" s="30">
        <f>IF(A4936="", "", MONTH(A4936))</f>
        <v/>
      </c>
      <c r="AF4936" s="30">
        <f>IF(A4936="", "", YEAR(A4936))</f>
        <v/>
      </c>
      <c r="AG4936" s="30">
        <f>IF(A4936="", "", DAY(A4936))</f>
        <v/>
      </c>
    </row>
    <row customHeight="1" ht="17.25" r="4937" spans="1:105">
      <c r="A4937" s="161" t="n"/>
      <c r="B4937" s="141" t="n"/>
      <c r="C4937" s="15" t="n"/>
      <c r="D4937" s="15" t="n"/>
      <c r="E4937" s="142" t="n"/>
      <c r="F4937" s="16" t="n"/>
      <c r="G4937" s="132" t="n"/>
      <c r="H4937" s="142" t="n"/>
      <c r="I4937" s="142" t="n"/>
      <c r="J4937" s="144" t="n"/>
      <c r="K4937" s="124" t="n"/>
      <c r="L4937" s="12">
        <f>IF(E4937="","", IF(C4937="Long", (((E4937-H4937)*G4937)/F4937), (((H4937-E4937)*G4937)/F4937)))</f>
        <v/>
      </c>
      <c r="M4937" s="158">
        <f>IF(J4937="", "", K4937)</f>
        <v/>
      </c>
      <c r="N4937" s="17">
        <f>IF(K4937="", "", SUM(M4937/F4937))</f>
        <v/>
      </c>
      <c r="O4937" s="18" t="n"/>
      <c r="AC4937" s="14">
        <f>IF(M4937&lt;0, M4937/-F4937, L4937)</f>
        <v/>
      </c>
      <c r="AD4937" s="14">
        <f>IF(M4937="", "", IF(C4937="Long", IF(M4937&gt;0, M4937/F4937, ((G4937*(I4937-E4937))/F4937)), IF(M4937&gt;0, M4937/F4937, ((G4937*(E4937-I4937))/F4937))))</f>
        <v/>
      </c>
      <c r="AE4937" s="30">
        <f>IF(A4937="", "", MONTH(A4937))</f>
        <v/>
      </c>
      <c r="AF4937" s="30">
        <f>IF(A4937="", "", YEAR(A4937))</f>
        <v/>
      </c>
      <c r="AG4937" s="30">
        <f>IF(A4937="", "", DAY(A4937))</f>
        <v/>
      </c>
    </row>
    <row customHeight="1" ht="17.25" r="4938" spans="1:105">
      <c r="A4938" s="161" t="n"/>
      <c r="B4938" s="141" t="n"/>
      <c r="C4938" s="15" t="n"/>
      <c r="D4938" s="15" t="n"/>
      <c r="E4938" s="142" t="n"/>
      <c r="F4938" s="16" t="n"/>
      <c r="G4938" s="132" t="n"/>
      <c r="H4938" s="142" t="n"/>
      <c r="I4938" s="142" t="n"/>
      <c r="J4938" s="144" t="n"/>
      <c r="K4938" s="124" t="n"/>
      <c r="L4938" s="12">
        <f>IF(E4938="","", IF(C4938="Long", (((E4938-H4938)*G4938)/F4938), (((H4938-E4938)*G4938)/F4938)))</f>
        <v/>
      </c>
      <c r="M4938" s="158">
        <f>IF(J4938="", "", K4938)</f>
        <v/>
      </c>
      <c r="N4938" s="17">
        <f>IF(K4938="", "", SUM(M4938/F4938))</f>
        <v/>
      </c>
      <c r="O4938" s="18" t="n"/>
      <c r="AC4938" s="14">
        <f>IF(M4938&lt;0, M4938/-F4938, L4938)</f>
        <v/>
      </c>
      <c r="AD4938" s="14">
        <f>IF(M4938="", "", IF(C4938="Long", IF(M4938&gt;0, M4938/F4938, ((G4938*(I4938-E4938))/F4938)), IF(M4938&gt;0, M4938/F4938, ((G4938*(E4938-I4938))/F4938))))</f>
        <v/>
      </c>
      <c r="AE4938" s="30">
        <f>IF(A4938="", "", MONTH(A4938))</f>
        <v/>
      </c>
      <c r="AF4938" s="30">
        <f>IF(A4938="", "", YEAR(A4938))</f>
        <v/>
      </c>
      <c r="AG4938" s="30">
        <f>IF(A4938="", "", DAY(A4938))</f>
        <v/>
      </c>
    </row>
    <row customHeight="1" ht="17.25" r="4939" spans="1:105">
      <c r="A4939" s="161" t="n"/>
      <c r="B4939" s="141" t="n"/>
      <c r="C4939" s="15" t="n"/>
      <c r="D4939" s="15" t="n"/>
      <c r="E4939" s="142" t="n"/>
      <c r="F4939" s="16" t="n"/>
      <c r="G4939" s="132" t="n"/>
      <c r="H4939" s="142" t="n"/>
      <c r="I4939" s="142" t="n"/>
      <c r="J4939" s="144" t="n"/>
      <c r="K4939" s="124" t="n"/>
      <c r="L4939" s="12">
        <f>IF(E4939="","", IF(C4939="Long", (((E4939-H4939)*G4939)/F4939), (((H4939-E4939)*G4939)/F4939)))</f>
        <v/>
      </c>
      <c r="M4939" s="158">
        <f>IF(J4939="", "", K4939)</f>
        <v/>
      </c>
      <c r="N4939" s="17">
        <f>IF(K4939="", "", SUM(M4939/F4939))</f>
        <v/>
      </c>
      <c r="O4939" s="18" t="n"/>
      <c r="AC4939" s="14">
        <f>IF(M4939&lt;0, M4939/-F4939, L4939)</f>
        <v/>
      </c>
      <c r="AD4939" s="14">
        <f>IF(M4939="", "", IF(C4939="Long", IF(M4939&gt;0, M4939/F4939, ((G4939*(I4939-E4939))/F4939)), IF(M4939&gt;0, M4939/F4939, ((G4939*(E4939-I4939))/F4939))))</f>
        <v/>
      </c>
      <c r="AE4939" s="30">
        <f>IF(A4939="", "", MONTH(A4939))</f>
        <v/>
      </c>
      <c r="AF4939" s="30">
        <f>IF(A4939="", "", YEAR(A4939))</f>
        <v/>
      </c>
      <c r="AG4939" s="30">
        <f>IF(A4939="", "", DAY(A4939))</f>
        <v/>
      </c>
    </row>
    <row customHeight="1" ht="17.25" r="4940" spans="1:105">
      <c r="A4940" s="161" t="n"/>
      <c r="B4940" s="141" t="n"/>
      <c r="C4940" s="15" t="n"/>
      <c r="D4940" s="15" t="n"/>
      <c r="E4940" s="142" t="n"/>
      <c r="F4940" s="16" t="n"/>
      <c r="G4940" s="132" t="n"/>
      <c r="H4940" s="142" t="n"/>
      <c r="I4940" s="142" t="n"/>
      <c r="J4940" s="144" t="n"/>
      <c r="K4940" s="124" t="n"/>
      <c r="L4940" s="12">
        <f>IF(E4940="","", IF(C4940="Long", (((E4940-H4940)*G4940)/F4940), (((H4940-E4940)*G4940)/F4940)))</f>
        <v/>
      </c>
      <c r="M4940" s="158">
        <f>IF(J4940="", "", K4940)</f>
        <v/>
      </c>
      <c r="N4940" s="17">
        <f>IF(K4940="", "", SUM(M4940/F4940))</f>
        <v/>
      </c>
      <c r="O4940" s="18" t="n"/>
      <c r="AC4940" s="14">
        <f>IF(M4940&lt;0, M4940/-F4940, L4940)</f>
        <v/>
      </c>
      <c r="AD4940" s="14">
        <f>IF(M4940="", "", IF(C4940="Long", IF(M4940&gt;0, M4940/F4940, ((G4940*(I4940-E4940))/F4940)), IF(M4940&gt;0, M4940/F4940, ((G4940*(E4940-I4940))/F4940))))</f>
        <v/>
      </c>
      <c r="AE4940" s="30">
        <f>IF(A4940="", "", MONTH(A4940))</f>
        <v/>
      </c>
      <c r="AF4940" s="30">
        <f>IF(A4940="", "", YEAR(A4940))</f>
        <v/>
      </c>
      <c r="AG4940" s="30">
        <f>IF(A4940="", "", DAY(A4940))</f>
        <v/>
      </c>
    </row>
    <row customHeight="1" ht="17.25" r="4941" spans="1:105">
      <c r="A4941" s="161" t="n"/>
      <c r="B4941" s="141" t="n"/>
      <c r="C4941" s="15" t="n"/>
      <c r="D4941" s="15" t="n"/>
      <c r="E4941" s="142" t="n"/>
      <c r="F4941" s="16" t="n"/>
      <c r="G4941" s="132" t="n"/>
      <c r="H4941" s="142" t="n"/>
      <c r="I4941" s="142" t="n"/>
      <c r="J4941" s="144" t="n"/>
      <c r="K4941" s="124" t="n"/>
      <c r="L4941" s="12">
        <f>IF(E4941="","", IF(C4941="Long", (((E4941-H4941)*G4941)/F4941), (((H4941-E4941)*G4941)/F4941)))</f>
        <v/>
      </c>
      <c r="M4941" s="158">
        <f>IF(J4941="", "", K4941)</f>
        <v/>
      </c>
      <c r="N4941" s="17">
        <f>IF(K4941="", "", SUM(M4941/F4941))</f>
        <v/>
      </c>
      <c r="O4941" s="18" t="n"/>
      <c r="AC4941" s="14">
        <f>IF(M4941&lt;0, M4941/-F4941, L4941)</f>
        <v/>
      </c>
      <c r="AD4941" s="14">
        <f>IF(M4941="", "", IF(C4941="Long", IF(M4941&gt;0, M4941/F4941, ((G4941*(I4941-E4941))/F4941)), IF(M4941&gt;0, M4941/F4941, ((G4941*(E4941-I4941))/F4941))))</f>
        <v/>
      </c>
      <c r="AE4941" s="30">
        <f>IF(A4941="", "", MONTH(A4941))</f>
        <v/>
      </c>
      <c r="AF4941" s="30">
        <f>IF(A4941="", "", YEAR(A4941))</f>
        <v/>
      </c>
      <c r="AG4941" s="30">
        <f>IF(A4941="", "", DAY(A4941))</f>
        <v/>
      </c>
    </row>
    <row customHeight="1" ht="17.25" r="4942" spans="1:105">
      <c r="A4942" s="161" t="n"/>
      <c r="B4942" s="141" t="n"/>
      <c r="C4942" s="15" t="n"/>
      <c r="D4942" s="15" t="n"/>
      <c r="E4942" s="142" t="n"/>
      <c r="F4942" s="16" t="n"/>
      <c r="G4942" s="132" t="n"/>
      <c r="H4942" s="142" t="n"/>
      <c r="I4942" s="142" t="n"/>
      <c r="J4942" s="144" t="n"/>
      <c r="K4942" s="124" t="n"/>
      <c r="L4942" s="12">
        <f>IF(E4942="","", IF(C4942="Long", (((E4942-H4942)*G4942)/F4942), (((H4942-E4942)*G4942)/F4942)))</f>
        <v/>
      </c>
      <c r="M4942" s="158">
        <f>IF(J4942="", "", K4942)</f>
        <v/>
      </c>
      <c r="N4942" s="17">
        <f>IF(K4942="", "", SUM(M4942/F4942))</f>
        <v/>
      </c>
      <c r="O4942" s="18" t="n"/>
      <c r="AC4942" s="14">
        <f>IF(M4942&lt;0, M4942/-F4942, L4942)</f>
        <v/>
      </c>
      <c r="AD4942" s="14">
        <f>IF(M4942="", "", IF(C4942="Long", IF(M4942&gt;0, M4942/F4942, ((G4942*(I4942-E4942))/F4942)), IF(M4942&gt;0, M4942/F4942, ((G4942*(E4942-I4942))/F4942))))</f>
        <v/>
      </c>
      <c r="AE4942" s="30">
        <f>IF(A4942="", "", MONTH(A4942))</f>
        <v/>
      </c>
      <c r="AF4942" s="30">
        <f>IF(A4942="", "", YEAR(A4942))</f>
        <v/>
      </c>
      <c r="AG4942" s="30">
        <f>IF(A4942="", "", DAY(A4942))</f>
        <v/>
      </c>
    </row>
    <row customHeight="1" ht="17.25" r="4943" spans="1:105">
      <c r="A4943" s="161" t="n"/>
      <c r="B4943" s="141" t="n"/>
      <c r="C4943" s="15" t="n"/>
      <c r="D4943" s="15" t="n"/>
      <c r="E4943" s="142" t="n"/>
      <c r="F4943" s="16" t="n"/>
      <c r="G4943" s="132" t="n"/>
      <c r="H4943" s="142" t="n"/>
      <c r="I4943" s="142" t="n"/>
      <c r="J4943" s="144" t="n"/>
      <c r="K4943" s="124" t="n"/>
      <c r="L4943" s="12">
        <f>IF(E4943="","", IF(C4943="Long", (((E4943-H4943)*G4943)/F4943), (((H4943-E4943)*G4943)/F4943)))</f>
        <v/>
      </c>
      <c r="M4943" s="158">
        <f>IF(J4943="", "", K4943)</f>
        <v/>
      </c>
      <c r="N4943" s="17">
        <f>IF(K4943="", "", SUM(M4943/F4943))</f>
        <v/>
      </c>
      <c r="O4943" s="18" t="n"/>
      <c r="AC4943" s="14">
        <f>IF(M4943&lt;0, M4943/-F4943, L4943)</f>
        <v/>
      </c>
      <c r="AD4943" s="14">
        <f>IF(M4943="", "", IF(C4943="Long", IF(M4943&gt;0, M4943/F4943, ((G4943*(I4943-E4943))/F4943)), IF(M4943&gt;0, M4943/F4943, ((G4943*(E4943-I4943))/F4943))))</f>
        <v/>
      </c>
      <c r="AE4943" s="30">
        <f>IF(A4943="", "", MONTH(A4943))</f>
        <v/>
      </c>
      <c r="AF4943" s="30">
        <f>IF(A4943="", "", YEAR(A4943))</f>
        <v/>
      </c>
      <c r="AG4943" s="30">
        <f>IF(A4943="", "", DAY(A4943))</f>
        <v/>
      </c>
    </row>
    <row customHeight="1" ht="17.25" r="4944" spans="1:105">
      <c r="A4944" s="161" t="n"/>
      <c r="B4944" s="141" t="n"/>
      <c r="C4944" s="15" t="n"/>
      <c r="D4944" s="15" t="n"/>
      <c r="E4944" s="142" t="n"/>
      <c r="F4944" s="16" t="n"/>
      <c r="G4944" s="132" t="n"/>
      <c r="H4944" s="142" t="n"/>
      <c r="I4944" s="142" t="n"/>
      <c r="J4944" s="144" t="n"/>
      <c r="K4944" s="124" t="n"/>
      <c r="L4944" s="12">
        <f>IF(E4944="","", IF(C4944="Long", (((E4944-H4944)*G4944)/F4944), (((H4944-E4944)*G4944)/F4944)))</f>
        <v/>
      </c>
      <c r="M4944" s="158">
        <f>IF(J4944="", "", K4944)</f>
        <v/>
      </c>
      <c r="N4944" s="17">
        <f>IF(K4944="", "", SUM(M4944/F4944))</f>
        <v/>
      </c>
      <c r="O4944" s="18" t="n"/>
      <c r="AC4944" s="14">
        <f>IF(M4944&lt;0, M4944/-F4944, L4944)</f>
        <v/>
      </c>
      <c r="AD4944" s="14">
        <f>IF(M4944="", "", IF(C4944="Long", IF(M4944&gt;0, M4944/F4944, ((G4944*(I4944-E4944))/F4944)), IF(M4944&gt;0, M4944/F4944, ((G4944*(E4944-I4944))/F4944))))</f>
        <v/>
      </c>
      <c r="AE4944" s="30">
        <f>IF(A4944="", "", MONTH(A4944))</f>
        <v/>
      </c>
      <c r="AF4944" s="30">
        <f>IF(A4944="", "", YEAR(A4944))</f>
        <v/>
      </c>
      <c r="AG4944" s="30">
        <f>IF(A4944="", "", DAY(A4944))</f>
        <v/>
      </c>
    </row>
    <row customHeight="1" ht="17.25" r="4945" spans="1:105">
      <c r="A4945" s="161" t="n"/>
      <c r="B4945" s="141" t="n"/>
      <c r="C4945" s="15" t="n"/>
      <c r="D4945" s="15" t="n"/>
      <c r="E4945" s="142" t="n"/>
      <c r="F4945" s="16" t="n"/>
      <c r="G4945" s="132" t="n"/>
      <c r="H4945" s="142" t="n"/>
      <c r="I4945" s="142" t="n"/>
      <c r="J4945" s="144" t="n"/>
      <c r="K4945" s="124" t="n"/>
      <c r="L4945" s="12">
        <f>IF(E4945="","", IF(C4945="Long", (((E4945-H4945)*G4945)/F4945), (((H4945-E4945)*G4945)/F4945)))</f>
        <v/>
      </c>
      <c r="M4945" s="158">
        <f>IF(J4945="", "", K4945)</f>
        <v/>
      </c>
      <c r="N4945" s="17">
        <f>IF(K4945="", "", SUM(M4945/F4945))</f>
        <v/>
      </c>
      <c r="O4945" s="18" t="n"/>
      <c r="AC4945" s="14">
        <f>IF(M4945&lt;0, M4945/-F4945, L4945)</f>
        <v/>
      </c>
      <c r="AD4945" s="14">
        <f>IF(M4945="", "", IF(C4945="Long", IF(M4945&gt;0, M4945/F4945, ((G4945*(I4945-E4945))/F4945)), IF(M4945&gt;0, M4945/F4945, ((G4945*(E4945-I4945))/F4945))))</f>
        <v/>
      </c>
      <c r="AE4945" s="30">
        <f>IF(A4945="", "", MONTH(A4945))</f>
        <v/>
      </c>
      <c r="AF4945" s="30">
        <f>IF(A4945="", "", YEAR(A4945))</f>
        <v/>
      </c>
      <c r="AG4945" s="30">
        <f>IF(A4945="", "", DAY(A4945))</f>
        <v/>
      </c>
    </row>
    <row customHeight="1" ht="17.25" r="4946" spans="1:105">
      <c r="A4946" s="161" t="n"/>
      <c r="B4946" s="141" t="n"/>
      <c r="C4946" s="15" t="n"/>
      <c r="D4946" s="15" t="n"/>
      <c r="E4946" s="142" t="n"/>
      <c r="F4946" s="16" t="n"/>
      <c r="G4946" s="132" t="n"/>
      <c r="H4946" s="142" t="n"/>
      <c r="I4946" s="142" t="n"/>
      <c r="J4946" s="144" t="n"/>
      <c r="K4946" s="124" t="n"/>
      <c r="L4946" s="12">
        <f>IF(E4946="","", IF(C4946="Long", (((E4946-H4946)*G4946)/F4946), (((H4946-E4946)*G4946)/F4946)))</f>
        <v/>
      </c>
      <c r="M4946" s="158">
        <f>IF(J4946="", "", K4946)</f>
        <v/>
      </c>
      <c r="N4946" s="17">
        <f>IF(K4946="", "", SUM(M4946/F4946))</f>
        <v/>
      </c>
      <c r="O4946" s="18" t="n"/>
      <c r="AC4946" s="14">
        <f>IF(M4946&lt;0, M4946/-F4946, L4946)</f>
        <v/>
      </c>
      <c r="AD4946" s="14">
        <f>IF(M4946="", "", IF(C4946="Long", IF(M4946&gt;0, M4946/F4946, ((G4946*(I4946-E4946))/F4946)), IF(M4946&gt;0, M4946/F4946, ((G4946*(E4946-I4946))/F4946))))</f>
        <v/>
      </c>
      <c r="AE4946" s="30">
        <f>IF(A4946="", "", MONTH(A4946))</f>
        <v/>
      </c>
      <c r="AF4946" s="30">
        <f>IF(A4946="", "", YEAR(A4946))</f>
        <v/>
      </c>
      <c r="AG4946" s="30">
        <f>IF(A4946="", "", DAY(A4946))</f>
        <v/>
      </c>
    </row>
    <row customHeight="1" ht="17.25" r="4947" spans="1:105">
      <c r="A4947" s="161" t="n"/>
      <c r="B4947" s="141" t="n"/>
      <c r="C4947" s="15" t="n"/>
      <c r="D4947" s="15" t="n"/>
      <c r="E4947" s="142" t="n"/>
      <c r="F4947" s="16" t="n"/>
      <c r="G4947" s="132" t="n"/>
      <c r="H4947" s="142" t="n"/>
      <c r="I4947" s="142" t="n"/>
      <c r="J4947" s="144" t="n"/>
      <c r="K4947" s="124" t="n"/>
      <c r="L4947" s="12">
        <f>IF(E4947="","", IF(C4947="Long", (((E4947-H4947)*G4947)/F4947), (((H4947-E4947)*G4947)/F4947)))</f>
        <v/>
      </c>
      <c r="M4947" s="158">
        <f>IF(J4947="", "", K4947)</f>
        <v/>
      </c>
      <c r="N4947" s="17">
        <f>IF(K4947="", "", SUM(M4947/F4947))</f>
        <v/>
      </c>
      <c r="O4947" s="18" t="n"/>
      <c r="AC4947" s="14">
        <f>IF(M4947&lt;0, M4947/-F4947, L4947)</f>
        <v/>
      </c>
      <c r="AD4947" s="14">
        <f>IF(M4947="", "", IF(C4947="Long", IF(M4947&gt;0, M4947/F4947, ((G4947*(I4947-E4947))/F4947)), IF(M4947&gt;0, M4947/F4947, ((G4947*(E4947-I4947))/F4947))))</f>
        <v/>
      </c>
      <c r="AE4947" s="30">
        <f>IF(A4947="", "", MONTH(A4947))</f>
        <v/>
      </c>
      <c r="AF4947" s="30">
        <f>IF(A4947="", "", YEAR(A4947))</f>
        <v/>
      </c>
      <c r="AG4947" s="30">
        <f>IF(A4947="", "", DAY(A4947))</f>
        <v/>
      </c>
    </row>
    <row customHeight="1" ht="17.25" r="4948" spans="1:105">
      <c r="A4948" s="161" t="n"/>
      <c r="B4948" s="141" t="n"/>
      <c r="C4948" s="15" t="n"/>
      <c r="D4948" s="15" t="n"/>
      <c r="E4948" s="142" t="n"/>
      <c r="F4948" s="16" t="n"/>
      <c r="G4948" s="132" t="n"/>
      <c r="H4948" s="142" t="n"/>
      <c r="I4948" s="142" t="n"/>
      <c r="J4948" s="144" t="n"/>
      <c r="K4948" s="124" t="n"/>
      <c r="L4948" s="12">
        <f>IF(E4948="","", IF(C4948="Long", (((E4948-H4948)*G4948)/F4948), (((H4948-E4948)*G4948)/F4948)))</f>
        <v/>
      </c>
      <c r="M4948" s="158">
        <f>IF(J4948="", "", K4948)</f>
        <v/>
      </c>
      <c r="N4948" s="17">
        <f>IF(K4948="", "", SUM(M4948/F4948))</f>
        <v/>
      </c>
      <c r="O4948" s="18" t="n"/>
      <c r="AC4948" s="14">
        <f>IF(M4948&lt;0, M4948/-F4948, L4948)</f>
        <v/>
      </c>
      <c r="AD4948" s="14">
        <f>IF(M4948="", "", IF(C4948="Long", IF(M4948&gt;0, M4948/F4948, ((G4948*(I4948-E4948))/F4948)), IF(M4948&gt;0, M4948/F4948, ((G4948*(E4948-I4948))/F4948))))</f>
        <v/>
      </c>
      <c r="AE4948" s="30">
        <f>IF(A4948="", "", MONTH(A4948))</f>
        <v/>
      </c>
      <c r="AF4948" s="30">
        <f>IF(A4948="", "", YEAR(A4948))</f>
        <v/>
      </c>
      <c r="AG4948" s="30">
        <f>IF(A4948="", "", DAY(A4948))</f>
        <v/>
      </c>
    </row>
    <row customHeight="1" ht="17.25" r="4949" spans="1:105">
      <c r="A4949" s="161" t="n"/>
      <c r="B4949" s="141" t="n"/>
      <c r="C4949" s="15" t="n"/>
      <c r="D4949" s="15" t="n"/>
      <c r="E4949" s="142" t="n"/>
      <c r="F4949" s="16" t="n"/>
      <c r="G4949" s="132" t="n"/>
      <c r="H4949" s="142" t="n"/>
      <c r="I4949" s="142" t="n"/>
      <c r="J4949" s="144" t="n"/>
      <c r="K4949" s="124" t="n"/>
      <c r="L4949" s="12">
        <f>IF(E4949="","", IF(C4949="Long", (((E4949-H4949)*G4949)/F4949), (((H4949-E4949)*G4949)/F4949)))</f>
        <v/>
      </c>
      <c r="M4949" s="158">
        <f>IF(J4949="", "", K4949)</f>
        <v/>
      </c>
      <c r="N4949" s="17">
        <f>IF(K4949="", "", SUM(M4949/F4949))</f>
        <v/>
      </c>
      <c r="O4949" s="18" t="n"/>
      <c r="AC4949" s="14">
        <f>IF(M4949&lt;0, M4949/-F4949, L4949)</f>
        <v/>
      </c>
      <c r="AD4949" s="14">
        <f>IF(M4949="", "", IF(C4949="Long", IF(M4949&gt;0, M4949/F4949, ((G4949*(I4949-E4949))/F4949)), IF(M4949&gt;0, M4949/F4949, ((G4949*(E4949-I4949))/F4949))))</f>
        <v/>
      </c>
      <c r="AE4949" s="30">
        <f>IF(A4949="", "", MONTH(A4949))</f>
        <v/>
      </c>
      <c r="AF4949" s="30">
        <f>IF(A4949="", "", YEAR(A4949))</f>
        <v/>
      </c>
      <c r="AG4949" s="30">
        <f>IF(A4949="", "", DAY(A4949))</f>
        <v/>
      </c>
    </row>
    <row customHeight="1" ht="17.25" r="4950" spans="1:105">
      <c r="A4950" s="161" t="n"/>
      <c r="B4950" s="141" t="n"/>
      <c r="C4950" s="15" t="n"/>
      <c r="D4950" s="15" t="n"/>
      <c r="E4950" s="142" t="n"/>
      <c r="F4950" s="16" t="n"/>
      <c r="G4950" s="132" t="n"/>
      <c r="H4950" s="142" t="n"/>
      <c r="I4950" s="142" t="n"/>
      <c r="J4950" s="144" t="n"/>
      <c r="K4950" s="124" t="n"/>
      <c r="L4950" s="12">
        <f>IF(E4950="","", IF(C4950="Long", (((E4950-H4950)*G4950)/F4950), (((H4950-E4950)*G4950)/F4950)))</f>
        <v/>
      </c>
      <c r="M4950" s="158">
        <f>IF(J4950="", "", K4950)</f>
        <v/>
      </c>
      <c r="N4950" s="17">
        <f>IF(K4950="", "", SUM(M4950/F4950))</f>
        <v/>
      </c>
      <c r="O4950" s="18" t="n"/>
      <c r="AC4950" s="14">
        <f>IF(M4950&lt;0, M4950/-F4950, L4950)</f>
        <v/>
      </c>
      <c r="AD4950" s="14">
        <f>IF(M4950="", "", IF(C4950="Long", IF(M4950&gt;0, M4950/F4950, ((G4950*(I4950-E4950))/F4950)), IF(M4950&gt;0, M4950/F4950, ((G4950*(E4950-I4950))/F4950))))</f>
        <v/>
      </c>
      <c r="AE4950" s="30">
        <f>IF(A4950="", "", MONTH(A4950))</f>
        <v/>
      </c>
      <c r="AF4950" s="30">
        <f>IF(A4950="", "", YEAR(A4950))</f>
        <v/>
      </c>
      <c r="AG4950" s="30">
        <f>IF(A4950="", "", DAY(A4950))</f>
        <v/>
      </c>
    </row>
    <row customHeight="1" ht="17.25" r="4951" spans="1:105">
      <c r="A4951" s="161" t="n"/>
      <c r="B4951" s="141" t="n"/>
      <c r="C4951" s="15" t="n"/>
      <c r="D4951" s="15" t="n"/>
      <c r="E4951" s="142" t="n"/>
      <c r="F4951" s="16" t="n"/>
      <c r="G4951" s="132" t="n"/>
      <c r="H4951" s="142" t="n"/>
      <c r="I4951" s="142" t="n"/>
      <c r="J4951" s="144" t="n"/>
      <c r="K4951" s="124" t="n"/>
      <c r="L4951" s="12">
        <f>IF(E4951="","", IF(C4951="Long", (((E4951-H4951)*G4951)/F4951), (((H4951-E4951)*G4951)/F4951)))</f>
        <v/>
      </c>
      <c r="M4951" s="158">
        <f>IF(J4951="", "", K4951)</f>
        <v/>
      </c>
      <c r="N4951" s="17">
        <f>IF(K4951="", "", SUM(M4951/F4951))</f>
        <v/>
      </c>
      <c r="O4951" s="18" t="n"/>
      <c r="AC4951" s="14">
        <f>IF(M4951&lt;0, M4951/-F4951, L4951)</f>
        <v/>
      </c>
      <c r="AD4951" s="14">
        <f>IF(M4951="", "", IF(C4951="Long", IF(M4951&gt;0, M4951/F4951, ((G4951*(I4951-E4951))/F4951)), IF(M4951&gt;0, M4951/F4951, ((G4951*(E4951-I4951))/F4951))))</f>
        <v/>
      </c>
      <c r="AE4951" s="30">
        <f>IF(A4951="", "", MONTH(A4951))</f>
        <v/>
      </c>
      <c r="AF4951" s="30">
        <f>IF(A4951="", "", YEAR(A4951))</f>
        <v/>
      </c>
      <c r="AG4951" s="30">
        <f>IF(A4951="", "", DAY(A4951))</f>
        <v/>
      </c>
    </row>
    <row customHeight="1" ht="17.25" r="4952" spans="1:105">
      <c r="A4952" s="161" t="n"/>
      <c r="B4952" s="141" t="n"/>
      <c r="C4952" s="15" t="n"/>
      <c r="D4952" s="15" t="n"/>
      <c r="E4952" s="142" t="n"/>
      <c r="F4952" s="16" t="n"/>
      <c r="G4952" s="132" t="n"/>
      <c r="H4952" s="142" t="n"/>
      <c r="I4952" s="142" t="n"/>
      <c r="J4952" s="144" t="n"/>
      <c r="K4952" s="124" t="n"/>
      <c r="L4952" s="12">
        <f>IF(E4952="","", IF(C4952="Long", (((E4952-H4952)*G4952)/F4952), (((H4952-E4952)*G4952)/F4952)))</f>
        <v/>
      </c>
      <c r="M4952" s="158">
        <f>IF(J4952="", "", K4952)</f>
        <v/>
      </c>
      <c r="N4952" s="17">
        <f>IF(K4952="", "", SUM(M4952/F4952))</f>
        <v/>
      </c>
      <c r="O4952" s="18" t="n"/>
      <c r="AC4952" s="14">
        <f>IF(M4952&lt;0, M4952/-F4952, L4952)</f>
        <v/>
      </c>
      <c r="AD4952" s="14">
        <f>IF(M4952="", "", IF(C4952="Long", IF(M4952&gt;0, M4952/F4952, ((G4952*(I4952-E4952))/F4952)), IF(M4952&gt;0, M4952/F4952, ((G4952*(E4952-I4952))/F4952))))</f>
        <v/>
      </c>
      <c r="AE4952" s="30">
        <f>IF(A4952="", "", MONTH(A4952))</f>
        <v/>
      </c>
      <c r="AF4952" s="30">
        <f>IF(A4952="", "", YEAR(A4952))</f>
        <v/>
      </c>
      <c r="AG4952" s="30">
        <f>IF(A4952="", "", DAY(A4952))</f>
        <v/>
      </c>
    </row>
    <row customHeight="1" ht="17.25" r="4953" spans="1:105">
      <c r="A4953" s="161" t="n"/>
      <c r="B4953" s="141" t="n"/>
      <c r="C4953" s="15" t="n"/>
      <c r="D4953" s="15" t="n"/>
      <c r="E4953" s="142" t="n"/>
      <c r="F4953" s="16" t="n"/>
      <c r="G4953" s="132" t="n"/>
      <c r="H4953" s="142" t="n"/>
      <c r="I4953" s="142" t="n"/>
      <c r="J4953" s="144" t="n"/>
      <c r="K4953" s="124" t="n"/>
      <c r="L4953" s="12">
        <f>IF(E4953="","", IF(C4953="Long", (((E4953-H4953)*G4953)/F4953), (((H4953-E4953)*G4953)/F4953)))</f>
        <v/>
      </c>
      <c r="M4953" s="158">
        <f>IF(J4953="", "", K4953)</f>
        <v/>
      </c>
      <c r="N4953" s="17">
        <f>IF(K4953="", "", SUM(M4953/F4953))</f>
        <v/>
      </c>
      <c r="O4953" s="18" t="n"/>
      <c r="AC4953" s="14">
        <f>IF(M4953&lt;0, M4953/-F4953, L4953)</f>
        <v/>
      </c>
      <c r="AD4953" s="14">
        <f>IF(M4953="", "", IF(C4953="Long", IF(M4953&gt;0, M4953/F4953, ((G4953*(I4953-E4953))/F4953)), IF(M4953&gt;0, M4953/F4953, ((G4953*(E4953-I4953))/F4953))))</f>
        <v/>
      </c>
      <c r="AE4953" s="30">
        <f>IF(A4953="", "", MONTH(A4953))</f>
        <v/>
      </c>
      <c r="AF4953" s="30">
        <f>IF(A4953="", "", YEAR(A4953))</f>
        <v/>
      </c>
      <c r="AG4953" s="30">
        <f>IF(A4953="", "", DAY(A4953))</f>
        <v/>
      </c>
    </row>
    <row customHeight="1" ht="17.25" r="4954" spans="1:105">
      <c r="A4954" s="161" t="n"/>
      <c r="B4954" s="141" t="n"/>
      <c r="C4954" s="15" t="n"/>
      <c r="D4954" s="15" t="n"/>
      <c r="E4954" s="142" t="n"/>
      <c r="F4954" s="16" t="n"/>
      <c r="G4954" s="132" t="n"/>
      <c r="H4954" s="142" t="n"/>
      <c r="I4954" s="142" t="n"/>
      <c r="J4954" s="144" t="n"/>
      <c r="K4954" s="124" t="n"/>
      <c r="L4954" s="12">
        <f>IF(E4954="","", IF(C4954="Long", (((E4954-H4954)*G4954)/F4954), (((H4954-E4954)*G4954)/F4954)))</f>
        <v/>
      </c>
      <c r="M4954" s="158">
        <f>IF(J4954="", "", K4954)</f>
        <v/>
      </c>
      <c r="N4954" s="17">
        <f>IF(K4954="", "", SUM(M4954/F4954))</f>
        <v/>
      </c>
      <c r="O4954" s="18" t="n"/>
      <c r="AC4954" s="14">
        <f>IF(M4954&lt;0, M4954/-F4954, L4954)</f>
        <v/>
      </c>
      <c r="AD4954" s="14">
        <f>IF(M4954="", "", IF(C4954="Long", IF(M4954&gt;0, M4954/F4954, ((G4954*(I4954-E4954))/F4954)), IF(M4954&gt;0, M4954/F4954, ((G4954*(E4954-I4954))/F4954))))</f>
        <v/>
      </c>
      <c r="AE4954" s="30">
        <f>IF(A4954="", "", MONTH(A4954))</f>
        <v/>
      </c>
      <c r="AF4954" s="30">
        <f>IF(A4954="", "", YEAR(A4954))</f>
        <v/>
      </c>
      <c r="AG4954" s="30">
        <f>IF(A4954="", "", DAY(A4954))</f>
        <v/>
      </c>
    </row>
    <row customHeight="1" ht="17.25" r="4955" spans="1:105">
      <c r="A4955" s="161" t="n"/>
      <c r="B4955" s="141" t="n"/>
      <c r="C4955" s="15" t="n"/>
      <c r="D4955" s="15" t="n"/>
      <c r="E4955" s="142" t="n"/>
      <c r="F4955" s="16" t="n"/>
      <c r="G4955" s="132" t="n"/>
      <c r="H4955" s="142" t="n"/>
      <c r="I4955" s="142" t="n"/>
      <c r="J4955" s="144" t="n"/>
      <c r="K4955" s="124" t="n"/>
      <c r="L4955" s="12">
        <f>IF(E4955="","", IF(C4955="Long", (((E4955-H4955)*G4955)/F4955), (((H4955-E4955)*G4955)/F4955)))</f>
        <v/>
      </c>
      <c r="M4955" s="158">
        <f>IF(J4955="", "", K4955)</f>
        <v/>
      </c>
      <c r="N4955" s="17">
        <f>IF(K4955="", "", SUM(M4955/F4955))</f>
        <v/>
      </c>
      <c r="O4955" s="18" t="n"/>
      <c r="AC4955" s="14">
        <f>IF(M4955&lt;0, M4955/-F4955, L4955)</f>
        <v/>
      </c>
      <c r="AD4955" s="14">
        <f>IF(M4955="", "", IF(C4955="Long", IF(M4955&gt;0, M4955/F4955, ((G4955*(I4955-E4955))/F4955)), IF(M4955&gt;0, M4955/F4955, ((G4955*(E4955-I4955))/F4955))))</f>
        <v/>
      </c>
      <c r="AE4955" s="30">
        <f>IF(A4955="", "", MONTH(A4955))</f>
        <v/>
      </c>
      <c r="AF4955" s="30">
        <f>IF(A4955="", "", YEAR(A4955))</f>
        <v/>
      </c>
      <c r="AG4955" s="30">
        <f>IF(A4955="", "", DAY(A4955))</f>
        <v/>
      </c>
    </row>
    <row customHeight="1" ht="17.25" r="4956" spans="1:105">
      <c r="A4956" s="161" t="n"/>
      <c r="B4956" s="141" t="n"/>
      <c r="C4956" s="15" t="n"/>
      <c r="D4956" s="15" t="n"/>
      <c r="E4956" s="142" t="n"/>
      <c r="F4956" s="16" t="n"/>
      <c r="G4956" s="132" t="n"/>
      <c r="H4956" s="142" t="n"/>
      <c r="I4956" s="142" t="n"/>
      <c r="J4956" s="144" t="n"/>
      <c r="K4956" s="124" t="n"/>
      <c r="L4956" s="12">
        <f>IF(E4956="","", IF(C4956="Long", (((E4956-H4956)*G4956)/F4956), (((H4956-E4956)*G4956)/F4956)))</f>
        <v/>
      </c>
      <c r="M4956" s="158">
        <f>IF(J4956="", "", K4956)</f>
        <v/>
      </c>
      <c r="N4956" s="17">
        <f>IF(K4956="", "", SUM(M4956/F4956))</f>
        <v/>
      </c>
      <c r="O4956" s="18" t="n"/>
      <c r="AC4956" s="14">
        <f>IF(M4956&lt;0, M4956/-F4956, L4956)</f>
        <v/>
      </c>
      <c r="AD4956" s="14">
        <f>IF(M4956="", "", IF(C4956="Long", IF(M4956&gt;0, M4956/F4956, ((G4956*(I4956-E4956))/F4956)), IF(M4956&gt;0, M4956/F4956, ((G4956*(E4956-I4956))/F4956))))</f>
        <v/>
      </c>
      <c r="AE4956" s="30">
        <f>IF(A4956="", "", MONTH(A4956))</f>
        <v/>
      </c>
      <c r="AF4956" s="30">
        <f>IF(A4956="", "", YEAR(A4956))</f>
        <v/>
      </c>
      <c r="AG4956" s="30">
        <f>IF(A4956="", "", DAY(A4956))</f>
        <v/>
      </c>
    </row>
    <row customHeight="1" ht="17.25" r="4957" spans="1:105">
      <c r="A4957" s="161" t="n"/>
      <c r="B4957" s="141" t="n"/>
      <c r="C4957" s="15" t="n"/>
      <c r="D4957" s="15" t="n"/>
      <c r="E4957" s="142" t="n"/>
      <c r="F4957" s="16" t="n"/>
      <c r="G4957" s="132" t="n"/>
      <c r="H4957" s="142" t="n"/>
      <c r="I4957" s="142" t="n"/>
      <c r="J4957" s="144" t="n"/>
      <c r="K4957" s="124" t="n"/>
      <c r="L4957" s="12">
        <f>IF(E4957="","", IF(C4957="Long", (((E4957-H4957)*G4957)/F4957), (((H4957-E4957)*G4957)/F4957)))</f>
        <v/>
      </c>
      <c r="M4957" s="158">
        <f>IF(J4957="", "", K4957)</f>
        <v/>
      </c>
      <c r="N4957" s="17">
        <f>IF(K4957="", "", SUM(M4957/F4957))</f>
        <v/>
      </c>
      <c r="O4957" s="18" t="n"/>
      <c r="AC4957" s="14">
        <f>IF(M4957&lt;0, M4957/-F4957, L4957)</f>
        <v/>
      </c>
      <c r="AD4957" s="14">
        <f>IF(M4957="", "", IF(C4957="Long", IF(M4957&gt;0, M4957/F4957, ((G4957*(I4957-E4957))/F4957)), IF(M4957&gt;0, M4957/F4957, ((G4957*(E4957-I4957))/F4957))))</f>
        <v/>
      </c>
      <c r="AE4957" s="30">
        <f>IF(A4957="", "", MONTH(A4957))</f>
        <v/>
      </c>
      <c r="AF4957" s="30">
        <f>IF(A4957="", "", YEAR(A4957))</f>
        <v/>
      </c>
      <c r="AG4957" s="30">
        <f>IF(A4957="", "", DAY(A4957))</f>
        <v/>
      </c>
    </row>
    <row customHeight="1" ht="17.25" r="4958" spans="1:105">
      <c r="A4958" s="161" t="n"/>
      <c r="B4958" s="141" t="n"/>
      <c r="C4958" s="15" t="n"/>
      <c r="D4958" s="15" t="n"/>
      <c r="E4958" s="142" t="n"/>
      <c r="F4958" s="16" t="n"/>
      <c r="G4958" s="132" t="n"/>
      <c r="H4958" s="142" t="n"/>
      <c r="I4958" s="142" t="n"/>
      <c r="J4958" s="144" t="n"/>
      <c r="K4958" s="124" t="n"/>
      <c r="L4958" s="12">
        <f>IF(E4958="","", IF(C4958="Long", (((E4958-H4958)*G4958)/F4958), (((H4958-E4958)*G4958)/F4958)))</f>
        <v/>
      </c>
      <c r="M4958" s="158">
        <f>IF(J4958="", "", K4958)</f>
        <v/>
      </c>
      <c r="N4958" s="17">
        <f>IF(K4958="", "", SUM(M4958/F4958))</f>
        <v/>
      </c>
      <c r="O4958" s="18" t="n"/>
      <c r="AC4958" s="14">
        <f>IF(M4958&lt;0, M4958/-F4958, L4958)</f>
        <v/>
      </c>
      <c r="AD4958" s="14">
        <f>IF(M4958="", "", IF(C4958="Long", IF(M4958&gt;0, M4958/F4958, ((G4958*(I4958-E4958))/F4958)), IF(M4958&gt;0, M4958/F4958, ((G4958*(E4958-I4958))/F4958))))</f>
        <v/>
      </c>
      <c r="AE4958" s="30">
        <f>IF(A4958="", "", MONTH(A4958))</f>
        <v/>
      </c>
      <c r="AF4958" s="30">
        <f>IF(A4958="", "", YEAR(A4958))</f>
        <v/>
      </c>
      <c r="AG4958" s="30">
        <f>IF(A4958="", "", DAY(A4958))</f>
        <v/>
      </c>
    </row>
    <row customHeight="1" ht="17.25" r="4959" spans="1:105">
      <c r="A4959" s="161" t="n"/>
      <c r="B4959" s="141" t="n"/>
      <c r="C4959" s="15" t="n"/>
      <c r="D4959" s="15" t="n"/>
      <c r="E4959" s="142" t="n"/>
      <c r="F4959" s="16" t="n"/>
      <c r="G4959" s="132" t="n"/>
      <c r="H4959" s="142" t="n"/>
      <c r="I4959" s="142" t="n"/>
      <c r="J4959" s="144" t="n"/>
      <c r="K4959" s="124" t="n"/>
      <c r="L4959" s="12">
        <f>IF(E4959="","", IF(C4959="Long", (((E4959-H4959)*G4959)/F4959), (((H4959-E4959)*G4959)/F4959)))</f>
        <v/>
      </c>
      <c r="M4959" s="158">
        <f>IF(J4959="", "", K4959)</f>
        <v/>
      </c>
      <c r="N4959" s="17">
        <f>IF(K4959="", "", SUM(M4959/F4959))</f>
        <v/>
      </c>
      <c r="O4959" s="18" t="n"/>
      <c r="AC4959" s="14">
        <f>IF(M4959&lt;0, M4959/-F4959, L4959)</f>
        <v/>
      </c>
      <c r="AD4959" s="14">
        <f>IF(M4959="", "", IF(C4959="Long", IF(M4959&gt;0, M4959/F4959, ((G4959*(I4959-E4959))/F4959)), IF(M4959&gt;0, M4959/F4959, ((G4959*(E4959-I4959))/F4959))))</f>
        <v/>
      </c>
      <c r="AE4959" s="30">
        <f>IF(A4959="", "", MONTH(A4959))</f>
        <v/>
      </c>
      <c r="AF4959" s="30">
        <f>IF(A4959="", "", YEAR(A4959))</f>
        <v/>
      </c>
      <c r="AG4959" s="30">
        <f>IF(A4959="", "", DAY(A4959))</f>
        <v/>
      </c>
    </row>
    <row customHeight="1" ht="17.25" r="4960" spans="1:105">
      <c r="A4960" s="161" t="n"/>
      <c r="B4960" s="141" t="n"/>
      <c r="C4960" s="15" t="n"/>
      <c r="D4960" s="15" t="n"/>
      <c r="E4960" s="142" t="n"/>
      <c r="F4960" s="16" t="n"/>
      <c r="G4960" s="132" t="n"/>
      <c r="H4960" s="142" t="n"/>
      <c r="I4960" s="142" t="n"/>
      <c r="J4960" s="144" t="n"/>
      <c r="K4960" s="124" t="n"/>
      <c r="L4960" s="12">
        <f>IF(E4960="","", IF(C4960="Long", (((E4960-H4960)*G4960)/F4960), (((H4960-E4960)*G4960)/F4960)))</f>
        <v/>
      </c>
      <c r="M4960" s="158">
        <f>IF(J4960="", "", K4960)</f>
        <v/>
      </c>
      <c r="N4960" s="17">
        <f>IF(K4960="", "", SUM(M4960/F4960))</f>
        <v/>
      </c>
      <c r="O4960" s="18" t="n"/>
      <c r="AC4960" s="14">
        <f>IF(M4960&lt;0, M4960/-F4960, L4960)</f>
        <v/>
      </c>
      <c r="AD4960" s="14">
        <f>IF(M4960="", "", IF(C4960="Long", IF(M4960&gt;0, M4960/F4960, ((G4960*(I4960-E4960))/F4960)), IF(M4960&gt;0, M4960/F4960, ((G4960*(E4960-I4960))/F4960))))</f>
        <v/>
      </c>
      <c r="AE4960" s="30">
        <f>IF(A4960="", "", MONTH(A4960))</f>
        <v/>
      </c>
      <c r="AF4960" s="30">
        <f>IF(A4960="", "", YEAR(A4960))</f>
        <v/>
      </c>
      <c r="AG4960" s="30">
        <f>IF(A4960="", "", DAY(A4960))</f>
        <v/>
      </c>
    </row>
    <row customHeight="1" ht="17.25" r="4961" spans="1:105">
      <c r="A4961" s="161" t="n"/>
      <c r="B4961" s="141" t="n"/>
      <c r="C4961" s="15" t="n"/>
      <c r="D4961" s="15" t="n"/>
      <c r="E4961" s="142" t="n"/>
      <c r="F4961" s="16" t="n"/>
      <c r="G4961" s="132" t="n"/>
      <c r="H4961" s="142" t="n"/>
      <c r="I4961" s="142" t="n"/>
      <c r="J4961" s="144" t="n"/>
      <c r="K4961" s="124" t="n"/>
      <c r="L4961" s="12">
        <f>IF(E4961="","", IF(C4961="Long", (((E4961-H4961)*G4961)/F4961), (((H4961-E4961)*G4961)/F4961)))</f>
        <v/>
      </c>
      <c r="M4961" s="158">
        <f>IF(J4961="", "", K4961)</f>
        <v/>
      </c>
      <c r="N4961" s="17">
        <f>IF(K4961="", "", SUM(M4961/F4961))</f>
        <v/>
      </c>
      <c r="O4961" s="18" t="n"/>
      <c r="AC4961" s="14">
        <f>IF(M4961&lt;0, M4961/-F4961, L4961)</f>
        <v/>
      </c>
      <c r="AD4961" s="14">
        <f>IF(M4961="", "", IF(C4961="Long", IF(M4961&gt;0, M4961/F4961, ((G4961*(I4961-E4961))/F4961)), IF(M4961&gt;0, M4961/F4961, ((G4961*(E4961-I4961))/F4961))))</f>
        <v/>
      </c>
      <c r="AE4961" s="30">
        <f>IF(A4961="", "", MONTH(A4961))</f>
        <v/>
      </c>
      <c r="AF4961" s="30">
        <f>IF(A4961="", "", YEAR(A4961))</f>
        <v/>
      </c>
      <c r="AG4961" s="30">
        <f>IF(A4961="", "", DAY(A4961))</f>
        <v/>
      </c>
    </row>
    <row customHeight="1" ht="17.25" r="4962" spans="1:105">
      <c r="A4962" s="161" t="n"/>
      <c r="B4962" s="141" t="n"/>
      <c r="C4962" s="15" t="n"/>
      <c r="D4962" s="15" t="n"/>
      <c r="E4962" s="142" t="n"/>
      <c r="F4962" s="16" t="n"/>
      <c r="G4962" s="132" t="n"/>
      <c r="H4962" s="142" t="n"/>
      <c r="I4962" s="142" t="n"/>
      <c r="J4962" s="144" t="n"/>
      <c r="K4962" s="124" t="n"/>
      <c r="L4962" s="12">
        <f>IF(E4962="","", IF(C4962="Long", (((E4962-H4962)*G4962)/F4962), (((H4962-E4962)*G4962)/F4962)))</f>
        <v/>
      </c>
      <c r="M4962" s="158">
        <f>IF(J4962="", "", K4962)</f>
        <v/>
      </c>
      <c r="N4962" s="17">
        <f>IF(K4962="", "", SUM(M4962/F4962))</f>
        <v/>
      </c>
      <c r="O4962" s="18" t="n"/>
      <c r="AC4962" s="14">
        <f>IF(M4962&lt;0, M4962/-F4962, L4962)</f>
        <v/>
      </c>
      <c r="AD4962" s="14">
        <f>IF(M4962="", "", IF(C4962="Long", IF(M4962&gt;0, M4962/F4962, ((G4962*(I4962-E4962))/F4962)), IF(M4962&gt;0, M4962/F4962, ((G4962*(E4962-I4962))/F4962))))</f>
        <v/>
      </c>
      <c r="AE4962" s="30">
        <f>IF(A4962="", "", MONTH(A4962))</f>
        <v/>
      </c>
      <c r="AF4962" s="30">
        <f>IF(A4962="", "", YEAR(A4962))</f>
        <v/>
      </c>
      <c r="AG4962" s="30">
        <f>IF(A4962="", "", DAY(A4962))</f>
        <v/>
      </c>
    </row>
    <row customHeight="1" ht="17.25" r="4963" spans="1:105">
      <c r="A4963" s="161" t="n"/>
      <c r="B4963" s="141" t="n"/>
      <c r="C4963" s="15" t="n"/>
      <c r="D4963" s="15" t="n"/>
      <c r="E4963" s="142" t="n"/>
      <c r="F4963" s="16" t="n"/>
      <c r="G4963" s="132" t="n"/>
      <c r="H4963" s="142" t="n"/>
      <c r="I4963" s="142" t="n"/>
      <c r="J4963" s="144" t="n"/>
      <c r="K4963" s="124" t="n"/>
      <c r="L4963" s="12">
        <f>IF(E4963="","", IF(C4963="Long", (((E4963-H4963)*G4963)/F4963), (((H4963-E4963)*G4963)/F4963)))</f>
        <v/>
      </c>
      <c r="M4963" s="158">
        <f>IF(J4963="", "", K4963)</f>
        <v/>
      </c>
      <c r="N4963" s="17">
        <f>IF(K4963="", "", SUM(M4963/F4963))</f>
        <v/>
      </c>
      <c r="O4963" s="18" t="n"/>
      <c r="AC4963" s="14">
        <f>IF(M4963&lt;0, M4963/-F4963, L4963)</f>
        <v/>
      </c>
      <c r="AD4963" s="14">
        <f>IF(M4963="", "", IF(C4963="Long", IF(M4963&gt;0, M4963/F4963, ((G4963*(I4963-E4963))/F4963)), IF(M4963&gt;0, M4963/F4963, ((G4963*(E4963-I4963))/F4963))))</f>
        <v/>
      </c>
      <c r="AE4963" s="30">
        <f>IF(A4963="", "", MONTH(A4963))</f>
        <v/>
      </c>
      <c r="AF4963" s="30">
        <f>IF(A4963="", "", YEAR(A4963))</f>
        <v/>
      </c>
      <c r="AG4963" s="30">
        <f>IF(A4963="", "", DAY(A4963))</f>
        <v/>
      </c>
    </row>
    <row customHeight="1" ht="17.25" r="4964" spans="1:105">
      <c r="A4964" s="161" t="n"/>
      <c r="B4964" s="141" t="n"/>
      <c r="C4964" s="15" t="n"/>
      <c r="D4964" s="15" t="n"/>
      <c r="E4964" s="142" t="n"/>
      <c r="F4964" s="16" t="n"/>
      <c r="G4964" s="132" t="n"/>
      <c r="H4964" s="142" t="n"/>
      <c r="I4964" s="142" t="n"/>
      <c r="J4964" s="144" t="n"/>
      <c r="K4964" s="124" t="n"/>
      <c r="L4964" s="12">
        <f>IF(E4964="","", IF(C4964="Long", (((E4964-H4964)*G4964)/F4964), (((H4964-E4964)*G4964)/F4964)))</f>
        <v/>
      </c>
      <c r="M4964" s="158">
        <f>IF(J4964="", "", K4964)</f>
        <v/>
      </c>
      <c r="N4964" s="17">
        <f>IF(K4964="", "", SUM(M4964/F4964))</f>
        <v/>
      </c>
      <c r="O4964" s="18" t="n"/>
      <c r="AC4964" s="14">
        <f>IF(M4964&lt;0, M4964/-F4964, L4964)</f>
        <v/>
      </c>
      <c r="AD4964" s="14">
        <f>IF(M4964="", "", IF(C4964="Long", IF(M4964&gt;0, M4964/F4964, ((G4964*(I4964-E4964))/F4964)), IF(M4964&gt;0, M4964/F4964, ((G4964*(E4964-I4964))/F4964))))</f>
        <v/>
      </c>
      <c r="AE4964" s="30">
        <f>IF(A4964="", "", MONTH(A4964))</f>
        <v/>
      </c>
      <c r="AF4964" s="30">
        <f>IF(A4964="", "", YEAR(A4964))</f>
        <v/>
      </c>
      <c r="AG4964" s="30">
        <f>IF(A4964="", "", DAY(A4964))</f>
        <v/>
      </c>
    </row>
    <row customHeight="1" ht="17.25" r="4965" spans="1:105">
      <c r="A4965" s="161" t="n"/>
      <c r="B4965" s="141" t="n"/>
      <c r="C4965" s="15" t="n"/>
      <c r="D4965" s="15" t="n"/>
      <c r="E4965" s="142" t="n"/>
      <c r="F4965" s="16" t="n"/>
      <c r="G4965" s="132" t="n"/>
      <c r="H4965" s="142" t="n"/>
      <c r="I4965" s="142" t="n"/>
      <c r="J4965" s="144" t="n"/>
      <c r="K4965" s="124" t="n"/>
      <c r="L4965" s="12">
        <f>IF(E4965="","", IF(C4965="Long", (((E4965-H4965)*G4965)/F4965), (((H4965-E4965)*G4965)/F4965)))</f>
        <v/>
      </c>
      <c r="M4965" s="158">
        <f>IF(J4965="", "", K4965)</f>
        <v/>
      </c>
      <c r="N4965" s="17">
        <f>IF(K4965="", "", SUM(M4965/F4965))</f>
        <v/>
      </c>
      <c r="O4965" s="18" t="n"/>
      <c r="AC4965" s="14">
        <f>IF(M4965&lt;0, M4965/-F4965, L4965)</f>
        <v/>
      </c>
      <c r="AD4965" s="14">
        <f>IF(M4965="", "", IF(C4965="Long", IF(M4965&gt;0, M4965/F4965, ((G4965*(I4965-E4965))/F4965)), IF(M4965&gt;0, M4965/F4965, ((G4965*(E4965-I4965))/F4965))))</f>
        <v/>
      </c>
      <c r="AE4965" s="30">
        <f>IF(A4965="", "", MONTH(A4965))</f>
        <v/>
      </c>
      <c r="AF4965" s="30">
        <f>IF(A4965="", "", YEAR(A4965))</f>
        <v/>
      </c>
      <c r="AG4965" s="30">
        <f>IF(A4965="", "", DAY(A4965))</f>
        <v/>
      </c>
    </row>
    <row customHeight="1" ht="17.25" r="4966" spans="1:105">
      <c r="A4966" s="161" t="n"/>
      <c r="B4966" s="141" t="n"/>
      <c r="C4966" s="15" t="n"/>
      <c r="D4966" s="15" t="n"/>
      <c r="E4966" s="142" t="n"/>
      <c r="F4966" s="16" t="n"/>
      <c r="G4966" s="132" t="n"/>
      <c r="H4966" s="142" t="n"/>
      <c r="I4966" s="142" t="n"/>
      <c r="J4966" s="144" t="n"/>
      <c r="K4966" s="124" t="n"/>
      <c r="L4966" s="12">
        <f>IF(E4966="","", IF(C4966="Long", (((E4966-H4966)*G4966)/F4966), (((H4966-E4966)*G4966)/F4966)))</f>
        <v/>
      </c>
      <c r="M4966" s="158">
        <f>IF(J4966="", "", K4966)</f>
        <v/>
      </c>
      <c r="N4966" s="17">
        <f>IF(K4966="", "", SUM(M4966/F4966))</f>
        <v/>
      </c>
      <c r="O4966" s="18" t="n"/>
      <c r="AC4966" s="14">
        <f>IF(M4966&lt;0, M4966/-F4966, L4966)</f>
        <v/>
      </c>
      <c r="AD4966" s="14">
        <f>IF(M4966="", "", IF(C4966="Long", IF(M4966&gt;0, M4966/F4966, ((G4966*(I4966-E4966))/F4966)), IF(M4966&gt;0, M4966/F4966, ((G4966*(E4966-I4966))/F4966))))</f>
        <v/>
      </c>
      <c r="AE4966" s="30">
        <f>IF(A4966="", "", MONTH(A4966))</f>
        <v/>
      </c>
      <c r="AF4966" s="30">
        <f>IF(A4966="", "", YEAR(A4966))</f>
        <v/>
      </c>
      <c r="AG4966" s="30">
        <f>IF(A4966="", "", DAY(A4966))</f>
        <v/>
      </c>
    </row>
    <row customHeight="1" ht="17.25" r="4967" spans="1:105">
      <c r="A4967" s="161" t="n"/>
      <c r="B4967" s="141" t="n"/>
      <c r="C4967" s="15" t="n"/>
      <c r="D4967" s="15" t="n"/>
      <c r="E4967" s="142" t="n"/>
      <c r="F4967" s="16" t="n"/>
      <c r="G4967" s="132" t="n"/>
      <c r="H4967" s="142" t="n"/>
      <c r="I4967" s="142" t="n"/>
      <c r="J4967" s="144" t="n"/>
      <c r="K4967" s="124" t="n"/>
      <c r="L4967" s="12">
        <f>IF(E4967="","", IF(C4967="Long", (((E4967-H4967)*G4967)/F4967), (((H4967-E4967)*G4967)/F4967)))</f>
        <v/>
      </c>
      <c r="M4967" s="158">
        <f>IF(J4967="", "", K4967)</f>
        <v/>
      </c>
      <c r="N4967" s="17">
        <f>IF(K4967="", "", SUM(M4967/F4967))</f>
        <v/>
      </c>
      <c r="O4967" s="18" t="n"/>
      <c r="AC4967" s="14">
        <f>IF(M4967&lt;0, M4967/-F4967, L4967)</f>
        <v/>
      </c>
      <c r="AD4967" s="14">
        <f>IF(M4967="", "", IF(C4967="Long", IF(M4967&gt;0, M4967/F4967, ((G4967*(I4967-E4967))/F4967)), IF(M4967&gt;0, M4967/F4967, ((G4967*(E4967-I4967))/F4967))))</f>
        <v/>
      </c>
      <c r="AE4967" s="30">
        <f>IF(A4967="", "", MONTH(A4967))</f>
        <v/>
      </c>
      <c r="AF4967" s="30">
        <f>IF(A4967="", "", YEAR(A4967))</f>
        <v/>
      </c>
      <c r="AG4967" s="30">
        <f>IF(A4967="", "", DAY(A4967))</f>
        <v/>
      </c>
    </row>
    <row customHeight="1" ht="17.25" r="4968" spans="1:105">
      <c r="A4968" s="161" t="n"/>
      <c r="B4968" s="141" t="n"/>
      <c r="C4968" s="15" t="n"/>
      <c r="D4968" s="15" t="n"/>
      <c r="E4968" s="142" t="n"/>
      <c r="F4968" s="16" t="n"/>
      <c r="G4968" s="132" t="n"/>
      <c r="H4968" s="142" t="n"/>
      <c r="I4968" s="142" t="n"/>
      <c r="J4968" s="144" t="n"/>
      <c r="K4968" s="124" t="n"/>
      <c r="L4968" s="12">
        <f>IF(E4968="","", IF(C4968="Long", (((E4968-H4968)*G4968)/F4968), (((H4968-E4968)*G4968)/F4968)))</f>
        <v/>
      </c>
      <c r="M4968" s="158">
        <f>IF(J4968="", "", K4968)</f>
        <v/>
      </c>
      <c r="N4968" s="17">
        <f>IF(K4968="", "", SUM(M4968/F4968))</f>
        <v/>
      </c>
      <c r="O4968" s="18" t="n"/>
      <c r="AC4968" s="14">
        <f>IF(M4968&lt;0, M4968/-F4968, L4968)</f>
        <v/>
      </c>
      <c r="AD4968" s="14">
        <f>IF(M4968="", "", IF(C4968="Long", IF(M4968&gt;0, M4968/F4968, ((G4968*(I4968-E4968))/F4968)), IF(M4968&gt;0, M4968/F4968, ((G4968*(E4968-I4968))/F4968))))</f>
        <v/>
      </c>
      <c r="AE4968" s="30">
        <f>IF(A4968="", "", MONTH(A4968))</f>
        <v/>
      </c>
      <c r="AF4968" s="30">
        <f>IF(A4968="", "", YEAR(A4968))</f>
        <v/>
      </c>
      <c r="AG4968" s="30">
        <f>IF(A4968="", "", DAY(A4968))</f>
        <v/>
      </c>
    </row>
    <row customHeight="1" ht="17.25" r="4969" spans="1:105">
      <c r="A4969" s="161" t="n"/>
      <c r="B4969" s="141" t="n"/>
      <c r="C4969" s="15" t="n"/>
      <c r="D4969" s="15" t="n"/>
      <c r="E4969" s="142" t="n"/>
      <c r="F4969" s="16" t="n"/>
      <c r="G4969" s="132" t="n"/>
      <c r="H4969" s="142" t="n"/>
      <c r="I4969" s="142" t="n"/>
      <c r="J4969" s="144" t="n"/>
      <c r="K4969" s="124" t="n"/>
      <c r="L4969" s="12">
        <f>IF(E4969="","", IF(C4969="Long", (((E4969-H4969)*G4969)/F4969), (((H4969-E4969)*G4969)/F4969)))</f>
        <v/>
      </c>
      <c r="M4969" s="158">
        <f>IF(J4969="", "", K4969)</f>
        <v/>
      </c>
      <c r="N4969" s="17">
        <f>IF(K4969="", "", SUM(M4969/F4969))</f>
        <v/>
      </c>
      <c r="O4969" s="18" t="n"/>
      <c r="AC4969" s="14">
        <f>IF(M4969&lt;0, M4969/-F4969, L4969)</f>
        <v/>
      </c>
      <c r="AD4969" s="14">
        <f>IF(M4969="", "", IF(C4969="Long", IF(M4969&gt;0, M4969/F4969, ((G4969*(I4969-E4969))/F4969)), IF(M4969&gt;0, M4969/F4969, ((G4969*(E4969-I4969))/F4969))))</f>
        <v/>
      </c>
      <c r="AE4969" s="30">
        <f>IF(A4969="", "", MONTH(A4969))</f>
        <v/>
      </c>
      <c r="AF4969" s="30">
        <f>IF(A4969="", "", YEAR(A4969))</f>
        <v/>
      </c>
      <c r="AG4969" s="30">
        <f>IF(A4969="", "", DAY(A4969))</f>
        <v/>
      </c>
    </row>
    <row customHeight="1" ht="17.25" r="4970" spans="1:105">
      <c r="A4970" s="161" t="n"/>
      <c r="B4970" s="141" t="n"/>
      <c r="C4970" s="15" t="n"/>
      <c r="D4970" s="15" t="n"/>
      <c r="E4970" s="142" t="n"/>
      <c r="F4970" s="16" t="n"/>
      <c r="G4970" s="132" t="n"/>
      <c r="H4970" s="142" t="n"/>
      <c r="I4970" s="142" t="n"/>
      <c r="J4970" s="144" t="n"/>
      <c r="K4970" s="124" t="n"/>
      <c r="L4970" s="12">
        <f>IF(E4970="","", IF(C4970="Long", (((E4970-H4970)*G4970)/F4970), (((H4970-E4970)*G4970)/F4970)))</f>
        <v/>
      </c>
      <c r="M4970" s="158">
        <f>IF(J4970="", "", K4970)</f>
        <v/>
      </c>
      <c r="N4970" s="17">
        <f>IF(K4970="", "", SUM(M4970/F4970))</f>
        <v/>
      </c>
      <c r="O4970" s="18" t="n"/>
      <c r="AC4970" s="14">
        <f>IF(M4970&lt;0, M4970/-F4970, L4970)</f>
        <v/>
      </c>
      <c r="AD4970" s="14">
        <f>IF(M4970="", "", IF(C4970="Long", IF(M4970&gt;0, M4970/F4970, ((G4970*(I4970-E4970))/F4970)), IF(M4970&gt;0, M4970/F4970, ((G4970*(E4970-I4970))/F4970))))</f>
        <v/>
      </c>
      <c r="AE4970" s="30">
        <f>IF(A4970="", "", MONTH(A4970))</f>
        <v/>
      </c>
      <c r="AF4970" s="30">
        <f>IF(A4970="", "", YEAR(A4970))</f>
        <v/>
      </c>
      <c r="AG4970" s="30">
        <f>IF(A4970="", "", DAY(A4970))</f>
        <v/>
      </c>
    </row>
    <row customHeight="1" ht="17.25" r="4971" spans="1:105">
      <c r="A4971" s="161" t="n"/>
      <c r="B4971" s="141" t="n"/>
      <c r="C4971" s="15" t="n"/>
      <c r="D4971" s="15" t="n"/>
      <c r="E4971" s="142" t="n"/>
      <c r="F4971" s="16" t="n"/>
      <c r="G4971" s="132" t="n"/>
      <c r="H4971" s="142" t="n"/>
      <c r="I4971" s="142" t="n"/>
      <c r="J4971" s="144" t="n"/>
      <c r="K4971" s="124" t="n"/>
      <c r="L4971" s="12">
        <f>IF(E4971="","", IF(C4971="Long", (((E4971-H4971)*G4971)/F4971), (((H4971-E4971)*G4971)/F4971)))</f>
        <v/>
      </c>
      <c r="M4971" s="158">
        <f>IF(J4971="", "", K4971)</f>
        <v/>
      </c>
      <c r="N4971" s="17">
        <f>IF(K4971="", "", SUM(M4971/F4971))</f>
        <v/>
      </c>
      <c r="O4971" s="18" t="n"/>
      <c r="AC4971" s="14">
        <f>IF(M4971&lt;0, M4971/-F4971, L4971)</f>
        <v/>
      </c>
      <c r="AD4971" s="14">
        <f>IF(M4971="", "", IF(C4971="Long", IF(M4971&gt;0, M4971/F4971, ((G4971*(I4971-E4971))/F4971)), IF(M4971&gt;0, M4971/F4971, ((G4971*(E4971-I4971))/F4971))))</f>
        <v/>
      </c>
      <c r="AE4971" s="30">
        <f>IF(A4971="", "", MONTH(A4971))</f>
        <v/>
      </c>
      <c r="AF4971" s="30">
        <f>IF(A4971="", "", YEAR(A4971))</f>
        <v/>
      </c>
      <c r="AG4971" s="30">
        <f>IF(A4971="", "", DAY(A4971))</f>
        <v/>
      </c>
    </row>
    <row customHeight="1" ht="17.25" r="4972" spans="1:105">
      <c r="A4972" s="161" t="n"/>
      <c r="B4972" s="141" t="n"/>
      <c r="C4972" s="15" t="n"/>
      <c r="D4972" s="15" t="n"/>
      <c r="E4972" s="142" t="n"/>
      <c r="F4972" s="16" t="n"/>
      <c r="G4972" s="132" t="n"/>
      <c r="H4972" s="142" t="n"/>
      <c r="I4972" s="142" t="n"/>
      <c r="J4972" s="144" t="n"/>
      <c r="K4972" s="124" t="n"/>
      <c r="L4972" s="12">
        <f>IF(E4972="","", IF(C4972="Long", (((E4972-H4972)*G4972)/F4972), (((H4972-E4972)*G4972)/F4972)))</f>
        <v/>
      </c>
      <c r="M4972" s="158">
        <f>IF(J4972="", "", K4972)</f>
        <v/>
      </c>
      <c r="N4972" s="17">
        <f>IF(K4972="", "", SUM(M4972/F4972))</f>
        <v/>
      </c>
      <c r="O4972" s="18" t="n"/>
      <c r="AC4972" s="14">
        <f>IF(M4972&lt;0, M4972/-F4972, L4972)</f>
        <v/>
      </c>
      <c r="AD4972" s="14">
        <f>IF(M4972="", "", IF(C4972="Long", IF(M4972&gt;0, M4972/F4972, ((G4972*(I4972-E4972))/F4972)), IF(M4972&gt;0, M4972/F4972, ((G4972*(E4972-I4972))/F4972))))</f>
        <v/>
      </c>
      <c r="AE4972" s="30">
        <f>IF(A4972="", "", MONTH(A4972))</f>
        <v/>
      </c>
      <c r="AF4972" s="30">
        <f>IF(A4972="", "", YEAR(A4972))</f>
        <v/>
      </c>
      <c r="AG4972" s="30">
        <f>IF(A4972="", "", DAY(A4972))</f>
        <v/>
      </c>
    </row>
    <row customHeight="1" ht="17.25" r="4973" spans="1:105">
      <c r="A4973" s="161" t="n"/>
      <c r="B4973" s="141" t="n"/>
      <c r="C4973" s="15" t="n"/>
      <c r="D4973" s="15" t="n"/>
      <c r="E4973" s="142" t="n"/>
      <c r="F4973" s="16" t="n"/>
      <c r="G4973" s="132" t="n"/>
      <c r="H4973" s="142" t="n"/>
      <c r="I4973" s="142" t="n"/>
      <c r="J4973" s="144" t="n"/>
      <c r="K4973" s="124" t="n"/>
      <c r="L4973" s="12">
        <f>IF(E4973="","", IF(C4973="Long", (((E4973-H4973)*G4973)/F4973), (((H4973-E4973)*G4973)/F4973)))</f>
        <v/>
      </c>
      <c r="M4973" s="158">
        <f>IF(J4973="", "", K4973)</f>
        <v/>
      </c>
      <c r="N4973" s="17">
        <f>IF(K4973="", "", SUM(M4973/F4973))</f>
        <v/>
      </c>
      <c r="O4973" s="18" t="n"/>
      <c r="AC4973" s="14">
        <f>IF(M4973&lt;0, M4973/-F4973, L4973)</f>
        <v/>
      </c>
      <c r="AD4973" s="14">
        <f>IF(M4973="", "", IF(C4973="Long", IF(M4973&gt;0, M4973/F4973, ((G4973*(I4973-E4973))/F4973)), IF(M4973&gt;0, M4973/F4973, ((G4973*(E4973-I4973))/F4973))))</f>
        <v/>
      </c>
      <c r="AE4973" s="30">
        <f>IF(A4973="", "", MONTH(A4973))</f>
        <v/>
      </c>
      <c r="AF4973" s="30">
        <f>IF(A4973="", "", YEAR(A4973))</f>
        <v/>
      </c>
      <c r="AG4973" s="30">
        <f>IF(A4973="", "", DAY(A4973))</f>
        <v/>
      </c>
    </row>
    <row customHeight="1" ht="17.25" r="4974" spans="1:105">
      <c r="A4974" s="161" t="n"/>
      <c r="B4974" s="141" t="n"/>
      <c r="C4974" s="15" t="n"/>
      <c r="D4974" s="15" t="n"/>
      <c r="E4974" s="142" t="n"/>
      <c r="F4974" s="16" t="n"/>
      <c r="G4974" s="132" t="n"/>
      <c r="H4974" s="142" t="n"/>
      <c r="I4974" s="142" t="n"/>
      <c r="J4974" s="144" t="n"/>
      <c r="K4974" s="124" t="n"/>
      <c r="L4974" s="12">
        <f>IF(E4974="","", IF(C4974="Long", (((E4974-H4974)*G4974)/F4974), (((H4974-E4974)*G4974)/F4974)))</f>
        <v/>
      </c>
      <c r="M4974" s="158">
        <f>IF(J4974="", "", K4974)</f>
        <v/>
      </c>
      <c r="N4974" s="17">
        <f>IF(K4974="", "", SUM(M4974/F4974))</f>
        <v/>
      </c>
      <c r="O4974" s="18" t="n"/>
      <c r="AC4974" s="14">
        <f>IF(M4974&lt;0, M4974/-F4974, L4974)</f>
        <v/>
      </c>
      <c r="AD4974" s="14">
        <f>IF(M4974="", "", IF(C4974="Long", IF(M4974&gt;0, M4974/F4974, ((G4974*(I4974-E4974))/F4974)), IF(M4974&gt;0, M4974/F4974, ((G4974*(E4974-I4974))/F4974))))</f>
        <v/>
      </c>
      <c r="AE4974" s="30">
        <f>IF(A4974="", "", MONTH(A4974))</f>
        <v/>
      </c>
      <c r="AF4974" s="30">
        <f>IF(A4974="", "", YEAR(A4974))</f>
        <v/>
      </c>
      <c r="AG4974" s="30">
        <f>IF(A4974="", "", DAY(A4974))</f>
        <v/>
      </c>
    </row>
    <row customHeight="1" ht="17.25" r="4975" spans="1:105">
      <c r="A4975" s="161" t="n"/>
      <c r="B4975" s="141" t="n"/>
      <c r="C4975" s="15" t="n"/>
      <c r="D4975" s="15" t="n"/>
      <c r="E4975" s="142" t="n"/>
      <c r="F4975" s="16" t="n"/>
      <c r="G4975" s="132" t="n"/>
      <c r="H4975" s="142" t="n"/>
      <c r="I4975" s="142" t="n"/>
      <c r="J4975" s="144" t="n"/>
      <c r="K4975" s="124" t="n"/>
      <c r="L4975" s="12">
        <f>IF(E4975="","", IF(C4975="Long", (((E4975-H4975)*G4975)/F4975), (((H4975-E4975)*G4975)/F4975)))</f>
        <v/>
      </c>
      <c r="M4975" s="158">
        <f>IF(J4975="", "", K4975)</f>
        <v/>
      </c>
      <c r="N4975" s="17">
        <f>IF(K4975="", "", SUM(M4975/F4975))</f>
        <v/>
      </c>
      <c r="O4975" s="18" t="n"/>
      <c r="AC4975" s="14">
        <f>IF(M4975&lt;0, M4975/-F4975, L4975)</f>
        <v/>
      </c>
      <c r="AD4975" s="14">
        <f>IF(M4975="", "", IF(C4975="Long", IF(M4975&gt;0, M4975/F4975, ((G4975*(I4975-E4975))/F4975)), IF(M4975&gt;0, M4975/F4975, ((G4975*(E4975-I4975))/F4975))))</f>
        <v/>
      </c>
      <c r="AE4975" s="30">
        <f>IF(A4975="", "", MONTH(A4975))</f>
        <v/>
      </c>
      <c r="AF4975" s="30">
        <f>IF(A4975="", "", YEAR(A4975))</f>
        <v/>
      </c>
      <c r="AG4975" s="30">
        <f>IF(A4975="", "", DAY(A4975))</f>
        <v/>
      </c>
    </row>
    <row customHeight="1" ht="17.25" r="4976" spans="1:105">
      <c r="A4976" s="161" t="n"/>
      <c r="B4976" s="141" t="n"/>
      <c r="C4976" s="15" t="n"/>
      <c r="D4976" s="15" t="n"/>
      <c r="E4976" s="142" t="n"/>
      <c r="F4976" s="16" t="n"/>
      <c r="G4976" s="132" t="n"/>
      <c r="H4976" s="142" t="n"/>
      <c r="I4976" s="142" t="n"/>
      <c r="J4976" s="144" t="n"/>
      <c r="K4976" s="124" t="n"/>
      <c r="L4976" s="12">
        <f>IF(E4976="","", IF(C4976="Long", (((E4976-H4976)*G4976)/F4976), (((H4976-E4976)*G4976)/F4976)))</f>
        <v/>
      </c>
      <c r="M4976" s="158">
        <f>IF(J4976="", "", K4976)</f>
        <v/>
      </c>
      <c r="N4976" s="17">
        <f>IF(K4976="", "", SUM(M4976/F4976))</f>
        <v/>
      </c>
      <c r="O4976" s="18" t="n"/>
      <c r="AC4976" s="14">
        <f>IF(M4976&lt;0, M4976/-F4976, L4976)</f>
        <v/>
      </c>
      <c r="AD4976" s="14">
        <f>IF(M4976="", "", IF(C4976="Long", IF(M4976&gt;0, M4976/F4976, ((G4976*(I4976-E4976))/F4976)), IF(M4976&gt;0, M4976/F4976, ((G4976*(E4976-I4976))/F4976))))</f>
        <v/>
      </c>
      <c r="AE4976" s="30">
        <f>IF(A4976="", "", MONTH(A4976))</f>
        <v/>
      </c>
      <c r="AF4976" s="30">
        <f>IF(A4976="", "", YEAR(A4976))</f>
        <v/>
      </c>
      <c r="AG4976" s="30">
        <f>IF(A4976="", "", DAY(A4976))</f>
        <v/>
      </c>
    </row>
    <row customHeight="1" ht="17.25" r="4977" spans="1:105">
      <c r="A4977" s="161" t="n"/>
      <c r="B4977" s="141" t="n"/>
      <c r="C4977" s="15" t="n"/>
      <c r="D4977" s="15" t="n"/>
      <c r="E4977" s="142" t="n"/>
      <c r="F4977" s="16" t="n"/>
      <c r="G4977" s="132" t="n"/>
      <c r="H4977" s="142" t="n"/>
      <c r="I4977" s="142" t="n"/>
      <c r="J4977" s="144" t="n"/>
      <c r="K4977" s="124" t="n"/>
      <c r="L4977" s="12">
        <f>IF(E4977="","", IF(C4977="Long", (((E4977-H4977)*G4977)/F4977), (((H4977-E4977)*G4977)/F4977)))</f>
        <v/>
      </c>
      <c r="M4977" s="158">
        <f>IF(J4977="", "", K4977)</f>
        <v/>
      </c>
      <c r="N4977" s="17">
        <f>IF(K4977="", "", SUM(M4977/F4977))</f>
        <v/>
      </c>
      <c r="O4977" s="18" t="n"/>
      <c r="AC4977" s="14">
        <f>IF(M4977&lt;0, M4977/-F4977, L4977)</f>
        <v/>
      </c>
      <c r="AD4977" s="14">
        <f>IF(M4977="", "", IF(C4977="Long", IF(M4977&gt;0, M4977/F4977, ((G4977*(I4977-E4977))/F4977)), IF(M4977&gt;0, M4977/F4977, ((G4977*(E4977-I4977))/F4977))))</f>
        <v/>
      </c>
      <c r="AE4977" s="30">
        <f>IF(A4977="", "", MONTH(A4977))</f>
        <v/>
      </c>
      <c r="AF4977" s="30">
        <f>IF(A4977="", "", YEAR(A4977))</f>
        <v/>
      </c>
      <c r="AG4977" s="30">
        <f>IF(A4977="", "", DAY(A4977))</f>
        <v/>
      </c>
    </row>
    <row customHeight="1" ht="17.25" r="4978" spans="1:105">
      <c r="A4978" s="161" t="n"/>
      <c r="B4978" s="141" t="n"/>
      <c r="C4978" s="15" t="n"/>
      <c r="D4978" s="15" t="n"/>
      <c r="E4978" s="142" t="n"/>
      <c r="F4978" s="16" t="n"/>
      <c r="G4978" s="132" t="n"/>
      <c r="H4978" s="142" t="n"/>
      <c r="I4978" s="142" t="n"/>
      <c r="J4978" s="144" t="n"/>
      <c r="K4978" s="124" t="n"/>
      <c r="L4978" s="12">
        <f>IF(E4978="","", IF(C4978="Long", (((E4978-H4978)*G4978)/F4978), (((H4978-E4978)*G4978)/F4978)))</f>
        <v/>
      </c>
      <c r="M4978" s="158">
        <f>IF(J4978="", "", K4978)</f>
        <v/>
      </c>
      <c r="N4978" s="17">
        <f>IF(K4978="", "", SUM(M4978/F4978))</f>
        <v/>
      </c>
      <c r="O4978" s="18" t="n"/>
      <c r="AC4978" s="14">
        <f>IF(M4978&lt;0, M4978/-F4978, L4978)</f>
        <v/>
      </c>
      <c r="AD4978" s="14">
        <f>IF(M4978="", "", IF(C4978="Long", IF(M4978&gt;0, M4978/F4978, ((G4978*(I4978-E4978))/F4978)), IF(M4978&gt;0, M4978/F4978, ((G4978*(E4978-I4978))/F4978))))</f>
        <v/>
      </c>
      <c r="AE4978" s="30">
        <f>IF(A4978="", "", MONTH(A4978))</f>
        <v/>
      </c>
      <c r="AF4978" s="30">
        <f>IF(A4978="", "", YEAR(A4978))</f>
        <v/>
      </c>
      <c r="AG4978" s="30">
        <f>IF(A4978="", "", DAY(A4978))</f>
        <v/>
      </c>
    </row>
    <row customHeight="1" ht="17.25" r="4979" spans="1:105">
      <c r="A4979" s="161" t="n"/>
      <c r="B4979" s="141" t="n"/>
      <c r="C4979" s="15" t="n"/>
      <c r="D4979" s="15" t="n"/>
      <c r="E4979" s="142" t="n"/>
      <c r="F4979" s="16" t="n"/>
      <c r="G4979" s="132" t="n"/>
      <c r="H4979" s="142" t="n"/>
      <c r="I4979" s="142" t="n"/>
      <c r="J4979" s="144" t="n"/>
      <c r="K4979" s="124" t="n"/>
      <c r="L4979" s="12">
        <f>IF(E4979="","", IF(C4979="Long", (((E4979-H4979)*G4979)/F4979), (((H4979-E4979)*G4979)/F4979)))</f>
        <v/>
      </c>
      <c r="M4979" s="158">
        <f>IF(J4979="", "", K4979)</f>
        <v/>
      </c>
      <c r="N4979" s="17">
        <f>IF(K4979="", "", SUM(M4979/F4979))</f>
        <v/>
      </c>
      <c r="O4979" s="18" t="n"/>
      <c r="AC4979" s="14">
        <f>IF(M4979&lt;0, M4979/-F4979, L4979)</f>
        <v/>
      </c>
      <c r="AD4979" s="14">
        <f>IF(M4979="", "", IF(C4979="Long", IF(M4979&gt;0, M4979/F4979, ((G4979*(I4979-E4979))/F4979)), IF(M4979&gt;0, M4979/F4979, ((G4979*(E4979-I4979))/F4979))))</f>
        <v/>
      </c>
      <c r="AE4979" s="30">
        <f>IF(A4979="", "", MONTH(A4979))</f>
        <v/>
      </c>
      <c r="AF4979" s="30">
        <f>IF(A4979="", "", YEAR(A4979))</f>
        <v/>
      </c>
      <c r="AG4979" s="30">
        <f>IF(A4979="", "", DAY(A4979))</f>
        <v/>
      </c>
    </row>
    <row customHeight="1" ht="17.25" r="4980" spans="1:105">
      <c r="A4980" s="161" t="n"/>
      <c r="B4980" s="141" t="n"/>
      <c r="C4980" s="15" t="n"/>
      <c r="D4980" s="15" t="n"/>
      <c r="E4980" s="142" t="n"/>
      <c r="F4980" s="16" t="n"/>
      <c r="G4980" s="132" t="n"/>
      <c r="H4980" s="142" t="n"/>
      <c r="I4980" s="142" t="n"/>
      <c r="J4980" s="144" t="n"/>
      <c r="K4980" s="124" t="n"/>
      <c r="L4980" s="12">
        <f>IF(E4980="","", IF(C4980="Long", (((E4980-H4980)*G4980)/F4980), (((H4980-E4980)*G4980)/F4980)))</f>
        <v/>
      </c>
      <c r="M4980" s="158">
        <f>IF(J4980="", "", K4980)</f>
        <v/>
      </c>
      <c r="N4980" s="17">
        <f>IF(K4980="", "", SUM(M4980/F4980))</f>
        <v/>
      </c>
      <c r="O4980" s="18" t="n"/>
      <c r="AC4980" s="14">
        <f>IF(M4980&lt;0, M4980/-F4980, L4980)</f>
        <v/>
      </c>
      <c r="AD4980" s="14">
        <f>IF(M4980="", "", IF(C4980="Long", IF(M4980&gt;0, M4980/F4980, ((G4980*(I4980-E4980))/F4980)), IF(M4980&gt;0, M4980/F4980, ((G4980*(E4980-I4980))/F4980))))</f>
        <v/>
      </c>
      <c r="AE4980" s="30">
        <f>IF(A4980="", "", MONTH(A4980))</f>
        <v/>
      </c>
      <c r="AF4980" s="30">
        <f>IF(A4980="", "", YEAR(A4980))</f>
        <v/>
      </c>
      <c r="AG4980" s="30">
        <f>IF(A4980="", "", DAY(A4980))</f>
        <v/>
      </c>
    </row>
    <row customHeight="1" ht="17.25" r="4981" spans="1:105">
      <c r="A4981" s="161" t="n"/>
      <c r="B4981" s="141" t="n"/>
      <c r="C4981" s="15" t="n"/>
      <c r="D4981" s="15" t="n"/>
      <c r="E4981" s="142" t="n"/>
      <c r="F4981" s="16" t="n"/>
      <c r="G4981" s="132" t="n"/>
      <c r="H4981" s="142" t="n"/>
      <c r="I4981" s="142" t="n"/>
      <c r="J4981" s="144" t="n"/>
      <c r="K4981" s="124" t="n"/>
      <c r="L4981" s="12">
        <f>IF(E4981="","", IF(C4981="Long", (((E4981-H4981)*G4981)/F4981), (((H4981-E4981)*G4981)/F4981)))</f>
        <v/>
      </c>
      <c r="M4981" s="158">
        <f>IF(J4981="", "", K4981)</f>
        <v/>
      </c>
      <c r="N4981" s="17">
        <f>IF(K4981="", "", SUM(M4981/F4981))</f>
        <v/>
      </c>
      <c r="O4981" s="18" t="n"/>
      <c r="AC4981" s="14">
        <f>IF(M4981&lt;0, M4981/-F4981, L4981)</f>
        <v/>
      </c>
      <c r="AD4981" s="14">
        <f>IF(M4981="", "", IF(C4981="Long", IF(M4981&gt;0, M4981/F4981, ((G4981*(I4981-E4981))/F4981)), IF(M4981&gt;0, M4981/F4981, ((G4981*(E4981-I4981))/F4981))))</f>
        <v/>
      </c>
      <c r="AE4981" s="30">
        <f>IF(A4981="", "", MONTH(A4981))</f>
        <v/>
      </c>
      <c r="AF4981" s="30">
        <f>IF(A4981="", "", YEAR(A4981))</f>
        <v/>
      </c>
      <c r="AG4981" s="30">
        <f>IF(A4981="", "", DAY(A4981))</f>
        <v/>
      </c>
    </row>
    <row customHeight="1" ht="17.25" r="4982" spans="1:105">
      <c r="A4982" s="161" t="n"/>
      <c r="B4982" s="141" t="n"/>
      <c r="C4982" s="15" t="n"/>
      <c r="D4982" s="15" t="n"/>
      <c r="E4982" s="142" t="n"/>
      <c r="F4982" s="16" t="n"/>
      <c r="G4982" s="132" t="n"/>
      <c r="H4982" s="142" t="n"/>
      <c r="I4982" s="142" t="n"/>
      <c r="J4982" s="144" t="n"/>
      <c r="K4982" s="124" t="n"/>
      <c r="L4982" s="12">
        <f>IF(E4982="","", IF(C4982="Long", (((E4982-H4982)*G4982)/F4982), (((H4982-E4982)*G4982)/F4982)))</f>
        <v/>
      </c>
      <c r="M4982" s="158">
        <f>IF(J4982="", "", K4982)</f>
        <v/>
      </c>
      <c r="N4982" s="17">
        <f>IF(K4982="", "", SUM(M4982/F4982))</f>
        <v/>
      </c>
      <c r="O4982" s="18" t="n"/>
      <c r="AC4982" s="14">
        <f>IF(M4982&lt;0, M4982/-F4982, L4982)</f>
        <v/>
      </c>
      <c r="AD4982" s="14">
        <f>IF(M4982="", "", IF(C4982="Long", IF(M4982&gt;0, M4982/F4982, ((G4982*(I4982-E4982))/F4982)), IF(M4982&gt;0, M4982/F4982, ((G4982*(E4982-I4982))/F4982))))</f>
        <v/>
      </c>
      <c r="AE4982" s="30">
        <f>IF(A4982="", "", MONTH(A4982))</f>
        <v/>
      </c>
      <c r="AF4982" s="30">
        <f>IF(A4982="", "", YEAR(A4982))</f>
        <v/>
      </c>
      <c r="AG4982" s="30">
        <f>IF(A4982="", "", DAY(A4982))</f>
        <v/>
      </c>
    </row>
    <row customHeight="1" ht="17.25" r="4983" spans="1:105">
      <c r="A4983" s="161" t="n"/>
      <c r="B4983" s="141" t="n"/>
      <c r="C4983" s="15" t="n"/>
      <c r="D4983" s="15" t="n"/>
      <c r="E4983" s="142" t="n"/>
      <c r="F4983" s="16" t="n"/>
      <c r="G4983" s="132" t="n"/>
      <c r="H4983" s="142" t="n"/>
      <c r="I4983" s="142" t="n"/>
      <c r="J4983" s="144" t="n"/>
      <c r="K4983" s="124" t="n"/>
      <c r="L4983" s="12">
        <f>IF(E4983="","", IF(C4983="Long", (((E4983-H4983)*G4983)/F4983), (((H4983-E4983)*G4983)/F4983)))</f>
        <v/>
      </c>
      <c r="M4983" s="158">
        <f>IF(J4983="", "", K4983)</f>
        <v/>
      </c>
      <c r="N4983" s="17">
        <f>IF(K4983="", "", SUM(M4983/F4983))</f>
        <v/>
      </c>
      <c r="O4983" s="18" t="n"/>
      <c r="AC4983" s="14">
        <f>IF(M4983&lt;0, M4983/-F4983, L4983)</f>
        <v/>
      </c>
      <c r="AD4983" s="14">
        <f>IF(M4983="", "", IF(C4983="Long", IF(M4983&gt;0, M4983/F4983, ((G4983*(I4983-E4983))/F4983)), IF(M4983&gt;0, M4983/F4983, ((G4983*(E4983-I4983))/F4983))))</f>
        <v/>
      </c>
      <c r="AE4983" s="30">
        <f>IF(A4983="", "", MONTH(A4983))</f>
        <v/>
      </c>
      <c r="AF4983" s="30">
        <f>IF(A4983="", "", YEAR(A4983))</f>
        <v/>
      </c>
      <c r="AG4983" s="30">
        <f>IF(A4983="", "", DAY(A4983))</f>
        <v/>
      </c>
    </row>
    <row customHeight="1" ht="17.25" r="4984" spans="1:105">
      <c r="A4984" s="161" t="n"/>
      <c r="B4984" s="141" t="n"/>
      <c r="C4984" s="15" t="n"/>
      <c r="D4984" s="15" t="n"/>
      <c r="E4984" s="142" t="n"/>
      <c r="F4984" s="16" t="n"/>
      <c r="G4984" s="132" t="n"/>
      <c r="H4984" s="142" t="n"/>
      <c r="I4984" s="142" t="n"/>
      <c r="J4984" s="144" t="n"/>
      <c r="K4984" s="124" t="n"/>
      <c r="L4984" s="12">
        <f>IF(E4984="","", IF(C4984="Long", (((E4984-H4984)*G4984)/F4984), (((H4984-E4984)*G4984)/F4984)))</f>
        <v/>
      </c>
      <c r="M4984" s="158">
        <f>IF(J4984="", "", K4984)</f>
        <v/>
      </c>
      <c r="N4984" s="17">
        <f>IF(K4984="", "", SUM(M4984/F4984))</f>
        <v/>
      </c>
      <c r="O4984" s="18" t="n"/>
      <c r="AC4984" s="14">
        <f>IF(M4984&lt;0, M4984/-F4984, L4984)</f>
        <v/>
      </c>
      <c r="AD4984" s="14">
        <f>IF(M4984="", "", IF(C4984="Long", IF(M4984&gt;0, M4984/F4984, ((G4984*(I4984-E4984))/F4984)), IF(M4984&gt;0, M4984/F4984, ((G4984*(E4984-I4984))/F4984))))</f>
        <v/>
      </c>
      <c r="AE4984" s="30">
        <f>IF(A4984="", "", MONTH(A4984))</f>
        <v/>
      </c>
      <c r="AF4984" s="30">
        <f>IF(A4984="", "", YEAR(A4984))</f>
        <v/>
      </c>
      <c r="AG4984" s="30">
        <f>IF(A4984="", "", DAY(A4984))</f>
        <v/>
      </c>
    </row>
    <row customHeight="1" ht="17.25" r="4985" spans="1:105">
      <c r="A4985" s="161" t="n"/>
      <c r="B4985" s="141" t="n"/>
      <c r="C4985" s="15" t="n"/>
      <c r="D4985" s="15" t="n"/>
      <c r="E4985" s="142" t="n"/>
      <c r="F4985" s="16" t="n"/>
      <c r="G4985" s="132" t="n"/>
      <c r="H4985" s="142" t="n"/>
      <c r="I4985" s="142" t="n"/>
      <c r="J4985" s="144" t="n"/>
      <c r="K4985" s="124" t="n"/>
      <c r="L4985" s="12">
        <f>IF(E4985="","", IF(C4985="Long", (((E4985-H4985)*G4985)/F4985), (((H4985-E4985)*G4985)/F4985)))</f>
        <v/>
      </c>
      <c r="M4985" s="158">
        <f>IF(J4985="", "", K4985)</f>
        <v/>
      </c>
      <c r="N4985" s="17">
        <f>IF(K4985="", "", SUM(M4985/F4985))</f>
        <v/>
      </c>
      <c r="O4985" s="18" t="n"/>
      <c r="AC4985" s="14">
        <f>IF(M4985&lt;0, M4985/-F4985, L4985)</f>
        <v/>
      </c>
      <c r="AD4985" s="14">
        <f>IF(M4985="", "", IF(C4985="Long", IF(M4985&gt;0, M4985/F4985, ((G4985*(I4985-E4985))/F4985)), IF(M4985&gt;0, M4985/F4985, ((G4985*(E4985-I4985))/F4985))))</f>
        <v/>
      </c>
      <c r="AE4985" s="30">
        <f>IF(A4985="", "", MONTH(A4985))</f>
        <v/>
      </c>
      <c r="AF4985" s="30">
        <f>IF(A4985="", "", YEAR(A4985))</f>
        <v/>
      </c>
      <c r="AG4985" s="30">
        <f>IF(A4985="", "", DAY(A4985))</f>
        <v/>
      </c>
    </row>
    <row customHeight="1" ht="17.25" r="4986" spans="1:105">
      <c r="A4986" s="161" t="n"/>
      <c r="B4986" s="141" t="n"/>
      <c r="C4986" s="15" t="n"/>
      <c r="D4986" s="15" t="n"/>
      <c r="E4986" s="142" t="n"/>
      <c r="F4986" s="16" t="n"/>
      <c r="G4986" s="132" t="n"/>
      <c r="H4986" s="142" t="n"/>
      <c r="I4986" s="142" t="n"/>
      <c r="J4986" s="144" t="n"/>
      <c r="K4986" s="124" t="n"/>
      <c r="L4986" s="12">
        <f>IF(E4986="","", IF(C4986="Long", (((E4986-H4986)*G4986)/F4986), (((H4986-E4986)*G4986)/F4986)))</f>
        <v/>
      </c>
      <c r="M4986" s="158">
        <f>IF(J4986="", "", K4986)</f>
        <v/>
      </c>
      <c r="N4986" s="17">
        <f>IF(K4986="", "", SUM(M4986/F4986))</f>
        <v/>
      </c>
      <c r="O4986" s="18" t="n"/>
      <c r="AC4986" s="14">
        <f>IF(M4986&lt;0, M4986/-F4986, L4986)</f>
        <v/>
      </c>
      <c r="AD4986" s="14">
        <f>IF(M4986="", "", IF(C4986="Long", IF(M4986&gt;0, M4986/F4986, ((G4986*(I4986-E4986))/F4986)), IF(M4986&gt;0, M4986/F4986, ((G4986*(E4986-I4986))/F4986))))</f>
        <v/>
      </c>
      <c r="AE4986" s="30">
        <f>IF(A4986="", "", MONTH(A4986))</f>
        <v/>
      </c>
      <c r="AF4986" s="30">
        <f>IF(A4986="", "", YEAR(A4986))</f>
        <v/>
      </c>
      <c r="AG4986" s="30">
        <f>IF(A4986="", "", DAY(A4986))</f>
        <v/>
      </c>
    </row>
    <row customHeight="1" ht="17.25" r="4987" spans="1:105">
      <c r="A4987" s="161" t="n"/>
      <c r="B4987" s="141" t="n"/>
      <c r="C4987" s="15" t="n"/>
      <c r="D4987" s="15" t="n"/>
      <c r="E4987" s="142" t="n"/>
      <c r="F4987" s="16" t="n"/>
      <c r="G4987" s="132" t="n"/>
      <c r="H4987" s="142" t="n"/>
      <c r="I4987" s="142" t="n"/>
      <c r="J4987" s="144" t="n"/>
      <c r="K4987" s="124" t="n"/>
      <c r="L4987" s="12">
        <f>IF(E4987="","", IF(C4987="Long", (((E4987-H4987)*G4987)/F4987), (((H4987-E4987)*G4987)/F4987)))</f>
        <v/>
      </c>
      <c r="M4987" s="158">
        <f>IF(J4987="", "", K4987)</f>
        <v/>
      </c>
      <c r="N4987" s="17">
        <f>IF(K4987="", "", SUM(M4987/F4987))</f>
        <v/>
      </c>
      <c r="O4987" s="18" t="n"/>
      <c r="AC4987" s="14">
        <f>IF(M4987&lt;0, M4987/-F4987, L4987)</f>
        <v/>
      </c>
      <c r="AD4987" s="14">
        <f>IF(M4987="", "", IF(C4987="Long", IF(M4987&gt;0, M4987/F4987, ((G4987*(I4987-E4987))/F4987)), IF(M4987&gt;0, M4987/F4987, ((G4987*(E4987-I4987))/F4987))))</f>
        <v/>
      </c>
      <c r="AE4987" s="30">
        <f>IF(A4987="", "", MONTH(A4987))</f>
        <v/>
      </c>
      <c r="AF4987" s="30">
        <f>IF(A4987="", "", YEAR(A4987))</f>
        <v/>
      </c>
      <c r="AG4987" s="30">
        <f>IF(A4987="", "", DAY(A4987))</f>
        <v/>
      </c>
    </row>
    <row customHeight="1" ht="17.25" r="4988" spans="1:105">
      <c r="A4988" s="161" t="n"/>
      <c r="B4988" s="141" t="n"/>
      <c r="C4988" s="15" t="n"/>
      <c r="D4988" s="15" t="n"/>
      <c r="E4988" s="142" t="n"/>
      <c r="F4988" s="16" t="n"/>
      <c r="G4988" s="132" t="n"/>
      <c r="H4988" s="142" t="n"/>
      <c r="I4988" s="142" t="n"/>
      <c r="J4988" s="144" t="n"/>
      <c r="K4988" s="124" t="n"/>
      <c r="L4988" s="12">
        <f>IF(E4988="","", IF(C4988="Long", (((E4988-H4988)*G4988)/F4988), (((H4988-E4988)*G4988)/F4988)))</f>
        <v/>
      </c>
      <c r="M4988" s="158">
        <f>IF(J4988="", "", K4988)</f>
        <v/>
      </c>
      <c r="N4988" s="17">
        <f>IF(K4988="", "", SUM(M4988/F4988))</f>
        <v/>
      </c>
      <c r="O4988" s="18" t="n"/>
      <c r="AC4988" s="14">
        <f>IF(M4988&lt;0, M4988/-F4988, L4988)</f>
        <v/>
      </c>
      <c r="AD4988" s="14">
        <f>IF(M4988="", "", IF(C4988="Long", IF(M4988&gt;0, M4988/F4988, ((G4988*(I4988-E4988))/F4988)), IF(M4988&gt;0, M4988/F4988, ((G4988*(E4988-I4988))/F4988))))</f>
        <v/>
      </c>
      <c r="AE4988" s="30">
        <f>IF(A4988="", "", MONTH(A4988))</f>
        <v/>
      </c>
      <c r="AF4988" s="30">
        <f>IF(A4988="", "", YEAR(A4988))</f>
        <v/>
      </c>
      <c r="AG4988" s="30">
        <f>IF(A4988="", "", DAY(A4988))</f>
        <v/>
      </c>
    </row>
    <row customHeight="1" ht="17.25" r="4989" spans="1:105">
      <c r="A4989" s="161" t="n"/>
      <c r="B4989" s="141" t="n"/>
      <c r="C4989" s="15" t="n"/>
      <c r="D4989" s="15" t="n"/>
      <c r="E4989" s="142" t="n"/>
      <c r="F4989" s="16" t="n"/>
      <c r="G4989" s="132" t="n"/>
      <c r="H4989" s="142" t="n"/>
      <c r="I4989" s="142" t="n"/>
      <c r="J4989" s="144" t="n"/>
      <c r="K4989" s="124" t="n"/>
      <c r="L4989" s="12">
        <f>IF(E4989="","", IF(C4989="Long", (((E4989-H4989)*G4989)/F4989), (((H4989-E4989)*G4989)/F4989)))</f>
        <v/>
      </c>
      <c r="M4989" s="158">
        <f>IF(J4989="", "", K4989)</f>
        <v/>
      </c>
      <c r="N4989" s="17">
        <f>IF(K4989="", "", SUM(M4989/F4989))</f>
        <v/>
      </c>
      <c r="O4989" s="18" t="n"/>
      <c r="AC4989" s="14">
        <f>IF(M4989&lt;0, M4989/-F4989, L4989)</f>
        <v/>
      </c>
      <c r="AD4989" s="14">
        <f>IF(M4989="", "", IF(C4989="Long", IF(M4989&gt;0, M4989/F4989, ((G4989*(I4989-E4989))/F4989)), IF(M4989&gt;0, M4989/F4989, ((G4989*(E4989-I4989))/F4989))))</f>
        <v/>
      </c>
      <c r="AE4989" s="30">
        <f>IF(A4989="", "", MONTH(A4989))</f>
        <v/>
      </c>
      <c r="AF4989" s="30">
        <f>IF(A4989="", "", YEAR(A4989))</f>
        <v/>
      </c>
      <c r="AG4989" s="30">
        <f>IF(A4989="", "", DAY(A4989))</f>
        <v/>
      </c>
    </row>
    <row customHeight="1" ht="17.25" r="4990" spans="1:105">
      <c r="A4990" s="161" t="n"/>
      <c r="B4990" s="141" t="n"/>
      <c r="C4990" s="15" t="n"/>
      <c r="D4990" s="15" t="n"/>
      <c r="E4990" s="142" t="n"/>
      <c r="F4990" s="16" t="n"/>
      <c r="G4990" s="132" t="n"/>
      <c r="H4990" s="142" t="n"/>
      <c r="I4990" s="142" t="n"/>
      <c r="J4990" s="144" t="n"/>
      <c r="K4990" s="124" t="n"/>
      <c r="L4990" s="12">
        <f>IF(E4990="","", IF(C4990="Long", (((E4990-H4990)*G4990)/F4990), (((H4990-E4990)*G4990)/F4990)))</f>
        <v/>
      </c>
      <c r="M4990" s="158">
        <f>IF(J4990="", "", K4990)</f>
        <v/>
      </c>
      <c r="N4990" s="17">
        <f>IF(K4990="", "", SUM(M4990/F4990))</f>
        <v/>
      </c>
      <c r="O4990" s="18" t="n"/>
      <c r="AC4990" s="14">
        <f>IF(M4990&lt;0, M4990/-F4990, L4990)</f>
        <v/>
      </c>
      <c r="AD4990" s="14">
        <f>IF(M4990="", "", IF(C4990="Long", IF(M4990&gt;0, M4990/F4990, ((G4990*(I4990-E4990))/F4990)), IF(M4990&gt;0, M4990/F4990, ((G4990*(E4990-I4990))/F4990))))</f>
        <v/>
      </c>
      <c r="AE4990" s="30">
        <f>IF(A4990="", "", MONTH(A4990))</f>
        <v/>
      </c>
      <c r="AF4990" s="30">
        <f>IF(A4990="", "", YEAR(A4990))</f>
        <v/>
      </c>
      <c r="AG4990" s="30">
        <f>IF(A4990="", "", DAY(A4990))</f>
        <v/>
      </c>
    </row>
    <row customHeight="1" ht="17.25" r="4991" spans="1:105">
      <c r="A4991" s="161" t="n"/>
      <c r="B4991" s="141" t="n"/>
      <c r="C4991" s="15" t="n"/>
      <c r="D4991" s="15" t="n"/>
      <c r="E4991" s="142" t="n"/>
      <c r="F4991" s="16" t="n"/>
      <c r="G4991" s="132" t="n"/>
      <c r="H4991" s="142" t="n"/>
      <c r="I4991" s="142" t="n"/>
      <c r="J4991" s="144" t="n"/>
      <c r="K4991" s="124" t="n"/>
      <c r="L4991" s="12">
        <f>IF(E4991="","", IF(C4991="Long", (((E4991-H4991)*G4991)/F4991), (((H4991-E4991)*G4991)/F4991)))</f>
        <v/>
      </c>
      <c r="M4991" s="158">
        <f>IF(J4991="", "", K4991)</f>
        <v/>
      </c>
      <c r="N4991" s="17">
        <f>IF(K4991="", "", SUM(M4991/F4991))</f>
        <v/>
      </c>
      <c r="O4991" s="18" t="n"/>
      <c r="AC4991" s="14">
        <f>IF(M4991&lt;0, M4991/-F4991, L4991)</f>
        <v/>
      </c>
      <c r="AD4991" s="14">
        <f>IF(M4991="", "", IF(C4991="Long", IF(M4991&gt;0, M4991/F4991, ((G4991*(I4991-E4991))/F4991)), IF(M4991&gt;0, M4991/F4991, ((G4991*(E4991-I4991))/F4991))))</f>
        <v/>
      </c>
      <c r="AE4991" s="30">
        <f>IF(A4991="", "", MONTH(A4991))</f>
        <v/>
      </c>
      <c r="AF4991" s="30">
        <f>IF(A4991="", "", YEAR(A4991))</f>
        <v/>
      </c>
      <c r="AG4991" s="30">
        <f>IF(A4991="", "", DAY(A4991))</f>
        <v/>
      </c>
    </row>
    <row customHeight="1" ht="17.25" r="4992" spans="1:105">
      <c r="A4992" s="161" t="n"/>
      <c r="B4992" s="141" t="n"/>
      <c r="C4992" s="15" t="n"/>
      <c r="D4992" s="15" t="n"/>
      <c r="E4992" s="142" t="n"/>
      <c r="F4992" s="16" t="n"/>
      <c r="G4992" s="132" t="n"/>
      <c r="H4992" s="142" t="n"/>
      <c r="I4992" s="142" t="n"/>
      <c r="J4992" s="144" t="n"/>
      <c r="K4992" s="124" t="n"/>
      <c r="L4992" s="12">
        <f>IF(E4992="","", IF(C4992="Long", (((E4992-H4992)*G4992)/F4992), (((H4992-E4992)*G4992)/F4992)))</f>
        <v/>
      </c>
      <c r="M4992" s="158">
        <f>IF(J4992="", "", K4992)</f>
        <v/>
      </c>
      <c r="N4992" s="17">
        <f>IF(K4992="", "", SUM(M4992/F4992))</f>
        <v/>
      </c>
      <c r="O4992" s="18" t="n"/>
      <c r="AC4992" s="14">
        <f>IF(M4992&lt;0, M4992/-F4992, L4992)</f>
        <v/>
      </c>
      <c r="AD4992" s="14">
        <f>IF(M4992="", "", IF(C4992="Long", IF(M4992&gt;0, M4992/F4992, ((G4992*(I4992-E4992))/F4992)), IF(M4992&gt;0, M4992/F4992, ((G4992*(E4992-I4992))/F4992))))</f>
        <v/>
      </c>
      <c r="AE4992" s="30">
        <f>IF(A4992="", "", MONTH(A4992))</f>
        <v/>
      </c>
      <c r="AF4992" s="30">
        <f>IF(A4992="", "", YEAR(A4992))</f>
        <v/>
      </c>
      <c r="AG4992" s="30">
        <f>IF(A4992="", "", DAY(A4992))</f>
        <v/>
      </c>
    </row>
    <row customHeight="1" ht="17.25" r="4993" spans="1:105">
      <c r="A4993" s="161" t="n"/>
      <c r="B4993" s="141" t="n"/>
      <c r="C4993" s="15" t="n"/>
      <c r="D4993" s="15" t="n"/>
      <c r="E4993" s="142" t="n"/>
      <c r="F4993" s="16" t="n"/>
      <c r="G4993" s="132" t="n"/>
      <c r="H4993" s="142" t="n"/>
      <c r="I4993" s="142" t="n"/>
      <c r="J4993" s="144" t="n"/>
      <c r="K4993" s="124" t="n"/>
      <c r="L4993" s="12">
        <f>IF(E4993="","", IF(C4993="Long", (((E4993-H4993)*G4993)/F4993), (((H4993-E4993)*G4993)/F4993)))</f>
        <v/>
      </c>
      <c r="M4993" s="158">
        <f>IF(J4993="", "", K4993)</f>
        <v/>
      </c>
      <c r="N4993" s="17">
        <f>IF(K4993="", "", SUM(M4993/F4993))</f>
        <v/>
      </c>
      <c r="O4993" s="18" t="n"/>
      <c r="AC4993" s="14">
        <f>IF(M4993&lt;0, M4993/-F4993, L4993)</f>
        <v/>
      </c>
      <c r="AD4993" s="14">
        <f>IF(M4993="", "", IF(C4993="Long", IF(M4993&gt;0, M4993/F4993, ((G4993*(I4993-E4993))/F4993)), IF(M4993&gt;0, M4993/F4993, ((G4993*(E4993-I4993))/F4993))))</f>
        <v/>
      </c>
      <c r="AE4993" s="30">
        <f>IF(A4993="", "", MONTH(A4993))</f>
        <v/>
      </c>
      <c r="AF4993" s="30">
        <f>IF(A4993="", "", YEAR(A4993))</f>
        <v/>
      </c>
      <c r="AG4993" s="30">
        <f>IF(A4993="", "", DAY(A4993))</f>
        <v/>
      </c>
    </row>
    <row customHeight="1" ht="17.25" r="4994" spans="1:105">
      <c r="A4994" s="161" t="n"/>
      <c r="B4994" s="141" t="n"/>
      <c r="C4994" s="15" t="n"/>
      <c r="D4994" s="15" t="n"/>
      <c r="E4994" s="142" t="n"/>
      <c r="F4994" s="16" t="n"/>
      <c r="G4994" s="132" t="n"/>
      <c r="H4994" s="142" t="n"/>
      <c r="I4994" s="142" t="n"/>
      <c r="J4994" s="144" t="n"/>
      <c r="K4994" s="124" t="n"/>
      <c r="L4994" s="12">
        <f>IF(E4994="","", IF(C4994="Long", (((E4994-H4994)*G4994)/F4994), (((H4994-E4994)*G4994)/F4994)))</f>
        <v/>
      </c>
      <c r="M4994" s="158">
        <f>IF(J4994="", "", K4994)</f>
        <v/>
      </c>
      <c r="N4994" s="17">
        <f>IF(K4994="", "", SUM(M4994/F4994))</f>
        <v/>
      </c>
      <c r="O4994" s="18" t="n"/>
      <c r="AC4994" s="14">
        <f>IF(M4994&lt;0, M4994/-F4994, L4994)</f>
        <v/>
      </c>
      <c r="AD4994" s="14">
        <f>IF(M4994="", "", IF(C4994="Long", IF(M4994&gt;0, M4994/F4994, ((G4994*(I4994-E4994))/F4994)), IF(M4994&gt;0, M4994/F4994, ((G4994*(E4994-I4994))/F4994))))</f>
        <v/>
      </c>
      <c r="AE4994" s="30">
        <f>IF(A4994="", "", MONTH(A4994))</f>
        <v/>
      </c>
      <c r="AF4994" s="30">
        <f>IF(A4994="", "", YEAR(A4994))</f>
        <v/>
      </c>
      <c r="AG4994" s="30">
        <f>IF(A4994="", "", DAY(A4994))</f>
        <v/>
      </c>
    </row>
    <row customHeight="1" ht="17.25" r="4995" spans="1:105">
      <c r="A4995" s="161" t="n"/>
      <c r="B4995" s="141" t="n"/>
      <c r="C4995" s="15" t="n"/>
      <c r="D4995" s="15" t="n"/>
      <c r="E4995" s="142" t="n"/>
      <c r="F4995" s="16" t="n"/>
      <c r="G4995" s="132" t="n"/>
      <c r="H4995" s="142" t="n"/>
      <c r="I4995" s="142" t="n"/>
      <c r="J4995" s="144" t="n"/>
      <c r="K4995" s="124" t="n"/>
      <c r="L4995" s="12">
        <f>IF(E4995="","", IF(C4995="Long", (((E4995-H4995)*G4995)/F4995), (((H4995-E4995)*G4995)/F4995)))</f>
        <v/>
      </c>
      <c r="M4995" s="158">
        <f>IF(J4995="", "", K4995)</f>
        <v/>
      </c>
      <c r="N4995" s="17">
        <f>IF(K4995="", "", SUM(M4995/F4995))</f>
        <v/>
      </c>
      <c r="O4995" s="18" t="n"/>
      <c r="AC4995" s="14">
        <f>IF(M4995&lt;0, M4995/-F4995, L4995)</f>
        <v/>
      </c>
      <c r="AD4995" s="14">
        <f>IF(M4995="", "", IF(C4995="Long", IF(M4995&gt;0, M4995/F4995, ((G4995*(I4995-E4995))/F4995)), IF(M4995&gt;0, M4995/F4995, ((G4995*(E4995-I4995))/F4995))))</f>
        <v/>
      </c>
      <c r="AE4995" s="30">
        <f>IF(A4995="", "", MONTH(A4995))</f>
        <v/>
      </c>
      <c r="AF4995" s="30">
        <f>IF(A4995="", "", YEAR(A4995))</f>
        <v/>
      </c>
      <c r="AG4995" s="30">
        <f>IF(A4995="", "", DAY(A4995))</f>
        <v/>
      </c>
    </row>
    <row customHeight="1" ht="17.25" r="4996" spans="1:105">
      <c r="A4996" s="161" t="n"/>
      <c r="B4996" s="141" t="n"/>
      <c r="C4996" s="15" t="n"/>
      <c r="D4996" s="15" t="n"/>
      <c r="E4996" s="142" t="n"/>
      <c r="F4996" s="16" t="n"/>
      <c r="G4996" s="132" t="n"/>
      <c r="H4996" s="142" t="n"/>
      <c r="I4996" s="142" t="n"/>
      <c r="J4996" s="144" t="n"/>
      <c r="K4996" s="124" t="n"/>
      <c r="L4996" s="12">
        <f>IF(E4996="","", IF(C4996="Long", (((E4996-H4996)*G4996)/F4996), (((H4996-E4996)*G4996)/F4996)))</f>
        <v/>
      </c>
      <c r="M4996" s="158">
        <f>IF(J4996="", "", K4996)</f>
        <v/>
      </c>
      <c r="N4996" s="17">
        <f>IF(K4996="", "", SUM(M4996/F4996))</f>
        <v/>
      </c>
      <c r="O4996" s="18" t="n"/>
      <c r="AC4996" s="14">
        <f>IF(M4996&lt;0, M4996/-F4996, L4996)</f>
        <v/>
      </c>
      <c r="AD4996" s="14">
        <f>IF(M4996="", "", IF(C4996="Long", IF(M4996&gt;0, M4996/F4996, ((G4996*(I4996-E4996))/F4996)), IF(M4996&gt;0, M4996/F4996, ((G4996*(E4996-I4996))/F4996))))</f>
        <v/>
      </c>
      <c r="AE4996" s="30">
        <f>IF(A4996="", "", MONTH(A4996))</f>
        <v/>
      </c>
      <c r="AF4996" s="30">
        <f>IF(A4996="", "", YEAR(A4996))</f>
        <v/>
      </c>
      <c r="AG4996" s="30">
        <f>IF(A4996="", "", DAY(A4996))</f>
        <v/>
      </c>
    </row>
    <row customHeight="1" ht="17.25" r="4997" spans="1:105">
      <c r="A4997" s="161" t="n"/>
      <c r="B4997" s="141" t="n"/>
      <c r="C4997" s="15" t="n"/>
      <c r="D4997" s="15" t="n"/>
      <c r="E4997" s="142" t="n"/>
      <c r="F4997" s="16" t="n"/>
      <c r="G4997" s="132" t="n"/>
      <c r="H4997" s="142" t="n"/>
      <c r="I4997" s="142" t="n"/>
      <c r="J4997" s="144" t="n"/>
      <c r="K4997" s="124" t="n"/>
      <c r="L4997" s="12">
        <f>IF(E4997="","", IF(C4997="Long", (((E4997-H4997)*G4997)/F4997), (((H4997-E4997)*G4997)/F4997)))</f>
        <v/>
      </c>
      <c r="M4997" s="158">
        <f>IF(J4997="", "", K4997)</f>
        <v/>
      </c>
      <c r="N4997" s="17">
        <f>IF(K4997="", "", SUM(M4997/F4997))</f>
        <v/>
      </c>
      <c r="O4997" s="18" t="n"/>
      <c r="AC4997" s="14">
        <f>IF(M4997&lt;0, M4997/-F4997, L4997)</f>
        <v/>
      </c>
      <c r="AD4997" s="14">
        <f>IF(M4997="", "", IF(C4997="Long", IF(M4997&gt;0, M4997/F4997, ((G4997*(I4997-E4997))/F4997)), IF(M4997&gt;0, M4997/F4997, ((G4997*(E4997-I4997))/F4997))))</f>
        <v/>
      </c>
      <c r="AE4997" s="30">
        <f>IF(A4997="", "", MONTH(A4997))</f>
        <v/>
      </c>
      <c r="AF4997" s="30">
        <f>IF(A4997="", "", YEAR(A4997))</f>
        <v/>
      </c>
      <c r="AG4997" s="30">
        <f>IF(A4997="", "", DAY(A4997))</f>
        <v/>
      </c>
    </row>
    <row customHeight="1" ht="17.25" r="4998" spans="1:105">
      <c r="A4998" s="161" t="n"/>
      <c r="B4998" s="141" t="n"/>
      <c r="C4998" s="15" t="n"/>
      <c r="D4998" s="15" t="n"/>
      <c r="E4998" s="142" t="n"/>
      <c r="F4998" s="16" t="n"/>
      <c r="G4998" s="132" t="n"/>
      <c r="H4998" s="142" t="n"/>
      <c r="I4998" s="142" t="n"/>
      <c r="J4998" s="144" t="n"/>
      <c r="K4998" s="124" t="n"/>
      <c r="L4998" s="12">
        <f>IF(E4998="","", IF(C4998="Long", (((E4998-H4998)*G4998)/F4998), (((H4998-E4998)*G4998)/F4998)))</f>
        <v/>
      </c>
      <c r="M4998" s="158">
        <f>IF(J4998="", "", K4998)</f>
        <v/>
      </c>
      <c r="N4998" s="17">
        <f>IF(K4998="", "", SUM(M4998/F4998))</f>
        <v/>
      </c>
      <c r="O4998" s="18" t="n"/>
      <c r="AC4998" s="14">
        <f>IF(M4998&lt;0, M4998/-F4998, L4998)</f>
        <v/>
      </c>
      <c r="AD4998" s="14">
        <f>IF(M4998="", "", IF(C4998="Long", IF(M4998&gt;0, M4998/F4998, ((G4998*(I4998-E4998))/F4998)), IF(M4998&gt;0, M4998/F4998, ((G4998*(E4998-I4998))/F4998))))</f>
        <v/>
      </c>
      <c r="AE4998" s="30">
        <f>IF(A4998="", "", MONTH(A4998))</f>
        <v/>
      </c>
      <c r="AF4998" s="30">
        <f>IF(A4998="", "", YEAR(A4998))</f>
        <v/>
      </c>
      <c r="AG4998" s="30">
        <f>IF(A4998="", "", DAY(A4998))</f>
        <v/>
      </c>
    </row>
    <row customHeight="1" ht="17.25" r="4999" spans="1:105">
      <c r="A4999" s="161" t="n"/>
      <c r="B4999" s="141" t="n"/>
      <c r="C4999" s="15" t="n"/>
      <c r="D4999" s="15" t="n"/>
      <c r="E4999" s="142" t="n"/>
      <c r="F4999" s="16" t="n"/>
      <c r="G4999" s="132" t="n"/>
      <c r="H4999" s="142" t="n"/>
      <c r="I4999" s="142" t="n"/>
      <c r="J4999" s="144" t="n"/>
      <c r="K4999" s="124" t="n"/>
      <c r="L4999" s="12">
        <f>IF(E4999="","", IF(C4999="Long", (((E4999-H4999)*G4999)/F4999), (((H4999-E4999)*G4999)/F4999)))</f>
        <v/>
      </c>
      <c r="M4999" s="158">
        <f>IF(J4999="", "", K4999)</f>
        <v/>
      </c>
      <c r="N4999" s="17">
        <f>IF(K4999="", "", SUM(M4999/F4999))</f>
        <v/>
      </c>
      <c r="O4999" s="18" t="n"/>
      <c r="AC4999" s="14">
        <f>IF(M4999&lt;0, M4999/-F4999, L4999)</f>
        <v/>
      </c>
      <c r="AD4999" s="14">
        <f>IF(M4999="", "", IF(C4999="Long", IF(M4999&gt;0, M4999/F4999, ((G4999*(I4999-E4999))/F4999)), IF(M4999&gt;0, M4999/F4999, ((G4999*(E4999-I4999))/F4999))))</f>
        <v/>
      </c>
      <c r="AE4999" s="30">
        <f>IF(A4999="", "", MONTH(A4999))</f>
        <v/>
      </c>
      <c r="AF4999" s="30">
        <f>IF(A4999="", "", YEAR(A4999))</f>
        <v/>
      </c>
      <c r="AG4999" s="30">
        <f>IF(A4999="", "", DAY(A4999))</f>
        <v/>
      </c>
    </row>
    <row customHeight="1" ht="17.25" r="5000" spans="1:105" thickBot="1">
      <c r="A5000" s="162" t="n"/>
      <c r="B5000" s="149" t="n"/>
      <c r="C5000" s="19" t="n"/>
      <c r="D5000" s="19" t="n"/>
      <c r="E5000" s="150" t="n"/>
      <c r="F5000" s="20" t="n"/>
      <c r="G5000" s="133" t="n"/>
      <c r="H5000" s="150" t="n"/>
      <c r="I5000" s="150" t="n"/>
      <c r="J5000" s="151" t="n"/>
      <c r="K5000" s="151" t="n"/>
      <c r="L5000" s="21">
        <f>IF(E5000="","", IF(C5000="Long", (((E5000-H5000)*G5000)/F5000), (((H5000-E5000)*G5000)/F5000)))</f>
        <v/>
      </c>
      <c r="M5000" s="158">
        <f>IF(J5000="", "", K5000)</f>
        <v/>
      </c>
      <c r="N5000" s="22">
        <f>IF(K5000="", "", SUM(M5000/F5000))</f>
        <v/>
      </c>
      <c r="O5000" s="23" t="n"/>
      <c r="AC5000" s="14">
        <f>IF(M5000&lt;0, M5000/-F5000, L5000)</f>
        <v/>
      </c>
      <c r="AD5000" s="14">
        <f>IF(M5000="", "", IF(C5000="Long", IF(M5000&gt;0, M5000/F5000, ((G5000*(I5000-E5000))/F5000)), IF(M5000&gt;0, M5000/F5000, ((G5000*(E5000-I5000))/F5000))))</f>
        <v/>
      </c>
      <c r="AE5000" s="30">
        <f>IF(A5000="", "", MONTH(A5000))</f>
        <v/>
      </c>
      <c r="AF5000" s="30">
        <f>IF(A5000="", "", YEAR(A5000))</f>
        <v/>
      </c>
      <c r="AG5000" s="30">
        <f>IF(A5000="", "", DAY(A5000))</f>
        <v/>
      </c>
    </row>
    <row r="5001" spans="1:105">
      <c r="AD5001" s="14" t="n"/>
    </row>
  </sheetData>
  <conditionalFormatting sqref="L4 N229:N5000">
    <cfRule dxfId="2" operator="equal" priority="4" type="cellIs">
      <formula>0</formula>
    </cfRule>
    <cfRule dxfId="1" operator="lessThan" priority="5" type="cellIs">
      <formula>0</formula>
    </cfRule>
    <cfRule dxfId="0" operator="greaterThan" priority="6" type="cellIs">
      <formula>0</formula>
    </cfRule>
  </conditionalFormatting>
  <conditionalFormatting sqref="N8:N228">
    <cfRule dxfId="2" operator="equal" priority="1" type="cellIs">
      <formula>0</formula>
    </cfRule>
    <cfRule dxfId="1" operator="lessThan" priority="2" type="cellIs">
      <formula>0</formula>
    </cfRule>
    <cfRule dxfId="0" operator="greaterThan" priority="3" type="cellIs">
      <formula>0</formula>
    </cfRule>
  </conditionalFormatting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B17" sqref="AB17"/>
    </sheetView>
  </sheetViews>
  <sheetFormatPr baseColWidth="8" defaultColWidth="9.109375" defaultRowHeight="14.4" outlineLevelCol="0"/>
  <cols>
    <col customWidth="1" max="1" min="1" style="30" width="3.6640625"/>
    <col bestFit="1" customWidth="1" max="2" min="2" style="30" width="45.5546875"/>
    <col customWidth="1" max="3" min="3" style="30" width="9.109375"/>
    <col customWidth="1" max="4" min="4" style="30" width="15.44140625"/>
    <col customWidth="1" max="5" min="5" style="30" width="2.6640625"/>
    <col customWidth="1" max="6" min="6" style="30" width="2.5546875"/>
    <col customWidth="1" max="7" min="7" style="30" width="31.5546875"/>
    <col customWidth="1" max="8" min="8" style="30" width="14"/>
    <col customWidth="1" max="20" min="9" style="30" width="11.6640625"/>
    <col customWidth="1" max="28" min="21" style="30" width="9.109375"/>
    <col customWidth="1" max="16384" min="29" style="30" width="9.109375"/>
  </cols>
  <sheetData>
    <row customFormat="1" customHeight="1" ht="24" r="1" s="26" spans="1:32" thickBot="1">
      <c r="A1" s="24" t="n"/>
      <c r="B1" s="25" t="s">
        <v>321</v>
      </c>
      <c r="E1" s="27" t="n"/>
      <c r="F1" s="24" t="n"/>
      <c r="G1" s="28" t="s">
        <v>322</v>
      </c>
      <c r="H1" s="28" t="n"/>
      <c r="U1" s="27" t="n"/>
    </row>
    <row customHeight="1" ht="15" r="2" spans="1:32" thickBot="1">
      <c r="A2" s="29" t="n"/>
      <c r="B2" s="2" t="n"/>
      <c r="C2" s="2" t="n"/>
      <c r="D2" s="2" t="n"/>
      <c r="E2" s="8" t="n"/>
      <c r="F2" s="29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8" t="n"/>
    </row>
    <row customHeight="1" ht="18.6" r="3" spans="1:32" thickBot="1">
      <c r="A3" s="29" t="n"/>
      <c r="B3" s="2" t="n"/>
      <c r="C3" s="2" t="n"/>
      <c r="D3" s="2" t="n"/>
      <c r="E3" s="8" t="n"/>
      <c r="F3" s="29" t="n"/>
      <c r="G3" s="31" t="s">
        <v>22</v>
      </c>
      <c r="H3" s="32" t="n">
        <v>2016</v>
      </c>
      <c r="I3" s="33" t="s">
        <v>323</v>
      </c>
      <c r="J3" s="34" t="s">
        <v>324</v>
      </c>
      <c r="K3" s="35" t="s">
        <v>325</v>
      </c>
      <c r="L3" s="34" t="s">
        <v>326</v>
      </c>
      <c r="M3" s="35" t="s">
        <v>327</v>
      </c>
      <c r="N3" s="34" t="s">
        <v>328</v>
      </c>
      <c r="O3" s="35" t="s">
        <v>329</v>
      </c>
      <c r="P3" s="34" t="s">
        <v>330</v>
      </c>
      <c r="Q3" s="35" t="s">
        <v>331</v>
      </c>
      <c r="R3" s="34" t="s">
        <v>332</v>
      </c>
      <c r="S3" s="35" t="s">
        <v>333</v>
      </c>
      <c r="T3" s="36" t="s">
        <v>334</v>
      </c>
      <c r="U3" s="8" t="n"/>
      <c r="AF3" s="30" t="n">
        <v>2016</v>
      </c>
    </row>
    <row customHeight="1" ht="15" r="4" spans="1:32" thickBot="1">
      <c r="A4" s="29" t="n"/>
      <c r="B4" s="2" t="n"/>
      <c r="C4" s="2" t="n"/>
      <c r="D4" s="2" t="n"/>
      <c r="E4" s="8" t="n"/>
      <c r="F4" s="29" t="n"/>
      <c r="G4" s="2" t="n"/>
      <c r="H4" s="2" t="n"/>
      <c r="I4" s="29" t="n"/>
      <c r="J4" s="37" t="n"/>
      <c r="K4" s="2" t="n"/>
      <c r="L4" s="37" t="n"/>
      <c r="M4" s="2" t="n"/>
      <c r="N4" s="37" t="n"/>
      <c r="O4" s="2" t="n"/>
      <c r="P4" s="37" t="n"/>
      <c r="Q4" s="2" t="n"/>
      <c r="R4" s="37" t="n"/>
      <c r="S4" s="2" t="n"/>
      <c r="T4" s="38" t="n"/>
      <c r="U4" s="8" t="n"/>
      <c r="AF4" s="30" t="n">
        <v>2017</v>
      </c>
    </row>
    <row customHeight="1" ht="18" r="5" spans="1:32">
      <c r="A5" s="29" t="n"/>
      <c r="B5" s="39" t="s">
        <v>335</v>
      </c>
      <c r="C5" s="1" t="n"/>
      <c r="D5" s="40">
        <f>COUNTA('Trade Log'!K8:K5000)</f>
        <v/>
      </c>
      <c r="E5" s="8" t="n"/>
      <c r="F5" s="29" t="n"/>
      <c r="G5" s="41" t="s">
        <v>336</v>
      </c>
      <c r="H5" s="42" t="n"/>
      <c r="I5" s="43">
        <f>COUNTIFS('Trade Log'!$AE$8:$AE$5000, I43, 'Trade Log'!$AF$8:$AF$5000, 'Trade Summary'!$H$3)</f>
        <v/>
      </c>
      <c r="J5" s="44">
        <f>COUNTIFS('Trade Log'!$AE$8:$AE$5000, J43, 'Trade Log'!$AF$8:$AF$5000, 'Trade Summary'!$H$3)</f>
        <v/>
      </c>
      <c r="K5" s="45">
        <f>COUNTIFS('Trade Log'!$AE$8:$AE$5000, K43, 'Trade Log'!$AF$8:$AF$5000, 'Trade Summary'!$H$3)</f>
        <v/>
      </c>
      <c r="L5" s="44">
        <f>COUNTIFS('Trade Log'!$AE$8:$AE$5000, L43, 'Trade Log'!$AF$8:$AF$5000, 'Trade Summary'!$H$3)</f>
        <v/>
      </c>
      <c r="M5" s="45">
        <f>COUNTIFS('Trade Log'!$AE$8:$AE$5000, M43, 'Trade Log'!$AF$8:$AF$5000, 'Trade Summary'!$H$3)</f>
        <v/>
      </c>
      <c r="N5" s="44">
        <f>COUNTIFS('Trade Log'!$AE$8:$AE$5000, N43, 'Trade Log'!$AF$8:$AF$5000, 'Trade Summary'!$H$3)</f>
        <v/>
      </c>
      <c r="O5" s="45">
        <f>COUNTIFS('Trade Log'!$AE$8:$AE$5000, O43, 'Trade Log'!$AF$8:$AF$5000, 'Trade Summary'!$H$3)</f>
        <v/>
      </c>
      <c r="P5" s="44">
        <f>COUNTIFS('Trade Log'!$AE$8:$AE$5000, P43, 'Trade Log'!$AF$8:$AF$5000, 'Trade Summary'!$H$3)</f>
        <v/>
      </c>
      <c r="Q5" s="45">
        <f>COUNTIFS('Trade Log'!$AE$8:$AE$5000, Q43, 'Trade Log'!$AF$8:$AF$5000, 'Trade Summary'!$H$3)</f>
        <v/>
      </c>
      <c r="R5" s="44">
        <f>COUNTIFS('Trade Log'!$AE$8:$AE$5000, R43, 'Trade Log'!$AF$8:$AF$5000, 'Trade Summary'!$H$3)</f>
        <v/>
      </c>
      <c r="S5" s="45">
        <f>COUNTIFS('Trade Log'!$AE$8:$AE$5000, S43, 'Trade Log'!$AF$8:$AF$5000, 'Trade Summary'!$H$3)</f>
        <v/>
      </c>
      <c r="T5" s="46">
        <f>COUNTIFS('Trade Log'!$AE$8:$AE$5000, T43, 'Trade Log'!$AF$8:$AF$5000, 'Trade Summary'!$H$3)</f>
        <v/>
      </c>
      <c r="U5" s="8" t="n"/>
      <c r="AF5" s="30" t="n">
        <v>2018</v>
      </c>
    </row>
    <row customHeight="1" ht="18" r="6" spans="1:32">
      <c r="A6" s="29" t="n"/>
      <c r="B6" s="47" t="s">
        <v>337</v>
      </c>
      <c r="C6" s="2" t="n"/>
      <c r="D6" s="48">
        <f>COUNTIF('Trade Log'!M8:M5000, "&gt;0")</f>
        <v/>
      </c>
      <c r="E6" s="8" t="n"/>
      <c r="F6" s="29" t="n"/>
      <c r="G6" s="49" t="s">
        <v>337</v>
      </c>
      <c r="H6" s="50" t="n"/>
      <c r="I6" s="51">
        <f>COUNTIFS('Trade Log'!$AE$8:$AE$5000, I43, 'Trade Log'!$AF$8:$AF$5000, 'Trade Summary'!$H$3, 'Trade Log'!$M$8:$M$5000, "&gt;0")</f>
        <v/>
      </c>
      <c r="J6" s="52">
        <f>COUNTIFS('Trade Log'!$AE$8:$AE$5000, J43, 'Trade Log'!$AF$8:$AF$5000, 'Trade Summary'!$H$3, 'Trade Log'!$M$8:$M$5000, "&gt;0")</f>
        <v/>
      </c>
      <c r="K6" s="53">
        <f>COUNTIFS('Trade Log'!$AE$8:$AE$5000, K43, 'Trade Log'!$AF$8:$AF$5000, 'Trade Summary'!$H$3, 'Trade Log'!$M$8:$M$5000, "&gt;0")</f>
        <v/>
      </c>
      <c r="L6" s="52">
        <f>COUNTIFS('Trade Log'!$AE$8:$AE$5000, L43, 'Trade Log'!$AF$8:$AF$5000, 'Trade Summary'!$H$3, 'Trade Log'!$M$8:$M$5000, "&gt;0")</f>
        <v/>
      </c>
      <c r="M6" s="53">
        <f>COUNTIFS('Trade Log'!$AE$8:$AE$5000, M43, 'Trade Log'!$AF$8:$AF$5000, 'Trade Summary'!$H$3, 'Trade Log'!$M$8:$M$5000, "&gt;0")</f>
        <v/>
      </c>
      <c r="N6" s="52">
        <f>COUNTIFS('Trade Log'!$AE$8:$AE$5000, N43, 'Trade Log'!$AF$8:$AF$5000, 'Trade Summary'!$H$3, 'Trade Log'!$M$8:$M$5000, "&gt;0")</f>
        <v/>
      </c>
      <c r="O6" s="53">
        <f>COUNTIFS('Trade Log'!$AE$8:$AE$5000, O43, 'Trade Log'!$AF$8:$AF$5000, 'Trade Summary'!$H$3, 'Trade Log'!$M$8:$M$5000, "&gt;0")</f>
        <v/>
      </c>
      <c r="P6" s="52">
        <f>COUNTIFS('Trade Log'!$AE$8:$AE$5000, P43, 'Trade Log'!$AF$8:$AF$5000, 'Trade Summary'!$H$3, 'Trade Log'!$M$8:$M$5000, "&gt;0")</f>
        <v/>
      </c>
      <c r="Q6" s="53">
        <f>COUNTIFS('Trade Log'!$AE$8:$AE$5000, Q43, 'Trade Log'!$AF$8:$AF$5000, 'Trade Summary'!$H$3, 'Trade Log'!$M$8:$M$5000, "&gt;0")</f>
        <v/>
      </c>
      <c r="R6" s="52">
        <f>COUNTIFS('Trade Log'!$AE$8:$AE$5000, R43, 'Trade Log'!$AF$8:$AF$5000, 'Trade Summary'!$H$3, 'Trade Log'!$M$8:$M$5000, "&gt;0")</f>
        <v/>
      </c>
      <c r="S6" s="53">
        <f>COUNTIFS('Trade Log'!$AE$8:$AE$5000, S43, 'Trade Log'!$AF$8:$AF$5000, 'Trade Summary'!$H$3, 'Trade Log'!$M$8:$M$5000, "&gt;0")</f>
        <v/>
      </c>
      <c r="T6" s="54">
        <f>COUNTIFS('Trade Log'!$AE$8:$AE$5000, T43, 'Trade Log'!$AF$8:$AF$5000, 'Trade Summary'!$H$3, 'Trade Log'!$M$8:$M$5000, "&gt;0")</f>
        <v/>
      </c>
      <c r="U6" s="8" t="n"/>
      <c r="AF6" s="30" t="n">
        <v>2019</v>
      </c>
    </row>
    <row customHeight="1" ht="18" r="7" spans="1:32">
      <c r="A7" s="29" t="n"/>
      <c r="B7" s="47" t="s">
        <v>338</v>
      </c>
      <c r="C7" s="2" t="n"/>
      <c r="D7" s="48">
        <f>COUNTIF('Trade Log'!M8:M5000, "&lt;0")</f>
        <v/>
      </c>
      <c r="E7" s="8" t="n"/>
      <c r="F7" s="29" t="n"/>
      <c r="G7" s="49" t="s">
        <v>338</v>
      </c>
      <c r="H7" s="50" t="n"/>
      <c r="I7" s="51">
        <f>COUNTIFS('Trade Log'!$AE$8:$AE$5000, I43, 'Trade Log'!$AF$8:$AF$5000, 'Trade Summary'!$H$3, 'Trade Log'!$M$8:$M$5000, "&lt;0")</f>
        <v/>
      </c>
      <c r="J7" s="52">
        <f>COUNTIFS('Trade Log'!$AE$8:$AE$5000, J43, 'Trade Log'!$AF$8:$AF$5000, 'Trade Summary'!$H$3, 'Trade Log'!$M$8:$M$5000, "&lt;0")</f>
        <v/>
      </c>
      <c r="K7" s="53">
        <f>COUNTIFS('Trade Log'!$AE$8:$AE$5000, K43, 'Trade Log'!$AF$8:$AF$5000, 'Trade Summary'!$H$3, 'Trade Log'!$M$8:$M$5000, "&lt;0")</f>
        <v/>
      </c>
      <c r="L7" s="52">
        <f>COUNTIFS('Trade Log'!$AE$8:$AE$5000, L43, 'Trade Log'!$AF$8:$AF$5000, 'Trade Summary'!$H$3, 'Trade Log'!$M$8:$M$5000, "&lt;0")</f>
        <v/>
      </c>
      <c r="M7" s="53">
        <f>COUNTIFS('Trade Log'!$AE$8:$AE$5000, M43, 'Trade Log'!$AF$8:$AF$5000, 'Trade Summary'!$H$3, 'Trade Log'!$M$8:$M$5000, "&lt;0")</f>
        <v/>
      </c>
      <c r="N7" s="52">
        <f>COUNTIFS('Trade Log'!$AE$8:$AE$5000, N43, 'Trade Log'!$AF$8:$AF$5000, 'Trade Summary'!$H$3, 'Trade Log'!$M$8:$M$5000, "&lt;0")</f>
        <v/>
      </c>
      <c r="O7" s="53">
        <f>COUNTIFS('Trade Log'!$AE$8:$AE$5000, O43, 'Trade Log'!$AF$8:$AF$5000, 'Trade Summary'!$H$3, 'Trade Log'!$M$8:$M$5000, "&lt;0")</f>
        <v/>
      </c>
      <c r="P7" s="52">
        <f>COUNTIFS('Trade Log'!$AE$8:$AE$5000, P43, 'Trade Log'!$AF$8:$AF$5000, 'Trade Summary'!$H$3, 'Trade Log'!$M$8:$M$5000, "&lt;0")</f>
        <v/>
      </c>
      <c r="Q7" s="53">
        <f>COUNTIFS('Trade Log'!$AE$8:$AE$5000, Q43, 'Trade Log'!$AF$8:$AF$5000, 'Trade Summary'!$H$3, 'Trade Log'!$M$8:$M$5000, "&lt;0")</f>
        <v/>
      </c>
      <c r="R7" s="52">
        <f>COUNTIFS('Trade Log'!$AE$8:$AE$5000, R43, 'Trade Log'!$AF$8:$AF$5000, 'Trade Summary'!$H$3, 'Trade Log'!$M$8:$M$5000, "&lt;0")</f>
        <v/>
      </c>
      <c r="S7" s="53">
        <f>COUNTIFS('Trade Log'!$AE$8:$AE$5000, S43, 'Trade Log'!$AF$8:$AF$5000, 'Trade Summary'!$H$3, 'Trade Log'!$M$8:$M$5000, "&lt;0")</f>
        <v/>
      </c>
      <c r="T7" s="54">
        <f>COUNTIFS('Trade Log'!$AE$8:$AE$5000, T43, 'Trade Log'!$AF$8:$AF$5000, 'Trade Summary'!$H$3, 'Trade Log'!$M$8:$M$5000, "&lt;0")</f>
        <v/>
      </c>
      <c r="U7" s="8" t="n"/>
      <c r="AF7" s="30" t="n">
        <v>2020</v>
      </c>
    </row>
    <row customHeight="1" ht="18" r="8" spans="1:32">
      <c r="A8" s="29" t="n"/>
      <c r="B8" s="55" t="s">
        <v>339</v>
      </c>
      <c r="C8" s="2" t="n"/>
      <c r="D8" s="56">
        <f>COUNTIF('Trade Log'!M8:M5000, "0")</f>
        <v/>
      </c>
      <c r="E8" s="8" t="n"/>
      <c r="F8" s="29" t="n"/>
      <c r="G8" s="49" t="s">
        <v>339</v>
      </c>
      <c r="H8" s="50" t="n"/>
      <c r="I8" s="51">
        <f>COUNTIFS('Trade Log'!$AE$8:$AE$5000, I43, 'Trade Log'!$AF$8:$AF$5000, 'Trade Summary'!$H$3, 'Trade Log'!$M$8:$M$5000, "0")</f>
        <v/>
      </c>
      <c r="J8" s="52">
        <f>COUNTIFS('Trade Log'!$AE$8:$AE$5000, J43, 'Trade Log'!$AF$8:$AF$5000, 'Trade Summary'!$H$3, 'Trade Log'!$M$8:$M$5000, "0")</f>
        <v/>
      </c>
      <c r="K8" s="53">
        <f>COUNTIFS('Trade Log'!$AE$8:$AE$5000, K43, 'Trade Log'!$AF$8:$AF$5000, 'Trade Summary'!$H$3, 'Trade Log'!$M$8:$M$5000, "0")</f>
        <v/>
      </c>
      <c r="L8" s="52">
        <f>COUNTIFS('Trade Log'!$AE$8:$AE$5000, L43, 'Trade Log'!$AF$8:$AF$5000, 'Trade Summary'!$H$3, 'Trade Log'!$M$8:$M$5000, "0")</f>
        <v/>
      </c>
      <c r="M8" s="53">
        <f>COUNTIFS('Trade Log'!$AE$8:$AE$5000, M43, 'Trade Log'!$AF$8:$AF$5000, 'Trade Summary'!$H$3, 'Trade Log'!$M$8:$M$5000, "0")</f>
        <v/>
      </c>
      <c r="N8" s="52">
        <f>COUNTIFS('Trade Log'!$AE$8:$AE$5000, N43, 'Trade Log'!$AF$8:$AF$5000, 'Trade Summary'!$H$3, 'Trade Log'!$M$8:$M$5000, "0")</f>
        <v/>
      </c>
      <c r="O8" s="53">
        <f>COUNTIFS('Trade Log'!$AE$8:$AE$5000, O43, 'Trade Log'!$AF$8:$AF$5000, 'Trade Summary'!$H$3, 'Trade Log'!$M$8:$M$5000, "0")</f>
        <v/>
      </c>
      <c r="P8" s="52">
        <f>COUNTIFS('Trade Log'!$AE$8:$AE$5000, P43, 'Trade Log'!$AF$8:$AF$5000, 'Trade Summary'!$H$3, 'Trade Log'!$M$8:$M$5000, "0")</f>
        <v/>
      </c>
      <c r="Q8" s="53">
        <f>COUNTIFS('Trade Log'!$AE$8:$AE$5000, Q43, 'Trade Log'!$AF$8:$AF$5000, 'Trade Summary'!$H$3, 'Trade Log'!$M$8:$M$5000, "0")</f>
        <v/>
      </c>
      <c r="R8" s="52">
        <f>COUNTIFS('Trade Log'!$AE$8:$AE$5000, R43, 'Trade Log'!$AF$8:$AF$5000, 'Trade Summary'!$H$3, 'Trade Log'!$M$8:$M$5000, "0")</f>
        <v/>
      </c>
      <c r="S8" s="53">
        <f>COUNTIFS('Trade Log'!$AE$8:$AE$5000, S43, 'Trade Log'!$AF$8:$AF$5000, 'Trade Summary'!$H$3, 'Trade Log'!$M$8:$M$5000, "0")</f>
        <v/>
      </c>
      <c r="T8" s="54">
        <f>COUNTIFS('Trade Log'!$AE$8:$AE$5000, T43, 'Trade Log'!$AF$8:$AF$5000, 'Trade Summary'!$H$3, 'Trade Log'!$M$8:$M$5000, "0")</f>
        <v/>
      </c>
      <c r="U8" s="8" t="n"/>
    </row>
    <row customHeight="1" ht="18.6" r="9" spans="1:32" thickBot="1">
      <c r="A9" s="29" t="n"/>
      <c r="B9" s="57" t="s">
        <v>340</v>
      </c>
      <c r="C9" s="7" t="n"/>
      <c r="D9" s="58">
        <f>SUM(D6/D5)</f>
        <v/>
      </c>
      <c r="E9" s="8" t="n"/>
      <c r="F9" s="29" t="n"/>
      <c r="G9" s="59" t="s">
        <v>341</v>
      </c>
      <c r="H9" s="60" t="n"/>
      <c r="I9" s="61">
        <f>IF(I5=0, "", SUM(I6/I5))</f>
        <v/>
      </c>
      <c r="J9" s="62">
        <f>IF(J5=0, "", SUM(J6/J5))</f>
        <v/>
      </c>
      <c r="K9" s="63">
        <f>IF(K5=0, "", SUM(K6/K5))</f>
        <v/>
      </c>
      <c r="L9" s="62">
        <f>IF(L5=0, "", SUM(L6/L5))</f>
        <v/>
      </c>
      <c r="M9" s="63">
        <f>IF(M5=0, "", SUM(M6/M5))</f>
        <v/>
      </c>
      <c r="N9" s="62">
        <f>IF(N5=0, "", SUM(N6/N5))</f>
        <v/>
      </c>
      <c r="O9" s="63">
        <f>IF(O5=0, "", SUM(O6/O5))</f>
        <v/>
      </c>
      <c r="P9" s="62">
        <f>IF(P5=0, "", SUM(P6/P5))</f>
        <v/>
      </c>
      <c r="Q9" s="63">
        <f>IF(Q5=0, "", SUM(Q6/Q5))</f>
        <v/>
      </c>
      <c r="R9" s="62">
        <f>IF(R5=0, "", SUM(R6/R5))</f>
        <v/>
      </c>
      <c r="S9" s="63">
        <f>IF(S5=0, "", SUM(S6/S5))</f>
        <v/>
      </c>
      <c r="T9" s="64">
        <f>IF(T5=0, "", SUM(T6/T5))</f>
        <v/>
      </c>
      <c r="U9" s="8" t="n"/>
    </row>
    <row customHeight="1" ht="18.6" r="10" spans="1:32" thickBot="1">
      <c r="A10" s="29" t="n"/>
      <c r="B10" s="65" t="n"/>
      <c r="C10" s="2" t="n"/>
      <c r="D10" s="66" t="n"/>
      <c r="E10" s="8" t="n"/>
      <c r="F10" s="29" t="n"/>
      <c r="G10" s="65" t="n"/>
      <c r="H10" s="65" t="n"/>
      <c r="I10" s="67" t="n"/>
      <c r="J10" s="66" t="n"/>
      <c r="K10" s="66" t="n"/>
      <c r="L10" s="66" t="n"/>
      <c r="M10" s="66" t="n"/>
      <c r="N10" s="66" t="n"/>
      <c r="O10" s="66" t="n"/>
      <c r="P10" s="66" t="n"/>
      <c r="Q10" s="66" t="n"/>
      <c r="R10" s="66" t="n"/>
      <c r="S10" s="66" t="n"/>
      <c r="T10" s="68" t="n"/>
      <c r="U10" s="8" t="n"/>
    </row>
    <row customHeight="1" ht="18" r="11" spans="1:32">
      <c r="A11" s="29" t="n"/>
      <c r="B11" s="39" t="s">
        <v>342</v>
      </c>
      <c r="C11" s="1" t="n"/>
      <c r="D11" s="69">
        <f>SUMIF('Trade Log'!M8:M5000, "&gt;0", 'Trade Log'!M8:M5000)/D6</f>
        <v/>
      </c>
      <c r="E11" s="8" t="n"/>
      <c r="F11" s="29" t="n"/>
      <c r="G11" s="70" t="s">
        <v>343</v>
      </c>
      <c r="H11" s="70" t="n"/>
      <c r="I11" s="71">
        <f>IF(I6=0, "", SUMIFS('Trade Log'!$M$8:$M$5000, 'Trade Log'!$AE$8:$AE$5000, I43, 'Trade Log'!$AF$8:$AF$5000, 'Trade Summary'!$H$3, 'Trade Log'!$M$8:$M$5000, "&gt;0")/I6)</f>
        <v/>
      </c>
      <c r="J11" s="72">
        <f>IF(J6=0, "", SUMIFS('Trade Log'!$M$8:$M$5000, 'Trade Log'!$AE$8:$AE$5000, J43, 'Trade Log'!$AF$8:$AF$5000, 'Trade Summary'!$H$3, 'Trade Log'!$M$8:$M$5000, "&gt;0")/J6)</f>
        <v/>
      </c>
      <c r="K11" s="73">
        <f>IF(K6=0, "", SUMIFS('Trade Log'!$M$8:$M$5000, 'Trade Log'!$AE$8:$AE$5000, K43, 'Trade Log'!$AF$8:$AF$5000, 'Trade Summary'!$H$3, 'Trade Log'!$M$8:$M$5000, "&gt;0")/K6)</f>
        <v/>
      </c>
      <c r="L11" s="72">
        <f>IF(L6=0, "", SUMIFS('Trade Log'!$M$8:$M$5000, 'Trade Log'!$AE$8:$AE$5000, L43, 'Trade Log'!$AF$8:$AF$5000, 'Trade Summary'!$H$3, 'Trade Log'!$M$8:$M$5000, "&gt;0")/L6)</f>
        <v/>
      </c>
      <c r="M11" s="73">
        <f>IF(M6=0, "", SUMIFS('Trade Log'!$M$8:$M$5000, 'Trade Log'!$AE$8:$AE$5000, M43, 'Trade Log'!$AF$8:$AF$5000, 'Trade Summary'!$H$3, 'Trade Log'!$M$8:$M$5000, "&gt;0")/M6)</f>
        <v/>
      </c>
      <c r="N11" s="72">
        <f>IF(N6=0, "", SUMIFS('Trade Log'!$M$8:$M$5000, 'Trade Log'!$AE$8:$AE$5000, N43, 'Trade Log'!$AF$8:$AF$5000, 'Trade Summary'!$H$3, 'Trade Log'!$M$8:$M$5000, "&gt;0")/N6)</f>
        <v/>
      </c>
      <c r="O11" s="73">
        <f>IF(O6=0, "", SUMIFS('Trade Log'!$M$8:$M$5000, 'Trade Log'!$AE$8:$AE$5000, O43, 'Trade Log'!$AF$8:$AF$5000, 'Trade Summary'!$H$3, 'Trade Log'!$M$8:$M$5000, "&gt;0")/O6)</f>
        <v/>
      </c>
      <c r="P11" s="72">
        <f>IF(P6=0, "", SUMIFS('Trade Log'!$M$8:$M$5000, 'Trade Log'!$AE$8:$AE$5000, P43, 'Trade Log'!$AF$8:$AF$5000, 'Trade Summary'!$H$3, 'Trade Log'!$M$8:$M$5000, "&gt;0")/P6)</f>
        <v/>
      </c>
      <c r="Q11" s="73">
        <f>IF(Q6=0, "", SUMIFS('Trade Log'!$M$8:$M$5000, 'Trade Log'!$AE$8:$AE$5000, Q43, 'Trade Log'!$AF$8:$AF$5000, 'Trade Summary'!$H$3, 'Trade Log'!$M$8:$M$5000, "&gt;0")/Q6)</f>
        <v/>
      </c>
      <c r="R11" s="72">
        <f>IF(R6=0, "", SUMIFS('Trade Log'!$M$8:$M$5000, 'Trade Log'!$AE$8:$AE$5000, R43, 'Trade Log'!$AF$8:$AF$5000, 'Trade Summary'!$H$3, 'Trade Log'!$M$8:$M$5000, "&gt;0")/R6)</f>
        <v/>
      </c>
      <c r="S11" s="73">
        <f>IF(S6=0, "", SUMIFS('Trade Log'!$M$8:$M$5000, 'Trade Log'!$AE$8:$AE$5000, S43, 'Trade Log'!$AF$8:$AF$5000, 'Trade Summary'!$H$3, 'Trade Log'!$M$8:$M$5000, "&gt;0")/S6)</f>
        <v/>
      </c>
      <c r="T11" s="74">
        <f>IF(T6=0, "", SUMIFS('Trade Log'!$M$8:$M$5000, 'Trade Log'!$AE$8:$AE$5000, T43, 'Trade Log'!$AF$8:$AF$5000, 'Trade Summary'!$H$3, 'Trade Log'!$M$8:$M$5000, "&gt;0")/T6)</f>
        <v/>
      </c>
      <c r="U11" s="8" t="n"/>
    </row>
    <row customHeight="1" ht="18.6" r="12" spans="1:32" thickBot="1">
      <c r="A12" s="29" t="n"/>
      <c r="B12" s="57" t="s">
        <v>344</v>
      </c>
      <c r="C12" s="7" t="n"/>
      <c r="D12" s="75">
        <f>IF(D7=0, "", SUMIF('Trade Log'!M8:M5000, "&lt;0", 'Trade Log'!M8:M5000)/D7)</f>
        <v/>
      </c>
      <c r="E12" s="8" t="n"/>
      <c r="F12" s="29" t="n"/>
      <c r="G12" s="76" t="s">
        <v>345</v>
      </c>
      <c r="H12" s="76" t="n"/>
      <c r="I12" s="77">
        <f>IF(I7=0, "", SUMIFS('Trade Log'!$M$8:$M$5000, 'Trade Log'!$AE$8:$AE$5000, I43, 'Trade Log'!$AF$8:$AF$5000, 'Trade Summary'!$H$3, 'Trade Log'!$M$8:$M$5000, "&lt;0")/I7)</f>
        <v/>
      </c>
      <c r="J12" s="78">
        <f>IF(J7=0, "", SUMIFS('Trade Log'!$M$8:$M$5000, 'Trade Log'!$AE$8:$AE$5000, J43, 'Trade Log'!$AF$8:$AF$5000, 'Trade Summary'!$H$3, 'Trade Log'!$M$8:$M$5000, "&lt;0")/J7)</f>
        <v/>
      </c>
      <c r="K12" s="79">
        <f>IF(K7=0, "", SUMIFS('Trade Log'!$M$8:$M$5000, 'Trade Log'!$AE$8:$AE$5000, K43, 'Trade Log'!$AF$8:$AF$5000, 'Trade Summary'!$H$3, 'Trade Log'!$M$8:$M$5000, "&lt;0")/K7)</f>
        <v/>
      </c>
      <c r="L12" s="78">
        <f>IF(L7=0, "", SUMIFS('Trade Log'!$M$8:$M$5000, 'Trade Log'!$AE$8:$AE$5000, L43, 'Trade Log'!$AF$8:$AF$5000, 'Trade Summary'!$H$3, 'Trade Log'!$M$8:$M$5000, "&lt;0")/L7)</f>
        <v/>
      </c>
      <c r="M12" s="79">
        <f>IF(M7=0, "", SUMIFS('Trade Log'!$M$8:$M$5000, 'Trade Log'!$AE$8:$AE$5000, M43, 'Trade Log'!$AF$8:$AF$5000, 'Trade Summary'!$H$3, 'Trade Log'!$M$8:$M$5000, "&lt;0")/M7)</f>
        <v/>
      </c>
      <c r="N12" s="78">
        <f>IF(N7=0, "", SUMIFS('Trade Log'!$M$8:$M$5000, 'Trade Log'!$AE$8:$AE$5000, N43, 'Trade Log'!$AF$8:$AF$5000, 'Trade Summary'!$H$3, 'Trade Log'!$M$8:$M$5000, "&lt;0")/N7)</f>
        <v/>
      </c>
      <c r="O12" s="79">
        <f>IF(O7=0, "", SUMIFS('Trade Log'!$M$8:$M$5000, 'Trade Log'!$AE$8:$AE$5000, O43, 'Trade Log'!$AF$8:$AF$5000, 'Trade Summary'!$H$3, 'Trade Log'!$M$8:$M$5000, "&lt;0")/O7)</f>
        <v/>
      </c>
      <c r="P12" s="78">
        <f>IF(P7=0, "", SUMIFS('Trade Log'!$M$8:$M$5000, 'Trade Log'!$AE$8:$AE$5000, P43, 'Trade Log'!$AF$8:$AF$5000, 'Trade Summary'!$H$3, 'Trade Log'!$M$8:$M$5000, "&lt;0")/P7)</f>
        <v/>
      </c>
      <c r="Q12" s="79">
        <f>IF(Q7=0, "", SUMIFS('Trade Log'!$M$8:$M$5000, 'Trade Log'!$AE$8:$AE$5000, Q43, 'Trade Log'!$AF$8:$AF$5000, 'Trade Summary'!$H$3, 'Trade Log'!$M$8:$M$5000, "&lt;0")/Q7)</f>
        <v/>
      </c>
      <c r="R12" s="78">
        <f>IF(R7=0, "", SUMIFS('Trade Log'!$M$8:$M$5000, 'Trade Log'!$AE$8:$AE$5000, R43, 'Trade Log'!$AF$8:$AF$5000, 'Trade Summary'!$H$3, 'Trade Log'!$M$8:$M$5000, "&lt;0")/R7)</f>
        <v/>
      </c>
      <c r="S12" s="79">
        <f>IF(S7=0, "", SUMIFS('Trade Log'!$M$8:$M$5000, 'Trade Log'!$AE$8:$AE$5000, S43, 'Trade Log'!$AF$8:$AF$5000, 'Trade Summary'!$H$3, 'Trade Log'!$M$8:$M$5000, "&lt;0")/S7)</f>
        <v/>
      </c>
      <c r="T12" s="80">
        <f>IF(T7=0, "", SUMIFS('Trade Log'!$M$8:$M$5000, 'Trade Log'!$AE$8:$AE$5000, T43, 'Trade Log'!$AF$8:$AF$5000, 'Trade Summary'!$H$3, 'Trade Log'!$M$8:$M$5000, "&lt;0")/T7)</f>
        <v/>
      </c>
      <c r="U12" s="8" t="n"/>
    </row>
    <row customHeight="1" ht="18.6" r="13" spans="1:32" thickBot="1">
      <c r="A13" s="29" t="n"/>
      <c r="B13" s="65" t="n"/>
      <c r="C13" s="2" t="n"/>
      <c r="D13" s="66" t="n"/>
      <c r="E13" s="8" t="n"/>
      <c r="F13" s="29" t="n"/>
      <c r="G13" s="65" t="n"/>
      <c r="H13" s="65" t="n"/>
      <c r="I13" s="67" t="n"/>
      <c r="J13" s="66" t="n"/>
      <c r="K13" s="66" t="n"/>
      <c r="L13" s="66" t="n"/>
      <c r="M13" s="66" t="n"/>
      <c r="N13" s="66" t="n"/>
      <c r="O13" s="66" t="n"/>
      <c r="P13" s="66" t="n"/>
      <c r="Q13" s="66" t="n"/>
      <c r="R13" s="66" t="n"/>
      <c r="S13" s="66" t="n"/>
      <c r="T13" s="68" t="n"/>
      <c r="U13" s="8" t="n"/>
    </row>
    <row customHeight="1" ht="18" r="14" spans="1:32">
      <c r="A14" s="29" t="n"/>
      <c r="B14" s="39" t="s">
        <v>346</v>
      </c>
      <c r="C14" s="1" t="n"/>
      <c r="D14" s="69">
        <f>MAX('Trade Log'!M8:M5000)</f>
        <v/>
      </c>
      <c r="E14" s="8" t="n"/>
      <c r="F14" s="29" t="n"/>
      <c r="G14" s="70" t="s">
        <v>347</v>
      </c>
      <c r="H14" s="70" t="n"/>
      <c r="I14" s="71">
        <f ref="I14" t="array">IF(I6=0, "", MAX(IF('Trade Log'!$AF$8:$AF$5000='Trade Summary'!$H$3, IF('Trade Log'!$AE$8:$AE$5000='Trade Summary'!I43,'Trade Log'!$M$8:$M$5000))))</f>
        <v/>
      </c>
      <c r="J14" s="72">
        <f ref="J14" t="array">IF(J6=0, "", MAX(IF('Trade Log'!$AF$8:$AF$5000='Trade Summary'!$H$3, IF('Trade Log'!$AE$8:$AE$5000='Trade Summary'!J43,'Trade Log'!$M$8:$M$5000))))</f>
        <v/>
      </c>
      <c r="K14" s="73">
        <f ref="K14" t="array">IF(K6=0, "", MAX(IF('Trade Log'!$AF$8:$AF$5000='Trade Summary'!$H$3, IF('Trade Log'!$AE$8:$AE$5000='Trade Summary'!K43,'Trade Log'!$M$8:$M$5000))))</f>
        <v/>
      </c>
      <c r="L14" s="72">
        <f ref="L14" t="array">IF(L6=0, "", MAX(IF('Trade Log'!$AF$8:$AF$5000='Trade Summary'!$H$3, IF('Trade Log'!$AE$8:$AE$5000='Trade Summary'!L43,'Trade Log'!$M$8:$M$5000))))</f>
        <v/>
      </c>
      <c r="M14" s="73">
        <f ref="M14" t="array">IF(M6=0, "", MAX(IF('Trade Log'!$AF$8:$AF$5000='Trade Summary'!$H$3, IF('Trade Log'!$AE$8:$AE$5000='Trade Summary'!M43,'Trade Log'!$M$8:$M$5000))))</f>
        <v/>
      </c>
      <c r="N14" s="72">
        <f ref="N14" t="array">IF(N6=0, "", MAX(IF('Trade Log'!$AF$8:$AF$5000='Trade Summary'!$H$3, IF('Trade Log'!$AE$8:$AE$5000='Trade Summary'!N43,'Trade Log'!$M$8:$M$5000))))</f>
        <v/>
      </c>
      <c r="O14" s="73">
        <f ref="O14" t="array">IF(O6=0, "", MAX(IF('Trade Log'!$AF$8:$AF$5000='Trade Summary'!$H$3, IF('Trade Log'!$AE$8:$AE$5000='Trade Summary'!O43,'Trade Log'!$M$8:$M$5000))))</f>
        <v/>
      </c>
      <c r="P14" s="72">
        <f ref="P14" t="array">IF(P6=0, "", MAX(IF('Trade Log'!$AF$8:$AF$5000='Trade Summary'!$H$3, IF('Trade Log'!$AE$8:$AE$5000='Trade Summary'!P43,'Trade Log'!$M$8:$M$5000))))</f>
        <v/>
      </c>
      <c r="Q14" s="73">
        <f ref="Q14" t="array">IF(Q6=0, "", MAX(IF('Trade Log'!$AF$8:$AF$5000='Trade Summary'!$H$3, IF('Trade Log'!$AE$8:$AE$5000='Trade Summary'!Q43,'Trade Log'!$M$8:$M$5000))))</f>
        <v/>
      </c>
      <c r="R14" s="72">
        <f ref="R14" t="array">IF(R6=0, "", MAX(IF('Trade Log'!$AF$8:$AF$5000='Trade Summary'!$H$3, IF('Trade Log'!$AE$8:$AE$5000='Trade Summary'!R43,'Trade Log'!$M$8:$M$5000))))</f>
        <v/>
      </c>
      <c r="S14" s="73">
        <f ref="S14" t="array">IF(S6=0, "", MAX(IF('Trade Log'!$AF$8:$AF$5000='Trade Summary'!$H$3, IF('Trade Log'!$AE$8:$AE$5000='Trade Summary'!S43,'Trade Log'!$M$8:$M$5000))))</f>
        <v/>
      </c>
      <c r="T14" s="74">
        <f ref="T14" t="array">IF(T6=0, "", MAX(IF('Trade Log'!$AF$8:$AF$5000='Trade Summary'!$H$3, IF('Trade Log'!$AE$8:$AE$5000='Trade Summary'!T43,'Trade Log'!$M$8:$M$5000))))</f>
        <v/>
      </c>
      <c r="U14" s="8" t="n"/>
    </row>
    <row customHeight="1" ht="18.6" r="15" spans="1:32" thickBot="1">
      <c r="A15" s="29" t="n"/>
      <c r="B15" s="57" t="s">
        <v>348</v>
      </c>
      <c r="C15" s="7" t="n"/>
      <c r="D15" s="75">
        <f>IF(MIN('Trade Log'!M8:M5000)&gt;0, "", MIN('Trade Log'!M8:M5000))</f>
        <v/>
      </c>
      <c r="E15" s="8" t="n"/>
      <c r="F15" s="29" t="n"/>
      <c r="G15" s="76" t="s">
        <v>349</v>
      </c>
      <c r="H15" s="76" t="n"/>
      <c r="I15" s="77">
        <f ref="I15" t="array">IF(I7=0,"", MIN(IF('Trade Log'!$AF$8:$AF$5000='Trade Summary'!$H$3, IF('Trade Log'!$AE$8:$AE$5000='Trade Summary'!I43,'Trade Log'!$M$8:$M$5000))))</f>
        <v/>
      </c>
      <c r="J15" s="78">
        <f ref="J15" t="array">IF(J7=0,"", MIN(IF('Trade Log'!$AF$8:$AF$5000='Trade Summary'!$H$3, IF('Trade Log'!$AE$8:$AE$5000='Trade Summary'!J43,'Trade Log'!$M$8:$M$5000))))</f>
        <v/>
      </c>
      <c r="K15" s="79">
        <f ref="K15" t="array">IF(K7=0,"", MIN(IF('Trade Log'!$AF$8:$AF$5000='Trade Summary'!$H$3, IF('Trade Log'!$AE$8:$AE$5000='Trade Summary'!K43,'Trade Log'!$M$8:$M$5000))))</f>
        <v/>
      </c>
      <c r="L15" s="78">
        <f ref="L15" t="array">IF(L7=0,"", MIN(IF('Trade Log'!$AF$8:$AF$5000='Trade Summary'!$H$3, IF('Trade Log'!$AE$8:$AE$5000='Trade Summary'!L43,'Trade Log'!$M$8:$M$5000))))</f>
        <v/>
      </c>
      <c r="M15" s="79">
        <f ref="M15" t="array">IF(M7=0,"", MIN(IF('Trade Log'!$AF$8:$AF$5000='Trade Summary'!$H$3, IF('Trade Log'!$AE$8:$AE$5000='Trade Summary'!M43,'Trade Log'!$M$8:$M$5000))))</f>
        <v/>
      </c>
      <c r="N15" s="78">
        <f ref="N15" t="array">IF(N7=0,"", MIN(IF('Trade Log'!$AF$8:$AF$5000='Trade Summary'!$H$3, IF('Trade Log'!$AE$8:$AE$5000='Trade Summary'!N43,'Trade Log'!$M$8:$M$5000))))</f>
        <v/>
      </c>
      <c r="O15" s="79">
        <f ref="O15" t="array">IF(O7=0,"", MIN(IF('Trade Log'!$AF$8:$AF$5000='Trade Summary'!$H$3, IF('Trade Log'!$AE$8:$AE$5000='Trade Summary'!O43,'Trade Log'!$M$8:$M$5000))))</f>
        <v/>
      </c>
      <c r="P15" s="78">
        <f ref="P15" t="array">IF(P7=0,"", MIN(IF('Trade Log'!$AF$8:$AF$5000='Trade Summary'!$H$3, IF('Trade Log'!$AE$8:$AE$5000='Trade Summary'!P43,'Trade Log'!$M$8:$M$5000))))</f>
        <v/>
      </c>
      <c r="Q15" s="79">
        <f ref="Q15" t="array">IF(Q7=0,"", MIN(IF('Trade Log'!$AF$8:$AF$5000='Trade Summary'!$H$3, IF('Trade Log'!$AE$8:$AE$5000='Trade Summary'!Q43,'Trade Log'!$M$8:$M$5000))))</f>
        <v/>
      </c>
      <c r="R15" s="78">
        <f ref="R15" t="array">IF(R7=0,"", MIN(IF('Trade Log'!$AF$8:$AF$5000='Trade Summary'!$H$3, IF('Trade Log'!$AE$8:$AE$5000='Trade Summary'!R43,'Trade Log'!$M$8:$M$5000))))</f>
        <v/>
      </c>
      <c r="S15" s="79">
        <f ref="S15" t="array">IF(S7=0,"", MIN(IF('Trade Log'!$AF$8:$AF$5000='Trade Summary'!$H$3, IF('Trade Log'!$AE$8:$AE$5000='Trade Summary'!S43,'Trade Log'!$M$8:$M$5000))))</f>
        <v/>
      </c>
      <c r="T15" s="80">
        <f ref="T15" t="array">IF(T7=0,"", MIN(IF('Trade Log'!$AF$8:$AF$5000='Trade Summary'!$H$3, IF('Trade Log'!$AE$8:$AE$5000='Trade Summary'!T43,'Trade Log'!$M$8:$M$5000))))</f>
        <v/>
      </c>
      <c r="U15" s="8" t="n"/>
    </row>
    <row customHeight="1" ht="18.6" r="16" spans="1:32" thickBot="1">
      <c r="A16" s="29" t="n"/>
      <c r="B16" s="65" t="n"/>
      <c r="C16" s="2" t="n"/>
      <c r="D16" s="66" t="n"/>
      <c r="E16" s="8" t="n"/>
      <c r="F16" s="29" t="n"/>
      <c r="G16" s="65" t="n"/>
      <c r="H16" s="65" t="n"/>
      <c r="I16" s="67" t="n"/>
      <c r="J16" s="66" t="n"/>
      <c r="K16" s="66" t="n"/>
      <c r="L16" s="66" t="n"/>
      <c r="M16" s="66" t="n"/>
      <c r="N16" s="66" t="n"/>
      <c r="O16" s="66" t="n"/>
      <c r="P16" s="66" t="n"/>
      <c r="Q16" s="66" t="n"/>
      <c r="R16" s="66" t="n"/>
      <c r="S16" s="66" t="n"/>
      <c r="T16" s="68" t="n"/>
      <c r="U16" s="8" t="n"/>
    </row>
    <row customHeight="1" ht="18" r="17" spans="1:32">
      <c r="A17" s="29" t="n"/>
      <c r="B17" s="39" t="s">
        <v>350</v>
      </c>
      <c r="C17" s="1" t="n"/>
      <c r="D17" s="81">
        <f>SUM('Trade Log'!M8:M5000)</f>
        <v/>
      </c>
      <c r="E17" s="8" t="n"/>
      <c r="F17" s="29" t="n"/>
      <c r="G17" s="70" t="s">
        <v>351</v>
      </c>
      <c r="H17" s="70" t="n"/>
      <c r="I17" s="71">
        <f>IF(I5=0, "", SUMIFS('Trade Log'!$M$8:$M$5000, 'Trade Log'!$AE$8:$AE$5000, I43, 'Trade Log'!$AF$8:$AF$5000, $H$3))</f>
        <v/>
      </c>
      <c r="J17" s="72">
        <f>IF(J5=0, "", SUMIFS('Trade Log'!$M$8:$M$5000, 'Trade Log'!$AE$8:$AE$5000, J43, 'Trade Log'!$AF$8:$AF$5000, $H$3))</f>
        <v/>
      </c>
      <c r="K17" s="73">
        <f>IF(K5=0, "", SUMIFS('Trade Log'!$M$8:$M$5000, 'Trade Log'!$AE$8:$AE$5000, K43, 'Trade Log'!$AF$8:$AF$5000, $H$3))</f>
        <v/>
      </c>
      <c r="L17" s="72">
        <f>IF(L5=0, "", SUMIFS('Trade Log'!$M$8:$M$5000, 'Trade Log'!$AE$8:$AE$5000, L43, 'Trade Log'!$AF$8:$AF$5000, $H$3))</f>
        <v/>
      </c>
      <c r="M17" s="73">
        <f>IF(M5=0, "", SUMIFS('Trade Log'!$M$8:$M$5000, 'Trade Log'!$AE$8:$AE$5000, M43, 'Trade Log'!$AF$8:$AF$5000, $H$3))</f>
        <v/>
      </c>
      <c r="N17" s="72">
        <f>IF(N5=0, "", SUMIFS('Trade Log'!$M$8:$M$5000, 'Trade Log'!$AE$8:$AE$5000, N43, 'Trade Log'!$AF$8:$AF$5000, $H$3))</f>
        <v/>
      </c>
      <c r="O17" s="73">
        <f>IF(O5=0, "", SUMIFS('Trade Log'!$M$8:$M$5000, 'Trade Log'!$AE$8:$AE$5000, O43, 'Trade Log'!$AF$8:$AF$5000, $H$3))</f>
        <v/>
      </c>
      <c r="P17" s="72">
        <f>IF(P5=0, "", SUMIFS('Trade Log'!$M$8:$M$5000, 'Trade Log'!$AE$8:$AE$5000, P43, 'Trade Log'!$AF$8:$AF$5000, $H$3))</f>
        <v/>
      </c>
      <c r="Q17" s="73">
        <f>IF(Q5=0, "", SUMIFS('Trade Log'!$M$8:$M$5000, 'Trade Log'!$AE$8:$AE$5000, Q43, 'Trade Log'!$AF$8:$AF$5000, $H$3))</f>
        <v/>
      </c>
      <c r="R17" s="72">
        <f>IF(R5=0, "", SUMIFS('Trade Log'!$M$8:$M$5000, 'Trade Log'!$AE$8:$AE$5000, R43, 'Trade Log'!$AF$8:$AF$5000, $H$3))</f>
        <v/>
      </c>
      <c r="S17" s="73">
        <f>IF(S5=0, "", SUMIFS('Trade Log'!$M$8:$M$5000, 'Trade Log'!$AE$8:$AE$5000, S43, 'Trade Log'!$AF$8:$AF$5000, $H$3))</f>
        <v/>
      </c>
      <c r="T17" s="74">
        <f>IF(T5=0, "", SUMIFS('Trade Log'!$M$8:$M$5000, 'Trade Log'!$AE$8:$AE$5000, T43, 'Trade Log'!$AF$8:$AF$5000, $H$3))</f>
        <v/>
      </c>
      <c r="U17" s="8" t="n"/>
    </row>
    <row customHeight="1" ht="18.6" r="18" spans="1:32" thickBot="1">
      <c r="A18" s="29" t="n"/>
      <c r="B18" s="57" t="s">
        <v>352</v>
      </c>
      <c r="C18" s="7" t="n"/>
      <c r="D18" s="82">
        <f>SUM('Trade Log'!M8:M5000)/D5</f>
        <v/>
      </c>
      <c r="E18" s="8" t="n"/>
      <c r="F18" s="29" t="n"/>
      <c r="G18" s="76" t="s">
        <v>353</v>
      </c>
      <c r="H18" s="76" t="n"/>
      <c r="I18" s="77">
        <f>IF(I5=0, "", SUM(I17/I5))</f>
        <v/>
      </c>
      <c r="J18" s="78">
        <f>IF(J5=0, "", SUM(J17/J5))</f>
        <v/>
      </c>
      <c r="K18" s="79">
        <f>IF(K5=0, "", SUM(K17/K5))</f>
        <v/>
      </c>
      <c r="L18" s="78">
        <f>IF(L5=0, "", SUM(L17/L5))</f>
        <v/>
      </c>
      <c r="M18" s="79">
        <f>IF(M5=0, "", SUM(M17/M5))</f>
        <v/>
      </c>
      <c r="N18" s="78">
        <f>IF(N5=0, "", SUM(N17/N5))</f>
        <v/>
      </c>
      <c r="O18" s="79">
        <f>IF(O5=0, "", SUM(O17/O5))</f>
        <v/>
      </c>
      <c r="P18" s="78">
        <f>IF(P5=0, "", SUM(P17/P5))</f>
        <v/>
      </c>
      <c r="Q18" s="79">
        <f>IF(Q5=0, "", SUM(Q17/Q5))</f>
        <v/>
      </c>
      <c r="R18" s="78">
        <f>IF(R5=0, "", SUM(R17/R5))</f>
        <v/>
      </c>
      <c r="S18" s="79">
        <f>IF(S5=0, "", SUM(S17/S5))</f>
        <v/>
      </c>
      <c r="T18" s="80">
        <f>IF(T5=0, "", SUM(T17/T5))</f>
        <v/>
      </c>
      <c r="U18" s="8" t="n"/>
    </row>
    <row customHeight="1" ht="18.6" r="19" spans="1:32" thickBot="1">
      <c r="A19" s="29" t="n"/>
      <c r="B19" s="65" t="n"/>
      <c r="C19" s="2" t="n"/>
      <c r="D19" s="66" t="n"/>
      <c r="E19" s="8" t="n"/>
      <c r="F19" s="29" t="n"/>
      <c r="G19" s="65" t="n"/>
      <c r="H19" s="65" t="n"/>
      <c r="I19" s="67" t="n"/>
      <c r="J19" s="66" t="n"/>
      <c r="K19" s="66" t="n"/>
      <c r="L19" s="66" t="n"/>
      <c r="M19" s="66" t="n"/>
      <c r="N19" s="66" t="n"/>
      <c r="O19" s="66" t="n"/>
      <c r="P19" s="66" t="n"/>
      <c r="Q19" s="66" t="n"/>
      <c r="R19" s="66" t="n"/>
      <c r="S19" s="66" t="n"/>
      <c r="T19" s="68" t="n"/>
      <c r="U19" s="8" t="n"/>
    </row>
    <row customHeight="1" ht="18.6" r="20" spans="1:32" thickBot="1">
      <c r="A20" s="29" t="n"/>
      <c r="B20" s="83" t="s">
        <v>354</v>
      </c>
      <c r="C20" s="84" t="n"/>
      <c r="D20" s="85">
        <f>SUM('Trade Log'!L4/'Trade Log'!L3)</f>
        <v/>
      </c>
      <c r="E20" s="8" t="n"/>
      <c r="F20" s="29" t="n"/>
      <c r="G20" s="86" t="s">
        <v>355</v>
      </c>
      <c r="H20" s="86" t="n"/>
      <c r="I20" s="87">
        <f>IF(I5=0, "", SUM('Trade Log'!AH8/'Trade Log'!L3))</f>
        <v/>
      </c>
      <c r="J20" s="88">
        <f>IF(J5=0, "", SUM('Trade Log'!AI8/'Trade Log'!AH11))</f>
        <v/>
      </c>
      <c r="K20" s="89">
        <f>IF(K5=0, "", SUM('Trade Log'!AJ8/'Trade Log'!AI11))</f>
        <v/>
      </c>
      <c r="L20" s="88">
        <f>IF(L5=0, "", SUM('Trade Log'!AK8/'Trade Log'!AJ11))</f>
        <v/>
      </c>
      <c r="M20" s="89">
        <f>IF(M5=0, "", SUM('Trade Log'!AL8/'Trade Log'!AK11))</f>
        <v/>
      </c>
      <c r="N20" s="88">
        <f>IF(N5=0, "", SUM('Trade Log'!AM8/'Trade Log'!AL11))</f>
        <v/>
      </c>
      <c r="O20" s="89">
        <f>IF(O5=0, "", SUM('Trade Log'!AN8/'Trade Log'!AM11))</f>
        <v/>
      </c>
      <c r="P20" s="88">
        <f>IF(P5=0, "", SUM('Trade Log'!AO8/'Trade Log'!AN11))</f>
        <v/>
      </c>
      <c r="Q20" s="89">
        <f>IF(Q5=0, "", SUM('Trade Log'!AP8/'Trade Log'!AO11))</f>
        <v/>
      </c>
      <c r="R20" s="88">
        <f>IF(R5=0, "", SUM('Trade Log'!AQ8/'Trade Log'!AP11))</f>
        <v/>
      </c>
      <c r="S20" s="89">
        <f>IF(S5=0, "", SUM('Trade Log'!AR8/'Trade Log'!AQ11))</f>
        <v/>
      </c>
      <c r="T20" s="88">
        <f>IF(T5=0, "", SUM('Trade Log'!AS8/'Trade Log'!AR11))</f>
        <v/>
      </c>
      <c r="U20" s="8" t="n"/>
    </row>
    <row customHeight="1" ht="18.6" r="21" spans="1:32" thickBot="1">
      <c r="A21" s="29" t="n"/>
      <c r="B21" s="65" t="n"/>
      <c r="C21" s="2" t="n"/>
      <c r="D21" s="66" t="n"/>
      <c r="E21" s="8" t="n"/>
      <c r="F21" s="29" t="n"/>
      <c r="G21" s="65" t="n"/>
      <c r="H21" s="65" t="n"/>
      <c r="I21" s="67" t="n"/>
      <c r="J21" s="66" t="n"/>
      <c r="K21" s="66" t="n"/>
      <c r="L21" s="66" t="n"/>
      <c r="M21" s="66" t="n"/>
      <c r="N21" s="66" t="n"/>
      <c r="O21" s="66" t="n"/>
      <c r="P21" s="66" t="n"/>
      <c r="Q21" s="66" t="n"/>
      <c r="R21" s="66" t="n"/>
      <c r="S21" s="66" t="n"/>
      <c r="T21" s="68" t="n"/>
      <c r="U21" s="8" t="n"/>
    </row>
    <row customHeight="1" ht="18" r="22" spans="1:32">
      <c r="A22" s="29" t="n"/>
      <c r="B22" s="39" t="s">
        <v>356</v>
      </c>
      <c r="C22" s="1" t="n"/>
      <c r="D22" s="90">
        <f>SUM('Trade Log'!AC8:AC5000)/'Trade Summary'!D5</f>
        <v/>
      </c>
      <c r="E22" s="8" t="n"/>
      <c r="F22" s="29" t="n"/>
      <c r="G22" s="70" t="s">
        <v>357</v>
      </c>
      <c r="H22" s="70" t="n"/>
      <c r="I22" s="91">
        <f>IF(I5=0, "", SUMIFS('Trade Log'!$AC$8:$AC$5000, 'Trade Log'!$AF$8:$AF$5000, 'Trade Summary'!$H$3, 'Trade Log'!$AE$8:$AE$5000, 'Trade Summary'!I43)/I5)</f>
        <v/>
      </c>
      <c r="J22" s="92">
        <f>IF(J5=0, "", SUMIFS('Trade Log'!$AC$8:$AC$5000, 'Trade Log'!$AF$8:$AF$5000, 'Trade Summary'!$H$3, 'Trade Log'!$AE$8:$AE$5000, 'Trade Summary'!J43)/J5)</f>
        <v/>
      </c>
      <c r="K22" s="93">
        <f>IF(K5=0, "", SUMIFS('Trade Log'!$AC$8:$AC$5000, 'Trade Log'!$AF$8:$AF$5000, 'Trade Summary'!$H$3, 'Trade Log'!$AE$8:$AE$5000, 'Trade Summary'!K43)/K5)</f>
        <v/>
      </c>
      <c r="L22" s="92">
        <f>IF(L5=0, "", SUMIFS('Trade Log'!$AC$8:$AC$5000, 'Trade Log'!$AF$8:$AF$5000, 'Trade Summary'!$H$3, 'Trade Log'!$AE$8:$AE$5000, 'Trade Summary'!L43)/L5)</f>
        <v/>
      </c>
      <c r="M22" s="93">
        <f>IF(M5=0, "", SUMIFS('Trade Log'!$AC$8:$AC$5000, 'Trade Log'!$AF$8:$AF$5000, 'Trade Summary'!$H$3, 'Trade Log'!$AE$8:$AE$5000, 'Trade Summary'!M43)/M5)</f>
        <v/>
      </c>
      <c r="N22" s="92">
        <f>IF(N5=0, "", SUMIFS('Trade Log'!$AC$8:$AC$5000, 'Trade Log'!$AF$8:$AF$5000, 'Trade Summary'!$H$3, 'Trade Log'!$AE$8:$AE$5000, 'Trade Summary'!N43)/N5)</f>
        <v/>
      </c>
      <c r="O22" s="93">
        <f>IF(O5=0, "", SUMIFS('Trade Log'!$AC$8:$AC$5000, 'Trade Log'!$AF$8:$AF$5000, 'Trade Summary'!$H$3, 'Trade Log'!$AE$8:$AE$5000, 'Trade Summary'!O43)/O5)</f>
        <v/>
      </c>
      <c r="P22" s="92">
        <f>IF(P5=0, "", SUMIFS('Trade Log'!$AC$8:$AC$5000, 'Trade Log'!$AF$8:$AF$5000, 'Trade Summary'!$H$3, 'Trade Log'!$AE$8:$AE$5000, 'Trade Summary'!P43)/P5)</f>
        <v/>
      </c>
      <c r="Q22" s="93">
        <f>IF(Q5=0, "", SUMIFS('Trade Log'!$AC$8:$AC$5000, 'Trade Log'!$AF$8:$AF$5000, 'Trade Summary'!$H$3, 'Trade Log'!$AE$8:$AE$5000, 'Trade Summary'!Q43)/Q5)</f>
        <v/>
      </c>
      <c r="R22" s="92">
        <f>IF(R5=0, "", SUMIFS('Trade Log'!$AC$8:$AC$5000, 'Trade Log'!$AF$8:$AF$5000, 'Trade Summary'!$H$3, 'Trade Log'!$AE$8:$AE$5000, 'Trade Summary'!R43)/R5)</f>
        <v/>
      </c>
      <c r="S22" s="93">
        <f>IF(S5=0, "", SUMIFS('Trade Log'!$AC$8:$AC$5000, 'Trade Log'!$AF$8:$AF$5000, 'Trade Summary'!$H$3, 'Trade Log'!$AE$8:$AE$5000, 'Trade Summary'!S43)/S5)</f>
        <v/>
      </c>
      <c r="T22" s="94">
        <f>IF(T5=0, "", SUMIFS('Trade Log'!$AC$8:$AC$5000, 'Trade Log'!$AF$8:$AF$5000, 'Trade Summary'!$H$3, 'Trade Log'!$AE$8:$AE$5000, 'Trade Summary'!T43)/T5)</f>
        <v/>
      </c>
      <c r="U22" s="8" t="n"/>
    </row>
    <row customHeight="1" ht="18" r="23" spans="1:32">
      <c r="A23" s="29" t="n"/>
      <c r="B23" s="47" t="s">
        <v>358</v>
      </c>
      <c r="C23" s="2" t="n"/>
      <c r="D23" s="95">
        <f>SUM('Trade Log'!AD8:AD5000)/'Trade Summary'!D5</f>
        <v/>
      </c>
      <c r="E23" s="8" t="n"/>
      <c r="F23" s="29" t="n"/>
      <c r="G23" s="96" t="s">
        <v>358</v>
      </c>
      <c r="H23" s="96" t="n"/>
      <c r="I23" s="97">
        <f>IF(I5=0, "", SUMIFS('Trade Log'!$AD$8:$AD$5000, 'Trade Log'!$AF$8:$AF$5000, 'Trade Summary'!$H$3, 'Trade Log'!$AE$8:$AE$5000, 'Trade Summary'!I43)/I5)</f>
        <v/>
      </c>
      <c r="J23" s="98">
        <f>IF(J5=0, "", SUMIFS('Trade Log'!$AD$8:$AD$5000, 'Trade Log'!$AF$8:$AF$5000, 'Trade Summary'!$H$3, 'Trade Log'!$AE$8:$AE$5000, 'Trade Summary'!J43)/J5)</f>
        <v/>
      </c>
      <c r="K23" s="99">
        <f>IF(K5=0, "", SUMIFS('Trade Log'!$AD$8:$AD$5000, 'Trade Log'!$AF$8:$AF$5000, 'Trade Summary'!$H$3, 'Trade Log'!$AE$8:$AE$5000, 'Trade Summary'!K43)/K5)</f>
        <v/>
      </c>
      <c r="L23" s="98">
        <f>IF(L5=0, "", SUMIFS('Trade Log'!$AD$8:$AD$5000, 'Trade Log'!$AF$8:$AF$5000, 'Trade Summary'!$H$3, 'Trade Log'!$AE$8:$AE$5000, 'Trade Summary'!L43)/L5)</f>
        <v/>
      </c>
      <c r="M23" s="99">
        <f>IF(M5=0, "", SUMIFS('Trade Log'!$AD$8:$AD$5000, 'Trade Log'!$AF$8:$AF$5000, 'Trade Summary'!$H$3, 'Trade Log'!$AE$8:$AE$5000, 'Trade Summary'!M43)/M5)</f>
        <v/>
      </c>
      <c r="N23" s="98">
        <f>IF(N5=0, "", SUMIFS('Trade Log'!$AD$8:$AD$5000, 'Trade Log'!$AF$8:$AF$5000, 'Trade Summary'!$H$3, 'Trade Log'!$AE$8:$AE$5000, 'Trade Summary'!N43)/N5)</f>
        <v/>
      </c>
      <c r="O23" s="99">
        <f>IF(O5=0, "", SUMIFS('Trade Log'!$AD$8:$AD$5000, 'Trade Log'!$AF$8:$AF$5000, 'Trade Summary'!$H$3, 'Trade Log'!$AE$8:$AE$5000, 'Trade Summary'!O43)/O5)</f>
        <v/>
      </c>
      <c r="P23" s="98">
        <f>IF(P5=0, "", SUMIFS('Trade Log'!$AD$8:$AD$5000, 'Trade Log'!$AF$8:$AF$5000, 'Trade Summary'!$H$3, 'Trade Log'!$AE$8:$AE$5000, 'Trade Summary'!P43)/P5)</f>
        <v/>
      </c>
      <c r="Q23" s="99">
        <f>IF(Q5=0, "", SUMIFS('Trade Log'!$AD$8:$AD$5000, 'Trade Log'!$AF$8:$AF$5000, 'Trade Summary'!$H$3, 'Trade Log'!$AE$8:$AE$5000, 'Trade Summary'!Q43)/Q5)</f>
        <v/>
      </c>
      <c r="R23" s="98">
        <f>IF(R5=0, "", SUMIFS('Trade Log'!$AD$8:$AD$5000, 'Trade Log'!$AF$8:$AF$5000, 'Trade Summary'!$H$3, 'Trade Log'!$AE$8:$AE$5000, 'Trade Summary'!R43)/R5)</f>
        <v/>
      </c>
      <c r="S23" s="99">
        <f>IF(S5=0, "", SUMIFS('Trade Log'!$AD$8:$AD$5000, 'Trade Log'!$AF$8:$AF$5000, 'Trade Summary'!$H$3, 'Trade Log'!$AE$8:$AE$5000, 'Trade Summary'!S43)/S5)</f>
        <v/>
      </c>
      <c r="T23" s="100">
        <f>IF(T5=0, "", SUMIFS('Trade Log'!$AD$8:$AD$5000, 'Trade Log'!$AF$8:$AF$5000, 'Trade Summary'!$H$3, 'Trade Log'!$AE$8:$AE$5000, 'Trade Summary'!T43)/T5)</f>
        <v/>
      </c>
      <c r="U23" s="8" t="n"/>
    </row>
    <row customHeight="1" ht="18.6" r="24" spans="1:32" thickBot="1">
      <c r="A24" s="29" t="n"/>
      <c r="B24" s="57" t="s">
        <v>359</v>
      </c>
      <c r="C24" s="7" t="n"/>
      <c r="D24" s="163">
        <f>(D22/D22)&amp;":"&amp;ROUND(D23/D22, 2)</f>
        <v/>
      </c>
      <c r="E24" s="8" t="n"/>
      <c r="F24" s="29" t="n"/>
      <c r="G24" s="76" t="s">
        <v>360</v>
      </c>
      <c r="H24" s="76" t="n"/>
      <c r="I24" s="164">
        <f>IF(I5=0, "", (I22/I22)&amp;":"&amp;ROUND(I23/I22, 2))</f>
        <v/>
      </c>
      <c r="J24" s="165">
        <f>IF(J5=0, "", (J22/J22)&amp;":"&amp;ROUND(J23/J22, 2))</f>
        <v/>
      </c>
      <c r="K24" s="166">
        <f>IF(K5=0, "", (K22/K22)&amp;":"&amp;ROUND(K23/K22, 2))</f>
        <v/>
      </c>
      <c r="L24" s="165">
        <f>IF(L5=0, "", (L22/L22)&amp;":"&amp;ROUND(L23/L22, 2))</f>
        <v/>
      </c>
      <c r="M24" s="166">
        <f>IF(M5=0, "", (M22/M22)&amp;":"&amp;ROUND(M23/M22, 2))</f>
        <v/>
      </c>
      <c r="N24" s="165">
        <f>IF(N5=0, "", (N22/N22)&amp;":"&amp;ROUND(N23/N22, 2))</f>
        <v/>
      </c>
      <c r="O24" s="166">
        <f>IF(O5=0, "", (O22/O22)&amp;":"&amp;ROUND(O23/O22, 2))</f>
        <v/>
      </c>
      <c r="P24" s="165">
        <f>IF(P5=0, "", (P22/P22)&amp;":"&amp;ROUND(P23/P22, 2))</f>
        <v/>
      </c>
      <c r="Q24" s="166">
        <f>IF(Q5=0, "", (Q22/Q22)&amp;":"&amp;ROUND(Q23/Q22, 2))</f>
        <v/>
      </c>
      <c r="R24" s="165">
        <f>IF(R5=0, "", (R22/R22)&amp;":"&amp;ROUND(R23/R22, 2))</f>
        <v/>
      </c>
      <c r="S24" s="166">
        <f>IF(S5=0, "", (S22/S22)&amp;":"&amp;ROUND(S23/S22, 2))</f>
        <v/>
      </c>
      <c r="T24" s="167">
        <f>IF(T5=0, "", (T22/T22)&amp;":"&amp;ROUND(T23/T22, 2))</f>
        <v/>
      </c>
      <c r="U24" s="8" t="n"/>
    </row>
    <row customHeight="1" ht="15" r="25" spans="1:32" thickBot="1">
      <c r="A25" s="6" t="n"/>
      <c r="B25" s="7" t="n"/>
      <c r="C25" s="7" t="n"/>
      <c r="D25" s="7" t="n"/>
      <c r="E25" s="101" t="n"/>
      <c r="F25" s="6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101" t="n"/>
    </row>
    <row hidden="1" r="43" spans="1:32">
      <c r="I43" s="30" t="n">
        <v>1</v>
      </c>
      <c r="J43" s="30" t="n">
        <v>2</v>
      </c>
      <c r="K43" s="30" t="n">
        <v>3</v>
      </c>
      <c r="L43" s="30" t="n">
        <v>4</v>
      </c>
      <c r="M43" s="30" t="n">
        <v>5</v>
      </c>
      <c r="N43" s="30" t="n">
        <v>6</v>
      </c>
      <c r="O43" s="30" t="n">
        <v>7</v>
      </c>
      <c r="P43" s="30" t="n">
        <v>8</v>
      </c>
      <c r="Q43" s="30" t="n">
        <v>9</v>
      </c>
      <c r="R43" s="30" t="n">
        <v>10</v>
      </c>
      <c r="S43" s="30" t="n">
        <v>11</v>
      </c>
      <c r="T43" s="30" t="n">
        <v>12</v>
      </c>
    </row>
    <row customFormat="1" customHeight="1" hidden="1" ht="16.2" r="44" s="106" spans="1:32" thickBot="1">
      <c r="I44" s="102" t="s">
        <v>361</v>
      </c>
      <c r="J44" s="103" t="s">
        <v>362</v>
      </c>
      <c r="K44" s="104" t="s">
        <v>363</v>
      </c>
      <c r="L44" s="103" t="s">
        <v>364</v>
      </c>
      <c r="M44" s="104" t="s">
        <v>365</v>
      </c>
      <c r="N44" s="103" t="s">
        <v>366</v>
      </c>
      <c r="O44" s="104" t="s">
        <v>367</v>
      </c>
      <c r="P44" s="103" t="s">
        <v>368</v>
      </c>
      <c r="Q44" s="104" t="s">
        <v>369</v>
      </c>
      <c r="R44" s="103" t="s">
        <v>370</v>
      </c>
      <c r="S44" s="104" t="s">
        <v>371</v>
      </c>
      <c r="T44" s="105" t="s">
        <v>372</v>
      </c>
    </row>
    <row customFormat="1" customHeight="1" hidden="1" ht="15" r="45" s="106" spans="1:32" thickBot="1">
      <c r="I45" s="107" t="n"/>
      <c r="J45" s="108" t="n"/>
      <c r="K45" s="109" t="n"/>
      <c r="L45" s="108" t="n"/>
      <c r="M45" s="109" t="n"/>
      <c r="N45" s="108" t="n"/>
      <c r="O45" s="109" t="n"/>
      <c r="P45" s="108" t="n"/>
      <c r="Q45" s="109" t="n"/>
      <c r="R45" s="108" t="n"/>
      <c r="S45" s="109" t="n"/>
      <c r="T45" s="110" t="n"/>
    </row>
  </sheetData>
  <dataValidations count="1">
    <dataValidation allowBlank="0" showErrorMessage="1" showInputMessage="1" sqref="H3" type="list">
      <formula1>$AF$3:$AF$7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Mike Petersen</dc:creator>
  <dcterms:created xmlns:dcterms="http://purl.org/dc/terms/" xmlns:xsi="http://www.w3.org/2001/XMLSchema-instance" xsi:type="dcterms:W3CDTF">2018-11-21T05:37:03Z</dcterms:created>
  <dcterms:modified xmlns:dcterms="http://purl.org/dc/terms/" xmlns:xsi="http://www.w3.org/2001/XMLSchema-instance" xsi:type="dcterms:W3CDTF">2018-11-27T01:43:08Z</dcterms:modified>
  <cp:lastModifiedBy>Mike Petersen</cp:lastModifiedBy>
</cp:coreProperties>
</file>