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tati/Documents/Excel/"/>
    </mc:Choice>
  </mc:AlternateContent>
  <xr:revisionPtr revIDLastSave="0" documentId="8_{71A43153-5034-3A4B-BBA9-AD5EAA002D23}" xr6:coauthVersionLast="47" xr6:coauthVersionMax="47" xr10:uidLastSave="{00000000-0000-0000-0000-000000000000}"/>
  <bookViews>
    <workbookView xWindow="0" yWindow="500" windowWidth="28800" windowHeight="11700" activeTab="2" xr2:uid="{00000000-000D-0000-FFFF-FFFF00000000}"/>
  </bookViews>
  <sheets>
    <sheet name="Структура сценария 4" sheetId="7" r:id="rId1"/>
    <sheet name="6-1" sheetId="2" r:id="rId2"/>
    <sheet name="6-2" sheetId="1" r:id="rId3"/>
  </sheets>
  <definedNames>
    <definedName name="solver_adj" localSheetId="2" hidden="1">'6-2'!$B$11:$D$11</definedName>
    <definedName name="solver_cvg" localSheetId="2" hidden="1">0.0001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itr" localSheetId="2" hidden="1">2147483647</definedName>
    <definedName name="solver_lhs1" localSheetId="2" hidden="1">'6-2'!$B$11</definedName>
    <definedName name="solver_lhs2" localSheetId="2" hidden="1">'6-2'!$C$11</definedName>
    <definedName name="solver_lhs3" localSheetId="2" hidden="1">'6-2'!$D$11</definedName>
    <definedName name="solver_lhs4" localSheetId="2" hidden="1">'6-2'!$E$12</definedName>
    <definedName name="solver_lhs5" localSheetId="2" hidden="1">'6-2'!$E$13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2" hidden="1">2147483647</definedName>
    <definedName name="solver_num" localSheetId="1" hidden="1">0</definedName>
    <definedName name="solver_num" localSheetId="2" hidden="1">5</definedName>
    <definedName name="solver_opt" localSheetId="1" hidden="1">'6-1'!$F$2</definedName>
    <definedName name="solver_opt" localSheetId="2" hidden="1">'6-2'!$I$1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hs1" localSheetId="2" hidden="1">15000</definedName>
    <definedName name="solver_rhs2" localSheetId="2" hidden="1">25000</definedName>
    <definedName name="solver_rhs3" localSheetId="2" hidden="1">11000</definedName>
    <definedName name="solver_rhs4" localSheetId="2" hidden="1">13000</definedName>
    <definedName name="solver_rhs5" localSheetId="2" hidden="1">3000</definedName>
    <definedName name="solver_rlx" localSheetId="2" hidden="1">1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1" l="1"/>
  <c r="C12" i="1"/>
  <c r="D12" i="1"/>
  <c r="C13" i="1"/>
  <c r="D13" i="1"/>
  <c r="B13" i="1"/>
  <c r="B12" i="1"/>
  <c r="I1" i="1"/>
  <c r="C30" i="2"/>
  <c r="C31" i="2"/>
  <c r="C29" i="2"/>
  <c r="B8" i="2"/>
  <c r="C8" i="1"/>
  <c r="D8" i="1"/>
  <c r="C9" i="1"/>
  <c r="D9" i="1"/>
  <c r="B9" i="1"/>
  <c r="B8" i="1"/>
  <c r="C7" i="1"/>
  <c r="D7" i="1"/>
  <c r="B7" i="1"/>
  <c r="C25" i="2"/>
  <c r="B25" i="2"/>
  <c r="F2" i="2"/>
  <c r="E12" i="1" l="1"/>
  <c r="E9" i="1"/>
  <c r="E8" i="1"/>
  <c r="E7" i="1"/>
  <c r="E25" i="2"/>
  <c r="D25" i="2"/>
</calcChain>
</file>

<file path=xl/sharedStrings.xml><?xml version="1.0" encoding="utf-8"?>
<sst xmlns="http://schemas.openxmlformats.org/spreadsheetml/2006/main" count="74" uniqueCount="54">
  <si>
    <t>Мышь</t>
  </si>
  <si>
    <t>Клавиатура</t>
  </si>
  <si>
    <t>Джойстик</t>
  </si>
  <si>
    <t>Прибыль/единица</t>
  </si>
  <si>
    <t>Рабочее время/единица</t>
  </si>
  <si>
    <t>Машинное время/единица</t>
  </si>
  <si>
    <t>Ежемесячный спрос</t>
  </si>
  <si>
    <t xml:space="preserve">Постоянные затраты </t>
  </si>
  <si>
    <t xml:space="preserve">Средняя цена за билет </t>
  </si>
  <si>
    <t>Статья</t>
  </si>
  <si>
    <t>сумма</t>
  </si>
  <si>
    <t>годы</t>
  </si>
  <si>
    <t>чел</t>
  </si>
  <si>
    <t>руб</t>
  </si>
  <si>
    <t>ед. изменрения</t>
  </si>
  <si>
    <t xml:space="preserve">Вместимость </t>
  </si>
  <si>
    <t>Длительность проката спектакля</t>
  </si>
  <si>
    <t>Постоянные расходы</t>
  </si>
  <si>
    <t>Заполняемость зала</t>
  </si>
  <si>
    <t>Прибыль</t>
  </si>
  <si>
    <t>кол-во дней в году</t>
  </si>
  <si>
    <t>Сценарии</t>
  </si>
  <si>
    <t>Малое и среднее  число посетителей</t>
  </si>
  <si>
    <t>Наиболее вероятное число посетителей</t>
  </si>
  <si>
    <t>Наибольшее число посетителей</t>
  </si>
  <si>
    <t>Наиболее вероятный сценарий</t>
  </si>
  <si>
    <t>Пессиместичный сценарий</t>
  </si>
  <si>
    <t>Автор: Проскурякова Татьяна Александровна , 13.01.2023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</si>
  <si>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</si>
  <si>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</si>
  <si>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</si>
  <si>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</si>
  <si>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</si>
  <si>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</si>
  <si>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</si>
  <si>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Ограничения:</t>
  </si>
  <si>
    <t>МВ</t>
  </si>
  <si>
    <t>РВ</t>
  </si>
  <si>
    <t>выручка</t>
  </si>
  <si>
    <t>Оптимистический</t>
  </si>
  <si>
    <t>$B$19</t>
  </si>
  <si>
    <t>$B$20</t>
  </si>
  <si>
    <t>$B$21</t>
  </si>
  <si>
    <t>$B$22</t>
  </si>
  <si>
    <t>$B$23</t>
  </si>
  <si>
    <t>$C$29</t>
  </si>
  <si>
    <t>$C$30</t>
  </si>
  <si>
    <t>$C$31</t>
  </si>
  <si>
    <t>$B$24</t>
  </si>
  <si>
    <t>п</t>
  </si>
  <si>
    <t>Автор: Проскурякова Татьяна Александровна , 13.01.2023
Автор изменений: Проскурякова Татьяна Александровна , 13.01.2023</t>
  </si>
  <si>
    <t>о</t>
  </si>
  <si>
    <t>н</t>
  </si>
  <si>
    <t>Количество продукции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</si>
</sst>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E9E9E"/>
      </left>
      <right style="thin">
        <color rgb="FF9E9E9E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3" fontId="0" fillId="0" borderId="0" xfId="0" applyNumberFormat="1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 readingOrder="1"/>
    </xf>
    <xf numFmtId="3" fontId="4" fillId="0" borderId="1" xfId="0" applyNumberFormat="1" applyFont="1" applyBorder="1" applyAlignment="1">
      <alignment horizontal="left" vertical="center" wrapText="1" readingOrder="1"/>
    </xf>
    <xf numFmtId="0" fontId="2" fillId="0" borderId="0" xfId="0" applyFo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2" applyFont="1"/>
    <xf numFmtId="164" fontId="0" fillId="0" borderId="0" xfId="2" applyNumberFormat="1" applyFont="1"/>
    <xf numFmtId="164" fontId="0" fillId="0" borderId="0" xfId="0" applyNumberFormat="1"/>
    <xf numFmtId="0" fontId="5" fillId="2" borderId="4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0" fillId="0" borderId="5" xfId="0" applyBorder="1"/>
    <xf numFmtId="0" fontId="6" fillId="3" borderId="0" xfId="0" applyFont="1" applyFill="1" applyAlignment="1">
      <alignment horizontal="left"/>
    </xf>
    <xf numFmtId="0" fontId="7" fillId="3" borderId="5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3" fontId="0" fillId="4" borderId="0" xfId="0" applyNumberFormat="1" applyFill="1"/>
    <xf numFmtId="0" fontId="9" fillId="0" borderId="0" xfId="0" applyFont="1" applyAlignment="1">
      <alignment vertical="top" wrapText="1"/>
    </xf>
    <xf numFmtId="0" fontId="2" fillId="5" borderId="6" xfId="0" applyFont="1" applyFill="1" applyBorder="1"/>
    <xf numFmtId="0" fontId="0" fillId="5" borderId="6" xfId="0" applyFill="1" applyBorder="1"/>
    <xf numFmtId="3" fontId="0" fillId="5" borderId="6" xfId="0" applyNumberFormat="1" applyFill="1" applyBorder="1" applyAlignment="1">
      <alignment horizontal="center"/>
    </xf>
    <xf numFmtId="3" fontId="0" fillId="5" borderId="6" xfId="0" applyNumberFormat="1" applyFill="1" applyBorder="1"/>
    <xf numFmtId="0" fontId="0" fillId="5" borderId="6" xfId="0" applyFill="1" applyBorder="1" applyAlignment="1">
      <alignment horizontal="center"/>
    </xf>
    <xf numFmtId="0" fontId="4" fillId="0" borderId="7" xfId="0" applyFont="1" applyBorder="1" applyAlignment="1">
      <alignment horizontal="left" vertical="center" wrapText="1" readingOrder="1"/>
    </xf>
    <xf numFmtId="9" fontId="0" fillId="5" borderId="6" xfId="2" applyFont="1" applyFill="1" applyBorder="1" applyAlignment="1">
      <alignment horizontal="center"/>
    </xf>
    <xf numFmtId="9" fontId="0" fillId="5" borderId="6" xfId="2" applyFont="1" applyFill="1" applyBorder="1"/>
    <xf numFmtId="43" fontId="0" fillId="0" borderId="0" xfId="1" applyFont="1"/>
    <xf numFmtId="43" fontId="0" fillId="0" borderId="0" xfId="0" applyNumberFormat="1"/>
    <xf numFmtId="43" fontId="0" fillId="0" borderId="3" xfId="0" applyNumberFormat="1" applyBorder="1"/>
    <xf numFmtId="0" fontId="0" fillId="4" borderId="0" xfId="0" applyFill="1"/>
    <xf numFmtId="9" fontId="0" fillId="0" borderId="0" xfId="0" applyNumberFormat="1"/>
    <xf numFmtId="9" fontId="0" fillId="4" borderId="0" xfId="0" applyNumberFormat="1" applyFill="1"/>
    <xf numFmtId="0" fontId="0" fillId="5" borderId="0" xfId="0" applyFill="1"/>
    <xf numFmtId="0" fontId="4" fillId="0" borderId="0" xfId="0" applyFont="1" applyAlignment="1">
      <alignment horizontal="left" vertical="center" wrapText="1" readingOrder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/>
  </sheetPr>
  <dimension ref="B1:G18"/>
  <sheetViews>
    <sheetView showGridLines="0" workbookViewId="0">
      <selection activeCell="A13" sqref="A13:XFD15"/>
    </sheetView>
  </sheetViews>
  <sheetFormatPr baseColWidth="10" defaultColWidth="8.83203125" defaultRowHeight="15" outlineLevelRow="1" outlineLevelCol="1" x14ac:dyDescent="0.2"/>
  <cols>
    <col min="3" max="3" width="6.1640625" customWidth="1"/>
    <col min="4" max="7" width="16.5" bestFit="1" customWidth="1" outlineLevel="1"/>
  </cols>
  <sheetData>
    <row r="1" spans="2:7" ht="16" thickBot="1" x14ac:dyDescent="0.25"/>
    <row r="2" spans="2:7" ht="16" x14ac:dyDescent="0.2">
      <c r="B2" s="13" t="s">
        <v>28</v>
      </c>
      <c r="C2" s="13"/>
      <c r="D2" s="18"/>
      <c r="E2" s="18"/>
      <c r="F2" s="18"/>
      <c r="G2" s="18"/>
    </row>
    <row r="3" spans="2:7" ht="16" collapsed="1" x14ac:dyDescent="0.2">
      <c r="B3" s="12"/>
      <c r="C3" s="12"/>
      <c r="D3" s="19" t="s">
        <v>30</v>
      </c>
      <c r="E3" s="19" t="s">
        <v>49</v>
      </c>
      <c r="F3" s="19" t="s">
        <v>51</v>
      </c>
      <c r="G3" s="19" t="s">
        <v>52</v>
      </c>
    </row>
    <row r="4" spans="2:7" ht="84" hidden="1" outlineLevel="1" x14ac:dyDescent="0.2">
      <c r="B4" s="15"/>
      <c r="C4" s="15"/>
      <c r="E4" s="21" t="s">
        <v>50</v>
      </c>
      <c r="F4" s="21" t="s">
        <v>27</v>
      </c>
      <c r="G4" s="21" t="s">
        <v>27</v>
      </c>
    </row>
    <row r="5" spans="2:7" x14ac:dyDescent="0.2">
      <c r="B5" s="16" t="s">
        <v>29</v>
      </c>
      <c r="C5" s="16"/>
      <c r="D5" s="14"/>
      <c r="E5" s="14"/>
      <c r="F5" s="14"/>
      <c r="G5" s="14"/>
    </row>
    <row r="6" spans="2:7" outlineLevel="1" x14ac:dyDescent="0.2">
      <c r="B6" s="15"/>
      <c r="C6" s="15" t="s">
        <v>40</v>
      </c>
      <c r="D6" s="1">
        <v>50000000</v>
      </c>
      <c r="E6" s="20">
        <v>50000000</v>
      </c>
      <c r="F6" s="20">
        <v>50000000</v>
      </c>
      <c r="G6" s="20">
        <v>50000000</v>
      </c>
    </row>
    <row r="7" spans="2:7" outlineLevel="1" x14ac:dyDescent="0.2">
      <c r="B7" s="15"/>
      <c r="C7" s="15" t="s">
        <v>41</v>
      </c>
      <c r="D7">
        <v>3500</v>
      </c>
      <c r="E7" s="33">
        <v>3500</v>
      </c>
      <c r="F7" s="33">
        <v>3500</v>
      </c>
      <c r="G7" s="33">
        <v>3500</v>
      </c>
    </row>
    <row r="8" spans="2:7" outlineLevel="1" x14ac:dyDescent="0.2">
      <c r="B8" s="15"/>
      <c r="C8" s="15" t="s">
        <v>42</v>
      </c>
      <c r="D8">
        <v>2000</v>
      </c>
      <c r="E8" s="33">
        <v>2000</v>
      </c>
      <c r="F8" s="33">
        <v>2000</v>
      </c>
      <c r="G8" s="33">
        <v>2000</v>
      </c>
    </row>
    <row r="9" spans="2:7" outlineLevel="1" x14ac:dyDescent="0.2">
      <c r="B9" s="15"/>
      <c r="C9" s="15" t="s">
        <v>43</v>
      </c>
      <c r="D9">
        <v>2</v>
      </c>
      <c r="E9" s="33">
        <v>2</v>
      </c>
      <c r="F9" s="33">
        <v>2</v>
      </c>
      <c r="G9" s="33">
        <v>2</v>
      </c>
    </row>
    <row r="10" spans="2:7" outlineLevel="1" x14ac:dyDescent="0.2">
      <c r="B10" s="15"/>
      <c r="C10" s="15" t="s">
        <v>44</v>
      </c>
      <c r="D10">
        <v>365</v>
      </c>
      <c r="E10" s="33">
        <v>365</v>
      </c>
      <c r="F10" s="33">
        <v>365</v>
      </c>
      <c r="G10" s="33">
        <v>365</v>
      </c>
    </row>
    <row r="11" spans="2:7" outlineLevel="1" x14ac:dyDescent="0.2">
      <c r="B11" s="15"/>
      <c r="C11" s="15" t="s">
        <v>48</v>
      </c>
      <c r="D11" s="34">
        <v>0.7</v>
      </c>
      <c r="E11" s="35">
        <v>0.5</v>
      </c>
      <c r="F11" s="35">
        <v>0.9</v>
      </c>
      <c r="G11" s="35">
        <v>0.75</v>
      </c>
    </row>
    <row r="12" spans="2:7" x14ac:dyDescent="0.2">
      <c r="B12" s="16" t="s">
        <v>31</v>
      </c>
      <c r="C12" s="16"/>
      <c r="D12" s="14"/>
      <c r="E12" s="14"/>
      <c r="F12" s="14"/>
      <c r="G12" s="14"/>
    </row>
    <row r="13" spans="2:7" outlineLevel="1" x14ac:dyDescent="0.2">
      <c r="B13" s="15"/>
      <c r="C13" s="15" t="s">
        <v>45</v>
      </c>
      <c r="D13" s="31">
        <v>2505000000</v>
      </c>
      <c r="E13" s="31">
        <v>2505000000</v>
      </c>
      <c r="F13" s="31">
        <v>2505000000</v>
      </c>
      <c r="G13" s="31">
        <v>2505000000</v>
      </c>
    </row>
    <row r="14" spans="2:7" outlineLevel="1" x14ac:dyDescent="0.2">
      <c r="B14" s="15"/>
      <c r="C14" s="15" t="s">
        <v>46</v>
      </c>
      <c r="D14" s="31">
        <v>3782500000</v>
      </c>
      <c r="E14" s="31">
        <v>3782500000</v>
      </c>
      <c r="F14" s="31">
        <v>3782500000</v>
      </c>
      <c r="G14" s="31">
        <v>3782500000</v>
      </c>
    </row>
    <row r="15" spans="2:7" ht="16" outlineLevel="1" thickBot="1" x14ac:dyDescent="0.25">
      <c r="B15" s="17"/>
      <c r="C15" s="17" t="s">
        <v>47</v>
      </c>
      <c r="D15" s="32">
        <v>4549000000</v>
      </c>
      <c r="E15" s="32">
        <v>4549000000</v>
      </c>
      <c r="F15" s="32">
        <v>4549000000</v>
      </c>
      <c r="G15" s="32">
        <v>4549000000</v>
      </c>
    </row>
    <row r="16" spans="2:7" x14ac:dyDescent="0.2">
      <c r="B16" t="s">
        <v>32</v>
      </c>
    </row>
    <row r="17" spans="2:2" x14ac:dyDescent="0.2">
      <c r="B17" t="s">
        <v>33</v>
      </c>
    </row>
    <row r="18" spans="2:2" x14ac:dyDescent="0.2">
      <c r="B1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K31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32.33203125" customWidth="1"/>
    <col min="2" max="2" width="20.33203125" customWidth="1"/>
    <col min="3" max="4" width="18.83203125" customWidth="1"/>
    <col min="5" max="5" width="22.6640625" customWidth="1"/>
    <col min="6" max="6" width="21.1640625" customWidth="1"/>
    <col min="7" max="7" width="16" customWidth="1"/>
    <col min="8" max="8" width="17" customWidth="1"/>
    <col min="9" max="9" width="19.5" customWidth="1"/>
    <col min="10" max="10" width="17" customWidth="1"/>
    <col min="11" max="11" width="18.5" customWidth="1"/>
  </cols>
  <sheetData>
    <row r="1" spans="1:11" x14ac:dyDescent="0.2">
      <c r="A1" s="5" t="s">
        <v>9</v>
      </c>
      <c r="B1" s="5" t="s">
        <v>10</v>
      </c>
      <c r="C1" s="5" t="s">
        <v>14</v>
      </c>
      <c r="F1" s="5" t="s">
        <v>17</v>
      </c>
    </row>
    <row r="2" spans="1:11" x14ac:dyDescent="0.2">
      <c r="A2" t="s">
        <v>7</v>
      </c>
      <c r="B2" s="6">
        <v>50000000</v>
      </c>
      <c r="C2" t="s">
        <v>13</v>
      </c>
      <c r="F2" s="1">
        <f>(B3*B4*B5*B6*B7)-B2</f>
        <v>3527000000</v>
      </c>
      <c r="G2" s="9">
        <v>0.7</v>
      </c>
      <c r="H2" s="9">
        <v>0.75</v>
      </c>
      <c r="I2" s="9">
        <v>0.8</v>
      </c>
      <c r="J2" s="9">
        <v>0.85</v>
      </c>
      <c r="K2" s="9">
        <v>0.9</v>
      </c>
    </row>
    <row r="3" spans="1:11" x14ac:dyDescent="0.2">
      <c r="A3" t="s">
        <v>8</v>
      </c>
      <c r="B3" s="7">
        <v>3500</v>
      </c>
      <c r="C3" t="s">
        <v>13</v>
      </c>
      <c r="F3">
        <v>1</v>
      </c>
      <c r="G3" s="10">
        <f t="dataTable" ref="G3:K7" dt2D="1" dtr="1" r1="B7" r2="B5"/>
        <v>1738500000</v>
      </c>
      <c r="H3" s="10">
        <v>1866250000</v>
      </c>
      <c r="I3" s="10">
        <v>1994000000</v>
      </c>
      <c r="J3" s="10">
        <v>2121750000</v>
      </c>
      <c r="K3" s="10">
        <v>2249500000</v>
      </c>
    </row>
    <row r="4" spans="1:11" x14ac:dyDescent="0.2">
      <c r="A4" t="s">
        <v>15</v>
      </c>
      <c r="B4" s="7">
        <v>2000</v>
      </c>
      <c r="C4" t="s">
        <v>12</v>
      </c>
      <c r="F4">
        <v>2</v>
      </c>
      <c r="G4" s="11">
        <v>3527000000</v>
      </c>
      <c r="H4" s="11">
        <v>3782500000</v>
      </c>
      <c r="I4" s="11">
        <v>4038000000</v>
      </c>
      <c r="J4" s="11">
        <v>4293500000</v>
      </c>
      <c r="K4" s="11">
        <v>4549000000</v>
      </c>
    </row>
    <row r="5" spans="1:11" x14ac:dyDescent="0.2">
      <c r="A5" t="s">
        <v>16</v>
      </c>
      <c r="B5" s="7">
        <v>2</v>
      </c>
      <c r="C5" t="s">
        <v>11</v>
      </c>
      <c r="F5">
        <v>3</v>
      </c>
      <c r="G5" s="11">
        <v>5315500000</v>
      </c>
      <c r="H5" s="11">
        <v>5698750000</v>
      </c>
      <c r="I5" s="11">
        <v>6082000000</v>
      </c>
      <c r="J5" s="11">
        <v>6465250000</v>
      </c>
      <c r="K5" s="11">
        <v>6848500000</v>
      </c>
    </row>
    <row r="6" spans="1:11" x14ac:dyDescent="0.2">
      <c r="A6" t="s">
        <v>20</v>
      </c>
      <c r="B6" s="7">
        <v>365</v>
      </c>
      <c r="F6">
        <v>4</v>
      </c>
      <c r="G6" s="11">
        <v>7104000000</v>
      </c>
      <c r="H6" s="11">
        <v>7615000000</v>
      </c>
      <c r="I6" s="11">
        <v>8126000000</v>
      </c>
      <c r="J6" s="11">
        <v>8637000000</v>
      </c>
      <c r="K6" s="11">
        <v>9148000000</v>
      </c>
    </row>
    <row r="7" spans="1:11" x14ac:dyDescent="0.2">
      <c r="A7" t="s">
        <v>18</v>
      </c>
      <c r="B7" s="7">
        <v>0.7</v>
      </c>
      <c r="F7">
        <v>5</v>
      </c>
      <c r="G7" s="11">
        <v>8892500000</v>
      </c>
      <c r="H7" s="11">
        <v>9531250000</v>
      </c>
      <c r="I7" s="11">
        <v>10170000000</v>
      </c>
      <c r="J7" s="11">
        <v>10808750000</v>
      </c>
      <c r="K7" s="11">
        <v>11447500000</v>
      </c>
    </row>
    <row r="8" spans="1:11" x14ac:dyDescent="0.2">
      <c r="A8" t="s">
        <v>19</v>
      </c>
      <c r="B8" s="1">
        <f>(B3*B4*B5*B6*B7)-B2</f>
        <v>3527000000</v>
      </c>
    </row>
    <row r="9" spans="1:11" x14ac:dyDescent="0.2">
      <c r="F9" s="8"/>
    </row>
    <row r="12" spans="1:11" x14ac:dyDescent="0.2">
      <c r="A12" t="s">
        <v>21</v>
      </c>
    </row>
    <row r="13" spans="1:11" x14ac:dyDescent="0.2">
      <c r="A13" t="s">
        <v>22</v>
      </c>
      <c r="B13">
        <v>0.5</v>
      </c>
    </row>
    <row r="14" spans="1:11" x14ac:dyDescent="0.2">
      <c r="A14" t="s">
        <v>23</v>
      </c>
      <c r="B14">
        <v>0.75</v>
      </c>
    </row>
    <row r="15" spans="1:11" x14ac:dyDescent="0.2">
      <c r="A15" t="s">
        <v>24</v>
      </c>
      <c r="B15">
        <v>0.9</v>
      </c>
    </row>
    <row r="18" spans="1:5" x14ac:dyDescent="0.2">
      <c r="A18" s="22" t="s">
        <v>9</v>
      </c>
      <c r="B18" s="22" t="s">
        <v>10</v>
      </c>
      <c r="C18" s="23" t="s">
        <v>26</v>
      </c>
      <c r="D18" s="23" t="s">
        <v>25</v>
      </c>
      <c r="E18" s="23" t="s">
        <v>26</v>
      </c>
    </row>
    <row r="19" spans="1:5" x14ac:dyDescent="0.2">
      <c r="A19" s="23" t="s">
        <v>7</v>
      </c>
      <c r="B19" s="24">
        <v>50000000</v>
      </c>
      <c r="C19" s="25">
        <v>50000000</v>
      </c>
      <c r="D19" s="25">
        <v>50000000</v>
      </c>
      <c r="E19" s="25">
        <v>50000000</v>
      </c>
    </row>
    <row r="20" spans="1:5" x14ac:dyDescent="0.2">
      <c r="A20" s="23" t="s">
        <v>8</v>
      </c>
      <c r="B20" s="26">
        <v>3500</v>
      </c>
      <c r="C20" s="25">
        <v>3500</v>
      </c>
      <c r="D20" s="25">
        <v>3500</v>
      </c>
      <c r="E20" s="25">
        <v>3500</v>
      </c>
    </row>
    <row r="21" spans="1:5" x14ac:dyDescent="0.2">
      <c r="A21" s="23" t="s">
        <v>15</v>
      </c>
      <c r="B21" s="26">
        <v>2000</v>
      </c>
      <c r="C21" s="25">
        <v>2000</v>
      </c>
      <c r="D21" s="25">
        <v>2000</v>
      </c>
      <c r="E21" s="25">
        <v>2000</v>
      </c>
    </row>
    <row r="22" spans="1:5" x14ac:dyDescent="0.2">
      <c r="A22" s="23" t="s">
        <v>16</v>
      </c>
      <c r="B22" s="26">
        <v>2</v>
      </c>
      <c r="C22" s="25">
        <v>2</v>
      </c>
      <c r="D22" s="25">
        <v>2</v>
      </c>
      <c r="E22" s="25">
        <v>2</v>
      </c>
    </row>
    <row r="23" spans="1:5" x14ac:dyDescent="0.2">
      <c r="A23" s="23" t="s">
        <v>20</v>
      </c>
      <c r="B23" s="26">
        <v>365</v>
      </c>
      <c r="C23" s="25">
        <v>365</v>
      </c>
      <c r="D23" s="25">
        <v>365</v>
      </c>
      <c r="E23" s="25">
        <v>365</v>
      </c>
    </row>
    <row r="24" spans="1:5" x14ac:dyDescent="0.2">
      <c r="A24" s="23" t="s">
        <v>18</v>
      </c>
      <c r="B24" s="28">
        <v>0.7</v>
      </c>
      <c r="C24" s="29">
        <v>0.5</v>
      </c>
      <c r="D24" s="29">
        <v>0.75</v>
      </c>
      <c r="E24" s="29">
        <v>0.9</v>
      </c>
    </row>
    <row r="25" spans="1:5" x14ac:dyDescent="0.2">
      <c r="A25" s="23" t="s">
        <v>19</v>
      </c>
      <c r="B25" s="25">
        <f>(B20*B21*B22*B23*B24)-B19</f>
        <v>3527000000</v>
      </c>
      <c r="C25" s="25">
        <f>(C20*C21*C22*C23*C24)-C19</f>
        <v>2505000000</v>
      </c>
      <c r="D25" s="25">
        <f t="shared" ref="D25:E25" si="0">(D20*D21*D22*D23*D24)-D19</f>
        <v>3782500000</v>
      </c>
      <c r="E25" s="25">
        <f t="shared" si="0"/>
        <v>4549000000</v>
      </c>
    </row>
    <row r="28" spans="1:5" x14ac:dyDescent="0.2">
      <c r="B28" s="23" t="s">
        <v>18</v>
      </c>
    </row>
    <row r="29" spans="1:5" x14ac:dyDescent="0.2">
      <c r="A29" s="23" t="s">
        <v>26</v>
      </c>
      <c r="B29" s="9">
        <v>0.5</v>
      </c>
      <c r="C29" s="30">
        <f>($B$20*$B$21*$B$22*$B$23*B29)-$B$19</f>
        <v>2505000000</v>
      </c>
    </row>
    <row r="30" spans="1:5" x14ac:dyDescent="0.2">
      <c r="A30" s="23" t="s">
        <v>25</v>
      </c>
      <c r="B30" s="9">
        <v>0.75</v>
      </c>
      <c r="C30" s="30">
        <f t="shared" ref="C30:C31" si="1">($B$20*$B$21*$B$22*$B$23*B30)-$B$19</f>
        <v>3782500000</v>
      </c>
    </row>
    <row r="31" spans="1:5" x14ac:dyDescent="0.2">
      <c r="A31" s="23" t="s">
        <v>39</v>
      </c>
      <c r="B31" s="9">
        <v>0.9</v>
      </c>
      <c r="C31" s="30">
        <f t="shared" si="1"/>
        <v>4549000000</v>
      </c>
    </row>
  </sheetData>
  <scenarios current="2" sqref="C29:C31">
    <scenario name="п" locked="1" count="6" user="Проскурякова Татьяна Александровна" comment="Автор: Проскурякова Татьяна Александровна , 13.01.2023_x000a_Автор изменений: Проскурякова Татьяна Александровна , 13.01.2023">
      <inputCells r="B19" val="50000000" numFmtId="3"/>
      <inputCells r="B20" val="3500"/>
      <inputCells r="B21" val="2000"/>
      <inputCells r="B22" val="2"/>
      <inputCells r="B23" val="365"/>
      <inputCells r="B24" val="0,5" numFmtId="9"/>
    </scenario>
    <scenario name="о" locked="1" count="6" user="Проскурякова Татьяна Александровна" comment="Автор: Проскурякова Татьяна Александровна , 13.01.2023">
      <inputCells r="B19" val="50000000" numFmtId="3"/>
      <inputCells r="B20" val="3500"/>
      <inputCells r="B21" val="2000"/>
      <inputCells r="B22" val="2"/>
      <inputCells r="B23" val="365"/>
      <inputCells r="B24" val="0,9" numFmtId="9"/>
    </scenario>
    <scenario name="н" locked="1" count="6" user="Проскурякова Татьяна Александровна" comment="Автор: Проскурякова Татьяна Александровна , 13.01.2023">
      <inputCells r="B19" val="50000000" numFmtId="3"/>
      <inputCells r="B20" val="3500"/>
      <inputCells r="B21" val="2000"/>
      <inputCells r="B22" val="2"/>
      <inputCells r="B23" val="365"/>
      <inputCells r="B24" val="0,75" numFmtId="9"/>
    </scenario>
  </scenario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I13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31" customWidth="1"/>
    <col min="2" max="2" width="17.5" customWidth="1"/>
    <col min="3" max="3" width="17.83203125" customWidth="1"/>
    <col min="4" max="4" width="19.33203125" customWidth="1"/>
    <col min="9" max="9" width="28.1640625" customWidth="1"/>
  </cols>
  <sheetData>
    <row r="1" spans="1:9" x14ac:dyDescent="0.2">
      <c r="H1" s="36" t="s">
        <v>19</v>
      </c>
      <c r="I1" s="36">
        <f>(B3*B11)+(C3*C11)+(D3*D11)</f>
        <v>48886666.666666672</v>
      </c>
    </row>
    <row r="2" spans="1:9" ht="23" x14ac:dyDescent="0.2">
      <c r="A2" s="2"/>
      <c r="B2" s="3" t="s">
        <v>0</v>
      </c>
      <c r="C2" s="3" t="s">
        <v>1</v>
      </c>
      <c r="D2" s="3" t="s">
        <v>2</v>
      </c>
      <c r="H2" t="s">
        <v>35</v>
      </c>
    </row>
    <row r="3" spans="1:9" x14ac:dyDescent="0.2">
      <c r="A3" s="3" t="s">
        <v>3</v>
      </c>
      <c r="B3" s="3">
        <v>800</v>
      </c>
      <c r="C3" s="3">
        <v>1100</v>
      </c>
      <c r="D3" s="3">
        <v>900</v>
      </c>
      <c r="H3" t="s">
        <v>36</v>
      </c>
      <c r="I3">
        <v>3000</v>
      </c>
    </row>
    <row r="4" spans="1:9" x14ac:dyDescent="0.2">
      <c r="A4" s="3" t="s">
        <v>4</v>
      </c>
      <c r="B4" s="3">
        <v>0.2</v>
      </c>
      <c r="C4" s="3">
        <v>0.3</v>
      </c>
      <c r="D4" s="3">
        <v>0.24</v>
      </c>
      <c r="H4" t="s">
        <v>37</v>
      </c>
      <c r="I4">
        <v>13000</v>
      </c>
    </row>
    <row r="5" spans="1:9" x14ac:dyDescent="0.2">
      <c r="A5" s="3" t="s">
        <v>5</v>
      </c>
      <c r="B5" s="3">
        <v>0.04</v>
      </c>
      <c r="C5" s="3">
        <v>0.05</v>
      </c>
      <c r="D5" s="3">
        <v>0.04</v>
      </c>
    </row>
    <row r="6" spans="1:9" x14ac:dyDescent="0.2">
      <c r="A6" s="3" t="s">
        <v>6</v>
      </c>
      <c r="B6" s="4">
        <v>15000</v>
      </c>
      <c r="C6" s="4">
        <v>24533.333333333332</v>
      </c>
      <c r="D6" s="4">
        <v>11000</v>
      </c>
    </row>
    <row r="7" spans="1:9" x14ac:dyDescent="0.2">
      <c r="A7" s="27" t="s">
        <v>38</v>
      </c>
      <c r="B7">
        <f>B6*B3</f>
        <v>12000000</v>
      </c>
      <c r="C7">
        <f t="shared" ref="C7:D7" si="0">C6*C3</f>
        <v>26986666.666666664</v>
      </c>
      <c r="D7">
        <f t="shared" si="0"/>
        <v>9900000</v>
      </c>
      <c r="E7">
        <f>B7+C7+D7</f>
        <v>48886666.666666664</v>
      </c>
    </row>
    <row r="8" spans="1:9" x14ac:dyDescent="0.2">
      <c r="A8" s="27" t="s">
        <v>37</v>
      </c>
      <c r="B8">
        <f>B6*B4</f>
        <v>3000</v>
      </c>
      <c r="C8">
        <f t="shared" ref="C8:D8" si="1">C6*C4</f>
        <v>7359.9999999999991</v>
      </c>
      <c r="D8">
        <f t="shared" si="1"/>
        <v>2640</v>
      </c>
      <c r="E8">
        <f>B8+C8+D8</f>
        <v>13000</v>
      </c>
    </row>
    <row r="9" spans="1:9" x14ac:dyDescent="0.2">
      <c r="A9" s="27" t="s">
        <v>36</v>
      </c>
      <c r="B9">
        <f>B6*B5</f>
        <v>600</v>
      </c>
      <c r="C9">
        <f t="shared" ref="C9:D9" si="2">C6*C5</f>
        <v>1226.6666666666667</v>
      </c>
      <c r="D9">
        <f t="shared" si="2"/>
        <v>440</v>
      </c>
      <c r="E9">
        <f>B9+C9+D9</f>
        <v>2266.666666666667</v>
      </c>
    </row>
    <row r="11" spans="1:9" x14ac:dyDescent="0.2">
      <c r="A11" s="37" t="s">
        <v>53</v>
      </c>
      <c r="B11" s="36">
        <v>15000</v>
      </c>
      <c r="C11" s="36">
        <v>24533.333333333336</v>
      </c>
      <c r="D11" s="36">
        <v>11000</v>
      </c>
    </row>
    <row r="12" spans="1:9" x14ac:dyDescent="0.2">
      <c r="A12" s="37" t="s">
        <v>37</v>
      </c>
      <c r="B12" s="36">
        <f>B11*B4</f>
        <v>3000</v>
      </c>
      <c r="C12" s="36">
        <f t="shared" ref="C12:D12" si="3">C11*C4</f>
        <v>7360.0000000000009</v>
      </c>
      <c r="D12" s="36">
        <f t="shared" si="3"/>
        <v>2640</v>
      </c>
      <c r="E12">
        <f>SUM(B12:D12)</f>
        <v>13000</v>
      </c>
    </row>
    <row r="13" spans="1:9" x14ac:dyDescent="0.2">
      <c r="A13" s="37" t="s">
        <v>36</v>
      </c>
      <c r="B13" s="36">
        <f>B6*B5</f>
        <v>600</v>
      </c>
      <c r="C13" s="36">
        <f t="shared" ref="C13:D13" si="4">C6*C5</f>
        <v>1226.6666666666667</v>
      </c>
      <c r="D13" s="36">
        <f t="shared" si="4"/>
        <v>440</v>
      </c>
      <c r="E13">
        <f>SUM(B13:D13)</f>
        <v>2266.666666666667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Структура сценария 4</vt:lpstr>
      <vt:lpstr>6-1</vt:lpstr>
      <vt:lpstr>6-2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Проскурякова Татьяна Александровна</dc:creator>
  <cp:lastModifiedBy>Microsoft Office User</cp:lastModifiedBy>
  <cp:lastPrinted>2023-01-13T13:40:44Z</cp:lastPrinted>
  <dcterms:created xsi:type="dcterms:W3CDTF">2023-01-13T12:10:29Z</dcterms:created>
  <dcterms:modified xsi:type="dcterms:W3CDTF">2023-01-16T10:01:55Z</dcterms:modified>
</cp:coreProperties>
</file>