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Documents\Uni 20-21\CMP304-AI\docs\"/>
    </mc:Choice>
  </mc:AlternateContent>
  <xr:revisionPtr revIDLastSave="0" documentId="13_ncr:1_{015B87DC-29F4-46A2-8CE2-75AAA2CE0FA5}" xr6:coauthVersionLast="46" xr6:coauthVersionMax="46" xr10:uidLastSave="{00000000-0000-0000-0000-000000000000}"/>
  <bookViews>
    <workbookView xWindow="-120" yWindow="-120" windowWidth="29040" windowHeight="15840" xr2:uid="{82A89B87-0247-47FD-A467-74D1AA2AEC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1" l="1"/>
  <c r="O39" i="1"/>
  <c r="P39" i="1"/>
  <c r="Q39" i="1"/>
  <c r="R39" i="1"/>
  <c r="N39" i="1"/>
  <c r="U5" i="1"/>
  <c r="V5" i="1"/>
  <c r="W5" i="1"/>
  <c r="X5" i="1"/>
  <c r="T5" i="1"/>
  <c r="I5" i="1"/>
  <c r="G5" i="1"/>
  <c r="H5" i="1" s="1"/>
  <c r="C11" i="1"/>
  <c r="U10" i="1" s="1"/>
  <c r="D11" i="1"/>
  <c r="V10" i="1" s="1"/>
  <c r="E11" i="1"/>
  <c r="W10" i="1" s="1"/>
  <c r="F11" i="1"/>
  <c r="X10" i="1" s="1"/>
  <c r="B11" i="1"/>
  <c r="C9" i="1"/>
  <c r="C20" i="1" s="1"/>
  <c r="U20" i="1" s="1"/>
  <c r="D9" i="1"/>
  <c r="D20" i="1" s="1"/>
  <c r="E9" i="1"/>
  <c r="E20" i="1" s="1"/>
  <c r="W20" i="1" s="1"/>
  <c r="F9" i="1"/>
  <c r="F20" i="1" s="1"/>
  <c r="X20" i="1" s="1"/>
  <c r="B9" i="1"/>
  <c r="B20" i="1" s="1"/>
  <c r="T20" i="1" s="1"/>
  <c r="B12" i="1" l="1"/>
  <c r="T11" i="1" s="1"/>
  <c r="T9" i="1"/>
  <c r="E10" i="1"/>
  <c r="W12" i="1" s="1"/>
  <c r="F10" i="1"/>
  <c r="X12" i="1" s="1"/>
  <c r="B10" i="1"/>
  <c r="T12" i="1" s="1"/>
  <c r="D10" i="1"/>
  <c r="V12" i="1" s="1"/>
  <c r="F12" i="1"/>
  <c r="V9" i="1"/>
  <c r="D12" i="1"/>
  <c r="C12" i="1"/>
  <c r="E12" i="1"/>
  <c r="U9" i="1"/>
  <c r="X9" i="1"/>
  <c r="I11" i="1"/>
  <c r="Q11" i="1" s="1"/>
  <c r="Z5" i="1"/>
  <c r="AA5" i="1" s="1"/>
  <c r="J5" i="1" s="1"/>
  <c r="B13" i="1" s="1"/>
  <c r="W9" i="1"/>
  <c r="G20" i="1"/>
  <c r="H20" i="1" s="1"/>
  <c r="V20" i="1"/>
  <c r="Z20" i="1" s="1"/>
  <c r="AA20" i="1" s="1"/>
  <c r="J20" i="1" s="1"/>
  <c r="T10" i="1"/>
  <c r="Z10" i="1" s="1"/>
  <c r="AA10" i="1" s="1"/>
  <c r="I20" i="1"/>
  <c r="G11" i="1"/>
  <c r="H11" i="1" s="1"/>
  <c r="C10" i="1"/>
  <c r="U12" i="1" s="1"/>
  <c r="I9" i="1"/>
  <c r="Q9" i="1" s="1"/>
  <c r="G9" i="1"/>
  <c r="D13" i="1" l="1"/>
  <c r="E13" i="1"/>
  <c r="F13" i="1"/>
  <c r="C13" i="1"/>
  <c r="Z12" i="1"/>
  <c r="AA12" i="1" s="1"/>
  <c r="Z9" i="1"/>
  <c r="AA9" i="1" s="1"/>
  <c r="V11" i="1"/>
  <c r="X11" i="1"/>
  <c r="U11" i="1"/>
  <c r="W11" i="1"/>
  <c r="H9" i="1"/>
  <c r="O9" i="1" s="1"/>
  <c r="I12" i="1"/>
  <c r="G12" i="1"/>
  <c r="O12" i="1" s="1"/>
  <c r="I10" i="1"/>
  <c r="Q10" i="1" s="1"/>
  <c r="G10" i="1"/>
  <c r="H10" i="1" s="1"/>
  <c r="H12" i="1" l="1"/>
  <c r="Z11" i="1"/>
  <c r="AA11" i="1" s="1"/>
  <c r="G13" i="1"/>
  <c r="O13" i="1" s="1"/>
  <c r="I13" i="1"/>
  <c r="H13" i="1" l="1"/>
</calcChain>
</file>

<file path=xl/sharedStrings.xml><?xml version="1.0" encoding="utf-8"?>
<sst xmlns="http://schemas.openxmlformats.org/spreadsheetml/2006/main" count="28" uniqueCount="18">
  <si>
    <t>Sum</t>
  </si>
  <si>
    <t>Biggest</t>
  </si>
  <si>
    <t>Ranges</t>
  </si>
  <si>
    <t>Weighted</t>
  </si>
  <si>
    <t>Not-Biggest</t>
  </si>
  <si>
    <t>Weighted/SumInput</t>
  </si>
  <si>
    <t>Average</t>
  </si>
  <si>
    <t>(Clamped)</t>
  </si>
  <si>
    <t>Weighted/MagInput</t>
  </si>
  <si>
    <t>Mag</t>
  </si>
  <si>
    <t>Cutoff ws</t>
  </si>
  <si>
    <t>Exact value from biggest input</t>
  </si>
  <si>
    <t>Weighted sum by input sum</t>
  </si>
  <si>
    <t>Weighted sum by input magnitude</t>
  </si>
  <si>
    <t>Weighted average</t>
  </si>
  <si>
    <t>Clamped weighted sum</t>
  </si>
  <si>
    <t>Please alter the values in the yellow bellow marked "Input" and observe the effect this has on the markers on the defuzification graph</t>
  </si>
  <si>
    <t>Input [0, 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</si>
</sst>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11">
    <xf numFmtId="0" fontId="0" fillId="0" borderId="0" xfId="0"/>
    <xf numFmtId="0" fontId="1" fillId="2" borderId="0" xfId="1"/>
    <xf numFmtId="0" fontId="1" fillId="4" borderId="0" xfId="3"/>
    <xf numFmtId="0" fontId="1" fillId="5" borderId="0" xfId="4"/>
    <xf numFmtId="0" fontId="0" fillId="4" borderId="0" xfId="3" applyFont="1"/>
    <xf numFmtId="0" fontId="1" fillId="7" borderId="0" xfId="6"/>
    <xf numFmtId="0" fontId="1" fillId="6" borderId="0" xfId="5"/>
    <xf numFmtId="0" fontId="1" fillId="3" borderId="0" xfId="2"/>
    <xf numFmtId="0" fontId="0" fillId="3" borderId="0" xfId="2" applyFont="1"/>
    <xf numFmtId="0" fontId="0" fillId="5" borderId="0" xfId="4" applyFont="1"/>
    <xf numFmtId="0" fontId="0" fillId="0" borderId="0" xfId="0" applyAlignment="1">
      <alignment vertical="top" wrapText="1"/>
    </xf>
  </cellXfs>
  <cellStyles count="7">
    <cellStyle name="20% - Accent1" xfId="1" builtinId="30"/>
    <cellStyle name="20% - Accent5" xfId="5" builtinId="46"/>
    <cellStyle name="40% - Accent1" xfId="2" builtinId="31"/>
    <cellStyle name="40% - Accent4" xfId="4" builtinId="43"/>
    <cellStyle name="40% - Accent6" xfId="6" builtinId="51"/>
    <cellStyle name="60% - Accent1" xfId="3" builtinId="32"/>
    <cellStyle name="Normal" xfId="0" builtinId="0"/>
  </cellStyles>
  <dxfs count="1"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Input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Sheet1!$B$6:$F$6</c:f>
              <c:numCache>
                <c:formatCode>General</c:formatCode>
                <c:ptCount val="5"/>
                <c:pt idx="0">
                  <c:v>-1</c:v>
                </c:pt>
                <c:pt idx="1">
                  <c:v>-0.5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</c:numCache>
            </c:numRef>
          </c:cat>
          <c:val>
            <c:numRef>
              <c:f>Sheet1!$B$5:$F$5</c:f>
              <c:numCache>
                <c:formatCode>General</c:formatCode>
                <c:ptCount val="5"/>
                <c:pt idx="0">
                  <c:v>0.71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5F-4845-804D-F331F2101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177656"/>
        <c:axId val="721177336"/>
      </c:area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177656"/>
        <c:axId val="72117733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Sheet1!$A$10</c15:sqref>
                        </c15:formulaRef>
                      </c:ext>
                    </c:extLst>
                    <c:strCache>
                      <c:ptCount val="1"/>
                      <c:pt idx="0">
                        <c:v>Cutoff ws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Pt>
                  <c:idx val="0"/>
                  <c:marker>
                    <c:symbol val="circle"/>
                    <c:size val="5"/>
                    <c:spPr>
                      <a:solidFill>
                        <a:schemeClr val="accent2"/>
                      </a:solidFill>
                      <a:ln w="9525">
                        <a:solidFill>
                          <a:schemeClr val="accent2"/>
                        </a:solidFill>
                      </a:ln>
                      <a:effectLst/>
                    </c:spPr>
                  </c:marker>
                  <c:bubble3D val="0"/>
                  <c:extLst>
                    <c:ext xmlns:c16="http://schemas.microsoft.com/office/drawing/2014/chart" uri="{C3380CC4-5D6E-409C-BE32-E72D297353CC}">
                      <c16:uniqueId val="{00000000-B837-43FE-BAF0-6C7E760B81A0}"/>
                    </c:ext>
                  </c:extLst>
                </c:dPt>
                <c:cat>
                  <c:numLit>
                    <c:formatCode>General</c:formatCode>
                    <c:ptCount val="1"/>
                    <c:pt idx="0">
                      <c:v>0</c:v>
                    </c:pt>
                  </c:numLit>
                </c:cat>
                <c:val>
                  <c:numRef>
                    <c:extLst>
                      <c:ext uri="{02D57815-91ED-43cb-92C2-25804820EDAC}">
                        <c15:formulaRef>
                          <c15:sqref>Sheet1!$N$39:$R$39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0.5</c:v>
                      </c:pt>
                      <c:pt idx="2">
                        <c:v>0.5</c:v>
                      </c:pt>
                      <c:pt idx="3">
                        <c:v>0.5</c:v>
                      </c:pt>
                      <c:pt idx="4">
                        <c:v>0.5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E5F-4845-804D-F331F2101510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Lit>
                    <c:formatCode>General</c:formatCode>
                    <c:ptCount val="1"/>
                    <c:pt idx="0">
                      <c:v>0</c:v>
                    </c:pt>
                  </c:num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E5F-4845-804D-F331F210151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Sheet1!$D$6:$E$6</c15:sqref>
                        </c15:formulaRef>
                      </c:ext>
                    </c:extLst>
                    <c:strCache>
                      <c:ptCount val="2"/>
                      <c:pt idx="0">
                        <c:v>0</c:v>
                      </c:pt>
                      <c:pt idx="1">
                        <c:v>0.5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Pt>
                  <c:idx val="1"/>
                  <c:marker>
                    <c:symbol val="circle"/>
                    <c:size val="5"/>
                    <c:spPr>
                      <a:solidFill>
                        <a:schemeClr val="accent4"/>
                      </a:solidFill>
                      <a:ln w="9525">
                        <a:solidFill>
                          <a:schemeClr val="accent4"/>
                        </a:solidFill>
                      </a:ln>
                      <a:effectLst/>
                    </c:spPr>
                  </c:marker>
                  <c:bubble3D val="0"/>
                  <c:spPr>
                    <a:ln w="28575" cap="rnd">
                      <a:solidFill>
                        <a:schemeClr val="accent4"/>
                      </a:solidFill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2-B837-43FE-BAF0-6C7E760B81A0}"/>
                    </c:ext>
                  </c:extLst>
                </c:dP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(Sheet1!$D$6,Sheet1!$O$9)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0.1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E5F-4845-804D-F331F2101510}"/>
                  </c:ext>
                </c:extLst>
              </c15:ser>
            </c15:filteredLineSeries>
          </c:ext>
        </c:extLst>
      </c:lineChart>
      <c:catAx>
        <c:axId val="721177656"/>
        <c:scaling>
          <c:orientation val="minMax"/>
        </c:scaling>
        <c:delete val="0"/>
        <c:axPos val="b"/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177336"/>
        <c:crosses val="autoZero"/>
        <c:auto val="1"/>
        <c:lblAlgn val="ctr"/>
        <c:lblOffset val="100"/>
        <c:tickLblSkip val="1"/>
        <c:noMultiLvlLbl val="0"/>
      </c:catAx>
      <c:valAx>
        <c:axId val="7211773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177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Defuzification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Input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noFill/>
              <a:ln w="15875">
                <a:noFill/>
                <a:round/>
              </a:ln>
              <a:effectLst/>
            </c:spPr>
          </c:marker>
          <c:xVal>
            <c:numRef>
              <c:f>Sheet1!$B$6:$F$6</c:f>
              <c:numCache>
                <c:formatCode>General</c:formatCode>
                <c:ptCount val="5"/>
                <c:pt idx="0">
                  <c:v>-1</c:v>
                </c:pt>
                <c:pt idx="1">
                  <c:v>-0.5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</c:numCache>
            </c:numRef>
          </c:xVal>
          <c:yVal>
            <c:numRef>
              <c:f>Sheet1!$B$5:$F$5</c:f>
              <c:numCache>
                <c:formatCode>General</c:formatCode>
                <c:ptCount val="5"/>
                <c:pt idx="0">
                  <c:v>0.71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F6-4A30-95C7-3C23B7B521D3}"/>
            </c:ext>
          </c:extLst>
        </c:ser>
        <c:ser>
          <c:idx val="1"/>
          <c:order val="1"/>
          <c:tx>
            <c:strRef>
              <c:f>Sheet1!$M$9</c:f>
              <c:strCache>
                <c:ptCount val="1"/>
                <c:pt idx="0">
                  <c:v>Clamped weighted sum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Sheet1!$O$9</c:f>
              <c:numCache>
                <c:formatCode>General</c:formatCode>
                <c:ptCount val="1"/>
                <c:pt idx="0">
                  <c:v>0.1</c:v>
                </c:pt>
              </c:numCache>
            </c:numRef>
          </c:xVal>
          <c:yVal>
            <c:numRef>
              <c:f>Sheet1!$N$39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F6-4A30-95C7-3C23B7B521D3}"/>
            </c:ext>
          </c:extLst>
        </c:ser>
        <c:ser>
          <c:idx val="6"/>
          <c:order val="2"/>
          <c:tx>
            <c:strRef>
              <c:f>Sheet1!$R$10</c:f>
              <c:strCache>
                <c:ptCount val="1"/>
                <c:pt idx="0">
                  <c:v>Weighted average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Sheet1!$Q$9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Sheet1!$N$39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0F6-4A30-95C7-3C23B7B521D3}"/>
            </c:ext>
          </c:extLst>
        </c:ser>
        <c:ser>
          <c:idx val="2"/>
          <c:order val="3"/>
          <c:tx>
            <c:strRef>
              <c:f>Sheet1!$M$10</c:f>
              <c:strCache>
                <c:ptCount val="1"/>
                <c:pt idx="0">
                  <c:v>Weighted average cuttoff (0.5)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Sheet1!$Q$10</c:f>
              <c:numCache>
                <c:formatCode>General</c:formatCode>
                <c:ptCount val="1"/>
                <c:pt idx="0">
                  <c:v>0.1</c:v>
                </c:pt>
              </c:numCache>
            </c:numRef>
          </c:xVal>
          <c:yVal>
            <c:numRef>
              <c:f>Sheet1!$N$39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F6-4A30-95C7-3C23B7B521D3}"/>
            </c:ext>
          </c:extLst>
        </c:ser>
        <c:ser>
          <c:idx val="3"/>
          <c:order val="4"/>
          <c:tx>
            <c:strRef>
              <c:f>Sheet1!$M$11</c:f>
              <c:strCache>
                <c:ptCount val="1"/>
                <c:pt idx="0">
                  <c:v>Exact value from biggest input</c:v>
                </c:pt>
              </c:strCache>
            </c:strRef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Sheet1!$Q$11</c:f>
              <c:numCache>
                <c:formatCode>General</c:formatCode>
                <c:ptCount val="1"/>
                <c:pt idx="0">
                  <c:v>-1</c:v>
                </c:pt>
              </c:numCache>
            </c:numRef>
          </c:xVal>
          <c:yVal>
            <c:numRef>
              <c:f>Sheet1!$N$39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F6-4A30-95C7-3C23B7B521D3}"/>
            </c:ext>
          </c:extLst>
        </c:ser>
        <c:ser>
          <c:idx val="4"/>
          <c:order val="5"/>
          <c:tx>
            <c:strRef>
              <c:f>Sheet1!$M$12</c:f>
              <c:strCache>
                <c:ptCount val="1"/>
                <c:pt idx="0">
                  <c:v>Weighted sum by input sum</c:v>
                </c:pt>
              </c:strCache>
            </c:strRef>
          </c:tx>
          <c:spPr>
            <a:ln w="9525" cap="rnd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Sheet1!$O$12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Sheet1!$N$39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F6-4A30-95C7-3C23B7B521D3}"/>
            </c:ext>
          </c:extLst>
        </c:ser>
        <c:ser>
          <c:idx val="5"/>
          <c:order val="6"/>
          <c:tx>
            <c:strRef>
              <c:f>Sheet1!$M$13</c:f>
              <c:strCache>
                <c:ptCount val="1"/>
                <c:pt idx="0">
                  <c:v>Weighted sum by input magnitude</c:v>
                </c:pt>
              </c:strCache>
            </c:strRef>
          </c:tx>
          <c:spPr>
            <a:ln w="9525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Sheet1!$O$13</c:f>
              <c:numCache>
                <c:formatCode>General</c:formatCode>
                <c:ptCount val="1"/>
                <c:pt idx="0">
                  <c:v>0.1</c:v>
                </c:pt>
              </c:numCache>
            </c:numRef>
          </c:xVal>
          <c:yVal>
            <c:numRef>
              <c:f>Sheet1!$N$39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F6-4A30-95C7-3C23B7B52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632760"/>
        <c:axId val="770631800"/>
      </c:scatterChart>
      <c:valAx>
        <c:axId val="770632760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631800"/>
        <c:crosses val="autoZero"/>
        <c:crossBetween val="midCat"/>
        <c:minorUnit val="5.000000000000001E-2"/>
      </c:valAx>
      <c:valAx>
        <c:axId val="77063180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632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</xdr:colOff>
      <xdr:row>15</xdr:row>
      <xdr:rowOff>42862</xdr:rowOff>
    </xdr:from>
    <xdr:to>
      <xdr:col>17</xdr:col>
      <xdr:colOff>33337</xdr:colOff>
      <xdr:row>29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20DC3DF-24F5-4DD6-90B0-DFD497D12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836751</xdr:colOff>
      <xdr:row>21</xdr:row>
      <xdr:rowOff>67296</xdr:rowOff>
    </xdr:from>
    <xdr:to>
      <xdr:col>7</xdr:col>
      <xdr:colOff>495093</xdr:colOff>
      <xdr:row>35</xdr:row>
      <xdr:rowOff>143496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FF6AFBF-6073-4A36-A5FA-7AD3695E0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13487-DD1B-4873-9B17-7A3CAA9057BF}">
  <dimension ref="A1:AA39"/>
  <sheetViews>
    <sheetView tabSelected="1" zoomScale="115" zoomScaleNormal="115" workbookViewId="0">
      <selection activeCell="H9" sqref="H9"/>
    </sheetView>
  </sheetViews>
  <sheetFormatPr defaultRowHeight="15" x14ac:dyDescent="0.25"/>
  <cols>
    <col min="1" max="1" width="18.85546875" customWidth="1"/>
    <col min="8" max="8" width="10.140625" customWidth="1"/>
    <col min="13" max="13" width="31.85546875" customWidth="1"/>
  </cols>
  <sheetData>
    <row r="1" spans="1:27" x14ac:dyDescent="0.25">
      <c r="B1" s="10" t="s">
        <v>16</v>
      </c>
      <c r="C1" s="10"/>
      <c r="D1" s="10"/>
      <c r="E1" s="10"/>
      <c r="F1" s="10"/>
    </row>
    <row r="2" spans="1:27" x14ac:dyDescent="0.25">
      <c r="B2" s="10"/>
      <c r="C2" s="10"/>
      <c r="D2" s="10"/>
      <c r="E2" s="10"/>
      <c r="F2" s="10"/>
    </row>
    <row r="3" spans="1:27" x14ac:dyDescent="0.25">
      <c r="B3" s="10"/>
      <c r="C3" s="10"/>
      <c r="D3" s="10"/>
      <c r="E3" s="10"/>
      <c r="F3" s="10"/>
    </row>
    <row r="4" spans="1:27" x14ac:dyDescent="0.25">
      <c r="G4" s="7" t="s">
        <v>0</v>
      </c>
      <c r="H4" s="7" t="s">
        <v>7</v>
      </c>
      <c r="I4" s="7" t="s">
        <v>6</v>
      </c>
      <c r="J4" s="8" t="s">
        <v>9</v>
      </c>
      <c r="R4">
        <v>0</v>
      </c>
      <c r="S4">
        <v>1</v>
      </c>
    </row>
    <row r="5" spans="1:27" x14ac:dyDescent="0.25">
      <c r="A5" t="s">
        <v>17</v>
      </c>
      <c r="B5" s="3">
        <v>0.71</v>
      </c>
      <c r="C5" s="3">
        <v>0.4</v>
      </c>
      <c r="D5" s="3">
        <v>0.5</v>
      </c>
      <c r="E5" s="3">
        <v>0.6</v>
      </c>
      <c r="F5" s="9">
        <v>0.7</v>
      </c>
      <c r="G5" s="6">
        <f>SUM(B5:F5)</f>
        <v>2.91</v>
      </c>
      <c r="H5" s="6">
        <f xml:space="preserve"> MEDIAN(G5,-1,1)</f>
        <v>1</v>
      </c>
      <c r="I5" s="6">
        <f>AVERAGE(B5:F5)</f>
        <v>0.58200000000000007</v>
      </c>
      <c r="J5" s="6">
        <f>AA5</f>
        <v>1.3281942628998213</v>
      </c>
      <c r="T5">
        <f>POWER(B5,2)</f>
        <v>0.50409999999999999</v>
      </c>
      <c r="U5">
        <f t="shared" ref="U5:X5" si="0">POWER(C5,2)</f>
        <v>0.16000000000000003</v>
      </c>
      <c r="V5">
        <f t="shared" si="0"/>
        <v>0.25</v>
      </c>
      <c r="W5">
        <f t="shared" si="0"/>
        <v>0.36</v>
      </c>
      <c r="X5">
        <f t="shared" si="0"/>
        <v>0.48999999999999994</v>
      </c>
      <c r="Z5">
        <f>SUM(T5:X5)</f>
        <v>1.7641</v>
      </c>
      <c r="AA5">
        <f>SQRT(Z5)</f>
        <v>1.3281942628998213</v>
      </c>
    </row>
    <row r="6" spans="1:27" x14ac:dyDescent="0.25">
      <c r="A6" t="s">
        <v>2</v>
      </c>
      <c r="B6" s="5">
        <v>-1</v>
      </c>
      <c r="C6" s="5">
        <v>-0.5</v>
      </c>
      <c r="D6" s="5">
        <v>0</v>
      </c>
      <c r="E6" s="5">
        <v>0.5</v>
      </c>
      <c r="F6" s="5">
        <v>1</v>
      </c>
    </row>
    <row r="8" spans="1:27" x14ac:dyDescent="0.25">
      <c r="N8" s="2"/>
      <c r="O8" s="2"/>
      <c r="P8" s="2"/>
      <c r="Q8" s="2"/>
    </row>
    <row r="9" spans="1:27" x14ac:dyDescent="0.25">
      <c r="A9" t="s">
        <v>3</v>
      </c>
      <c r="B9">
        <f>B6*B5</f>
        <v>-0.71</v>
      </c>
      <c r="C9">
        <f>C6*C5</f>
        <v>-0.2</v>
      </c>
      <c r="D9">
        <f>D6*D5</f>
        <v>0</v>
      </c>
      <c r="E9">
        <f>E6*E5</f>
        <v>0.3</v>
      </c>
      <c r="F9">
        <f>F6*F5</f>
        <v>0.7</v>
      </c>
      <c r="G9" s="6">
        <f>SUM(B9:F9)</f>
        <v>9.000000000000008E-2</v>
      </c>
      <c r="H9" s="7">
        <f xml:space="preserve"> MEDIAN(G9,-1,1)</f>
        <v>9.000000000000008E-2</v>
      </c>
      <c r="I9" s="7">
        <f>AVERAGE(B9:F9)</f>
        <v>1.8000000000000016E-2</v>
      </c>
      <c r="M9" t="s">
        <v>15</v>
      </c>
      <c r="N9" s="2" t="s">
        <v>0</v>
      </c>
      <c r="O9" s="1">
        <f>ROUND(H9,1)</f>
        <v>0.1</v>
      </c>
      <c r="P9" s="4" t="s">
        <v>6</v>
      </c>
      <c r="Q9" s="1">
        <f>ROUND(I9,1)</f>
        <v>0</v>
      </c>
      <c r="T9">
        <f t="shared" ref="T9:T20" si="1">POWER(B9,2)</f>
        <v>0.50409999999999999</v>
      </c>
      <c r="U9">
        <f t="shared" ref="U9:U20" si="2">POWER(C9,2)</f>
        <v>4.0000000000000008E-2</v>
      </c>
      <c r="V9">
        <f t="shared" ref="V9:V20" si="3">POWER(D9,2)</f>
        <v>0</v>
      </c>
      <c r="W9">
        <f t="shared" ref="W9:W20" si="4">POWER(E9,2)</f>
        <v>0.09</v>
      </c>
      <c r="X9">
        <f t="shared" ref="X9:X20" si="5">POWER(F9,2)</f>
        <v>0.48999999999999994</v>
      </c>
      <c r="Z9">
        <f t="shared" ref="Z9:Z20" si="6">SUM(T9:X9)</f>
        <v>1.1240999999999999</v>
      </c>
      <c r="AA9">
        <f t="shared" ref="AA9:AA20" si="7">SQRT(Z9)</f>
        <v>1.0602358228243374</v>
      </c>
    </row>
    <row r="10" spans="1:27" x14ac:dyDescent="0.25">
      <c r="A10" t="s">
        <v>10</v>
      </c>
      <c r="B10">
        <f>IF(ABS(B5)&gt;=$K$10,B9,FALSE)</f>
        <v>-0.71</v>
      </c>
      <c r="C10" t="b">
        <f>IF(ABS(C5)&gt;=$K$10,C9,FALSE)</f>
        <v>0</v>
      </c>
      <c r="D10">
        <f>IF(ABS(D5)&gt;=$K$10,D9,FALSE)</f>
        <v>0</v>
      </c>
      <c r="E10">
        <f>IF(ABS(E5)&gt;=$K$10,E9,FALSE)</f>
        <v>0.3</v>
      </c>
      <c r="F10">
        <f>IF(ABS(F5)&gt;=$K$10,F9,FALSE)</f>
        <v>0.7</v>
      </c>
      <c r="G10" s="6">
        <f>SUM(B10:F10)</f>
        <v>0.28999999999999998</v>
      </c>
      <c r="H10" s="6">
        <f xml:space="preserve"> MEDIAN(G10,-1,1)</f>
        <v>0.28999999999999998</v>
      </c>
      <c r="I10" s="7">
        <f>AVERAGE(B10:F10)</f>
        <v>7.2499999999999995E-2</v>
      </c>
      <c r="K10">
        <v>0.5</v>
      </c>
      <c r="M10" t="str">
        <f>_xlfn.CONCAT("Weighted average cuttoff (", _xlfn.VALUETOTEXT(K10),")")</f>
        <v>Weighted average cuttoff (0.5)</v>
      </c>
      <c r="N10" s="2" t="s">
        <v>0</v>
      </c>
      <c r="O10" s="1"/>
      <c r="P10" s="4" t="s">
        <v>6</v>
      </c>
      <c r="Q10" s="1">
        <f>ROUND(I10,1)</f>
        <v>0.1</v>
      </c>
      <c r="R10" t="s">
        <v>14</v>
      </c>
      <c r="T10">
        <f t="shared" ref="T10:X11" si="8">POWER(B11,2)</f>
        <v>1</v>
      </c>
      <c r="U10">
        <f t="shared" si="8"/>
        <v>0</v>
      </c>
      <c r="V10">
        <f t="shared" si="8"/>
        <v>0</v>
      </c>
      <c r="W10">
        <f t="shared" si="8"/>
        <v>0</v>
      </c>
      <c r="X10">
        <f t="shared" si="8"/>
        <v>0</v>
      </c>
      <c r="Z10">
        <f t="shared" si="6"/>
        <v>1</v>
      </c>
      <c r="AA10">
        <f t="shared" si="7"/>
        <v>1</v>
      </c>
    </row>
    <row r="11" spans="1:27" x14ac:dyDescent="0.25">
      <c r="A11" t="s">
        <v>1</v>
      </c>
      <c r="B11">
        <f>IF((MAX($B5:$F5)=B5),B6,FALSE)</f>
        <v>-1</v>
      </c>
      <c r="C11" t="b">
        <f>IF((MAX($B5:$F5)=C5),C6,FALSE)</f>
        <v>0</v>
      </c>
      <c r="D11" t="b">
        <f>IF((MAX($B5:$F5)=D5),D6,FALSE)</f>
        <v>0</v>
      </c>
      <c r="E11" t="b">
        <f>IF((MAX($B5:$F5)=E5),E6,FALSE)</f>
        <v>0</v>
      </c>
      <c r="F11" t="b">
        <f>IF((MAX($B5:$F5)=F5),F6,FALSE)</f>
        <v>0</v>
      </c>
      <c r="G11" s="6">
        <f>SUM(B11:F11)</f>
        <v>-1</v>
      </c>
      <c r="H11" s="6">
        <f xml:space="preserve"> MEDIAN(G11,-1,1)</f>
        <v>-1</v>
      </c>
      <c r="I11" s="7">
        <f>AVERAGE(B11:F11)</f>
        <v>-1</v>
      </c>
      <c r="M11" t="s">
        <v>11</v>
      </c>
      <c r="N11" s="2" t="s">
        <v>0</v>
      </c>
      <c r="O11" s="1"/>
      <c r="P11" s="4" t="s">
        <v>6</v>
      </c>
      <c r="Q11" s="1">
        <f>ROUND(I11,1)</f>
        <v>-1</v>
      </c>
      <c r="T11">
        <f t="shared" si="8"/>
        <v>5.9529292285164306E-2</v>
      </c>
      <c r="U11">
        <f t="shared" si="8"/>
        <v>4.7236097825958607E-3</v>
      </c>
      <c r="V11">
        <f t="shared" si="8"/>
        <v>0</v>
      </c>
      <c r="W11">
        <f t="shared" si="8"/>
        <v>1.0628122010840683E-2</v>
      </c>
      <c r="X11">
        <f t="shared" si="8"/>
        <v>5.786421983679927E-2</v>
      </c>
      <c r="Z11">
        <f t="shared" si="6"/>
        <v>0.13274524391540013</v>
      </c>
      <c r="AA11">
        <f t="shared" si="7"/>
        <v>0.36434220715612969</v>
      </c>
    </row>
    <row r="12" spans="1:27" x14ac:dyDescent="0.25">
      <c r="A12" t="s">
        <v>5</v>
      </c>
      <c r="B12">
        <f>B9/$G$5</f>
        <v>-0.24398625429553261</v>
      </c>
      <c r="C12">
        <f>C9/$G$5</f>
        <v>-6.8728522336769765E-2</v>
      </c>
      <c r="D12">
        <f>D9/$G$5</f>
        <v>0</v>
      </c>
      <c r="E12">
        <f>E9/$G$5</f>
        <v>0.10309278350515463</v>
      </c>
      <c r="F12">
        <f>F9/$G$5</f>
        <v>0.24054982817869414</v>
      </c>
      <c r="G12" s="7">
        <f>SUM(B12:F12)</f>
        <v>3.0927835051546365E-2</v>
      </c>
      <c r="H12" s="6">
        <f xml:space="preserve"> MEDIAN(G12,-1,1)</f>
        <v>3.0927835051546365E-2</v>
      </c>
      <c r="I12" s="6">
        <f>AVERAGE(B12:F12)</f>
        <v>6.1855670103092729E-3</v>
      </c>
      <c r="M12" t="s">
        <v>12</v>
      </c>
      <c r="N12" s="2" t="s">
        <v>0</v>
      </c>
      <c r="O12" s="1">
        <f>ROUND(G12,1)</f>
        <v>0</v>
      </c>
      <c r="P12" s="4" t="s">
        <v>6</v>
      </c>
      <c r="Q12" s="1"/>
      <c r="T12">
        <f>POWER(B10,2)</f>
        <v>0.50409999999999999</v>
      </c>
      <c r="U12">
        <f>POWER(C10,2)</f>
        <v>0</v>
      </c>
      <c r="V12">
        <f>POWER(D10,2)</f>
        <v>0</v>
      </c>
      <c r="W12">
        <f>POWER(E10,2)</f>
        <v>0.09</v>
      </c>
      <c r="X12">
        <f>POWER(F10,2)</f>
        <v>0.48999999999999994</v>
      </c>
      <c r="Z12">
        <f t="shared" si="6"/>
        <v>1.0840999999999998</v>
      </c>
      <c r="AA12">
        <f t="shared" si="7"/>
        <v>1.0412012293500232</v>
      </c>
    </row>
    <row r="13" spans="1:27" x14ac:dyDescent="0.25">
      <c r="A13" t="s">
        <v>8</v>
      </c>
      <c r="B13">
        <f>B9/$J$5</f>
        <v>-0.53456035749610187</v>
      </c>
      <c r="C13">
        <f t="shared" ref="C13:F13" si="9">C9/$J$5</f>
        <v>-0.15058038239326813</v>
      </c>
      <c r="D13">
        <f t="shared" si="9"/>
        <v>0</v>
      </c>
      <c r="E13">
        <f t="shared" si="9"/>
        <v>0.22587057358990217</v>
      </c>
      <c r="F13">
        <f t="shared" si="9"/>
        <v>0.52703133837643845</v>
      </c>
      <c r="G13" s="7">
        <f>SUM(B13:F13)</f>
        <v>6.7761172076970633E-2</v>
      </c>
      <c r="H13" s="6">
        <f xml:space="preserve"> MEDIAN(G13,-1,1)</f>
        <v>6.7761172076970633E-2</v>
      </c>
      <c r="I13" s="6">
        <f>AVERAGE(B13:F13)</f>
        <v>1.3552234415394127E-2</v>
      </c>
      <c r="M13" t="s">
        <v>13</v>
      </c>
      <c r="N13" s="2" t="s">
        <v>0</v>
      </c>
      <c r="O13" s="1">
        <f>ROUND(G13,1)</f>
        <v>0.1</v>
      </c>
      <c r="P13" s="4" t="s">
        <v>6</v>
      </c>
      <c r="Q13" s="1"/>
    </row>
    <row r="19" spans="1:27" x14ac:dyDescent="0.25">
      <c r="J19" s="6"/>
    </row>
    <row r="20" spans="1:27" x14ac:dyDescent="0.25">
      <c r="A20" t="s">
        <v>4</v>
      </c>
      <c r="B20" t="b">
        <f>IF((MAX($B5:$F5)=B5),FALSE,B9)</f>
        <v>0</v>
      </c>
      <c r="C20">
        <f>IF((MAX($B5:$F5)=C5),FALSE,C9)</f>
        <v>-0.2</v>
      </c>
      <c r="D20">
        <f>IF((MAX($B5:$F5)=D5),FALSE,D9)</f>
        <v>0</v>
      </c>
      <c r="E20">
        <f>IF((MAX($B5:$F5)=E5),FALSE,E9)</f>
        <v>0.3</v>
      </c>
      <c r="F20">
        <f>IF((MAX($B5:$F5)=F5),FALSE,F9)</f>
        <v>0.7</v>
      </c>
      <c r="G20" s="6">
        <f>SUM(B20:F20)</f>
        <v>0.79999999999999993</v>
      </c>
      <c r="H20" s="6">
        <f xml:space="preserve"> MEDIAN(G20,-1,1)</f>
        <v>0.79999999999999993</v>
      </c>
      <c r="I20" s="6">
        <f>AVERAGE(B20:F20)</f>
        <v>0.19999999999999998</v>
      </c>
      <c r="J20" s="6">
        <f t="shared" ref="J20" si="10">AA20</f>
        <v>0.78740078740118102</v>
      </c>
      <c r="T20">
        <f t="shared" si="1"/>
        <v>0</v>
      </c>
      <c r="U20">
        <f t="shared" si="2"/>
        <v>4.0000000000000008E-2</v>
      </c>
      <c r="V20">
        <f t="shared" si="3"/>
        <v>0</v>
      </c>
      <c r="W20">
        <f t="shared" si="4"/>
        <v>0.09</v>
      </c>
      <c r="X20">
        <f t="shared" si="5"/>
        <v>0.48999999999999994</v>
      </c>
      <c r="Z20">
        <f t="shared" si="6"/>
        <v>0.61999999999999988</v>
      </c>
      <c r="AA20">
        <f t="shared" si="7"/>
        <v>0.78740078740118102</v>
      </c>
    </row>
    <row r="39" spans="14:18" x14ac:dyDescent="0.25">
      <c r="N39">
        <f>$K$10</f>
        <v>0.5</v>
      </c>
      <c r="O39">
        <f t="shared" ref="O39:R39" si="11">$K$10</f>
        <v>0.5</v>
      </c>
      <c r="P39">
        <f t="shared" si="11"/>
        <v>0.5</v>
      </c>
      <c r="Q39">
        <f t="shared" si="11"/>
        <v>0.5</v>
      </c>
      <c r="R39">
        <f t="shared" si="11"/>
        <v>0.5</v>
      </c>
    </row>
  </sheetData>
  <mergeCells count="1">
    <mergeCell ref="B1:F3"/>
  </mergeCells>
  <conditionalFormatting sqref="O14 Q14">
    <cfRule type="cellIs" dxfId="0" priority="1" operator="notEqual">
      <formula>0</formula>
    </cfRule>
    <cfRule type="cellIs" priority="2" operator="not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JakeBretherton</dc:creator>
  <cp:lastModifiedBy>JakeBretherton</cp:lastModifiedBy>
  <dcterms:created xsi:type="dcterms:W3CDTF">2021-03-19T15:57:58Z</dcterms:created>
  <dcterms:modified xsi:type="dcterms:W3CDTF">2021-03-25T12:49:19Z</dcterms:modified>
</cp:coreProperties>
</file>