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lvorak\Dokumenter\SUBPRO Digital twin\high-dimensional-unscented-transformation\data_y_x2_corr_x\res_paper_100_iter\"/>
    </mc:Choice>
  </mc:AlternateContent>
  <xr:revisionPtr revIDLastSave="0" documentId="13_ncr:1_{2814359D-3826-4CC7-9B00-03709F39C4A1}" xr6:coauthVersionLast="47" xr6:coauthVersionMax="47" xr10:uidLastSave="{00000000-0000-0000-0000-000000000000}"/>
  <bookViews>
    <workbookView xWindow="3252" yWindow="3648" windowWidth="23040" windowHeight="12204" activeTab="3" xr2:uid="{00000000-000D-0000-FFFF-FFFF00000000}"/>
  </bookViews>
  <sheets>
    <sheet name="Py_norm" sheetId="5" r:id="rId1"/>
    <sheet name="Diverged simulations" sheetId="2" r:id="rId2"/>
    <sheet name="Py_cond" sheetId="4" r:id="rId3"/>
    <sheet name="std_norm" sheetId="6" r:id="rId4"/>
  </sheets>
  <definedNames>
    <definedName name="Py_cond_mean" localSheetId="2">Py_cond!$A$2:$J$17</definedName>
    <definedName name="Py_cond_std" localSheetId="2">Py_cond!$A$21:$J$36</definedName>
    <definedName name="simulations_diverged" localSheetId="1">'Diverged simulations'!$A$1:$J$16</definedName>
    <definedName name="std_norm_mean" localSheetId="0">Py_norm!$A$2:$J$17</definedName>
    <definedName name="std_norm_mean" localSheetId="3">std_norm!$A$2:$J$17</definedName>
    <definedName name="std_norm_std" localSheetId="0">Py_norm!$A$21:$J$36</definedName>
    <definedName name="std_norm_std" localSheetId="3">std_norm!$A$21:$J$36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6" l="1"/>
  <c r="Q47" i="6"/>
  <c r="R47" i="6"/>
  <c r="S47" i="6"/>
  <c r="T47" i="6"/>
  <c r="U47" i="6"/>
  <c r="V47" i="6"/>
  <c r="W47" i="6"/>
  <c r="X47" i="6"/>
  <c r="P48" i="6"/>
  <c r="Q48" i="6"/>
  <c r="R48" i="6"/>
  <c r="S48" i="6"/>
  <c r="T48" i="6"/>
  <c r="U48" i="6"/>
  <c r="V48" i="6"/>
  <c r="W48" i="6"/>
  <c r="X48" i="6"/>
  <c r="P49" i="6"/>
  <c r="Q49" i="6"/>
  <c r="R49" i="6"/>
  <c r="S49" i="6"/>
  <c r="T49" i="6"/>
  <c r="U49" i="6"/>
  <c r="V49" i="6"/>
  <c r="W49" i="6"/>
  <c r="X49" i="6"/>
  <c r="P50" i="6"/>
  <c r="Q50" i="6"/>
  <c r="R50" i="6"/>
  <c r="S50" i="6"/>
  <c r="T50" i="6"/>
  <c r="U50" i="6"/>
  <c r="V50" i="6"/>
  <c r="W50" i="6"/>
  <c r="X50" i="6"/>
  <c r="P51" i="6"/>
  <c r="Q51" i="6"/>
  <c r="R51" i="6"/>
  <c r="S51" i="6"/>
  <c r="T51" i="6"/>
  <c r="U51" i="6"/>
  <c r="V51" i="6"/>
  <c r="W51" i="6"/>
  <c r="X51" i="6"/>
  <c r="P52" i="6"/>
  <c r="Q52" i="6"/>
  <c r="R52" i="6"/>
  <c r="S52" i="6"/>
  <c r="T52" i="6"/>
  <c r="U52" i="6"/>
  <c r="V52" i="6"/>
  <c r="W52" i="6"/>
  <c r="X52" i="6"/>
  <c r="P53" i="6"/>
  <c r="Q53" i="6"/>
  <c r="R53" i="6"/>
  <c r="S53" i="6"/>
  <c r="T53" i="6"/>
  <c r="U53" i="6"/>
  <c r="V53" i="6"/>
  <c r="W53" i="6"/>
  <c r="X53" i="6"/>
  <c r="P54" i="6"/>
  <c r="Q54" i="6"/>
  <c r="R54" i="6"/>
  <c r="S54" i="6"/>
  <c r="T54" i="6"/>
  <c r="U54" i="6"/>
  <c r="V54" i="6"/>
  <c r="W54" i="6"/>
  <c r="X54" i="6"/>
  <c r="P55" i="6"/>
  <c r="Q55" i="6"/>
  <c r="R55" i="6"/>
  <c r="S55" i="6"/>
  <c r="T55" i="6"/>
  <c r="U55" i="6"/>
  <c r="V55" i="6"/>
  <c r="W55" i="6"/>
  <c r="X55" i="6"/>
  <c r="P56" i="6"/>
  <c r="Q56" i="6"/>
  <c r="R56" i="6"/>
  <c r="S56" i="6"/>
  <c r="T56" i="6"/>
  <c r="U56" i="6"/>
  <c r="V56" i="6"/>
  <c r="W56" i="6"/>
  <c r="X56" i="6"/>
  <c r="P57" i="6"/>
  <c r="Q57" i="6"/>
  <c r="R57" i="6"/>
  <c r="S57" i="6"/>
  <c r="T57" i="6"/>
  <c r="U57" i="6"/>
  <c r="V57" i="6"/>
  <c r="W57" i="6"/>
  <c r="X57" i="6"/>
  <c r="P58" i="6"/>
  <c r="Q58" i="6"/>
  <c r="R58" i="6"/>
  <c r="S58" i="6"/>
  <c r="T58" i="6"/>
  <c r="U58" i="6"/>
  <c r="V58" i="6"/>
  <c r="W58" i="6"/>
  <c r="X58" i="6"/>
  <c r="P59" i="6"/>
  <c r="Q59" i="6"/>
  <c r="R59" i="6"/>
  <c r="S59" i="6"/>
  <c r="T59" i="6"/>
  <c r="U59" i="6"/>
  <c r="V59" i="6"/>
  <c r="W59" i="6"/>
  <c r="X59" i="6"/>
  <c r="O59" i="6"/>
  <c r="O58" i="6"/>
  <c r="O54" i="6"/>
  <c r="O55" i="6"/>
  <c r="O56" i="6"/>
  <c r="O57" i="6"/>
  <c r="O53" i="6"/>
  <c r="O51" i="6"/>
  <c r="O52" i="6"/>
  <c r="O50" i="6"/>
  <c r="O39" i="6"/>
  <c r="P39" i="6"/>
  <c r="Q39" i="6"/>
  <c r="R39" i="6"/>
  <c r="P31" i="6"/>
  <c r="Q31" i="6"/>
  <c r="R31" i="6"/>
  <c r="S31" i="6"/>
  <c r="T31" i="6"/>
  <c r="U31" i="6"/>
  <c r="V31" i="6"/>
  <c r="W31" i="6"/>
  <c r="X31" i="6"/>
  <c r="O31" i="6"/>
  <c r="P61" i="5"/>
  <c r="O58" i="5"/>
  <c r="O59" i="5"/>
  <c r="O60" i="5"/>
  <c r="O61" i="5"/>
  <c r="O62" i="5"/>
  <c r="O63" i="5"/>
  <c r="O64" i="5"/>
  <c r="O57" i="5"/>
  <c r="P57" i="5"/>
  <c r="Q39" i="5"/>
  <c r="R39" i="5"/>
  <c r="P39" i="5"/>
  <c r="O39" i="5"/>
  <c r="P31" i="5"/>
  <c r="Q31" i="5"/>
  <c r="R31" i="5"/>
  <c r="S31" i="5"/>
  <c r="T31" i="5"/>
  <c r="U31" i="5"/>
  <c r="V31" i="5"/>
  <c r="W31" i="5"/>
  <c r="X31" i="5"/>
  <c r="O31" i="5"/>
  <c r="R34" i="6"/>
  <c r="Q34" i="6"/>
  <c r="P34" i="6"/>
  <c r="O34" i="6"/>
  <c r="X17" i="6"/>
  <c r="X30" i="6" s="1"/>
  <c r="R38" i="6" s="1"/>
  <c r="W17" i="6"/>
  <c r="V17" i="6"/>
  <c r="U17" i="6"/>
  <c r="T17" i="6"/>
  <c r="T30" i="6" s="1"/>
  <c r="Q38" i="6" s="1"/>
  <c r="S17" i="6"/>
  <c r="S30" i="6" s="1"/>
  <c r="R17" i="6"/>
  <c r="R30" i="6" s="1"/>
  <c r="Q17" i="6"/>
  <c r="Q30" i="6" s="1"/>
  <c r="P17" i="6"/>
  <c r="O17" i="6"/>
  <c r="X16" i="6"/>
  <c r="W16" i="6"/>
  <c r="V16" i="6"/>
  <c r="U16" i="6"/>
  <c r="T16" i="6"/>
  <c r="S16" i="6"/>
  <c r="R16" i="6"/>
  <c r="Q16" i="6"/>
  <c r="P16" i="6"/>
  <c r="O16" i="6"/>
  <c r="X15" i="6"/>
  <c r="W15" i="6"/>
  <c r="V15" i="6"/>
  <c r="U15" i="6"/>
  <c r="T15" i="6"/>
  <c r="S15" i="6"/>
  <c r="R15" i="6"/>
  <c r="Q15" i="6"/>
  <c r="P15" i="6"/>
  <c r="O15" i="6"/>
  <c r="X14" i="6"/>
  <c r="W14" i="6"/>
  <c r="V14" i="6"/>
  <c r="V29" i="6" s="1"/>
  <c r="U14" i="6"/>
  <c r="T14" i="6"/>
  <c r="S14" i="6"/>
  <c r="R14" i="6"/>
  <c r="Q14" i="6"/>
  <c r="P14" i="6"/>
  <c r="O14" i="6"/>
  <c r="O29" i="6" s="1"/>
  <c r="O37" i="6" s="1"/>
  <c r="X13" i="6"/>
  <c r="W13" i="6"/>
  <c r="V13" i="6"/>
  <c r="U13" i="6"/>
  <c r="T13" i="6"/>
  <c r="S13" i="6"/>
  <c r="R13" i="6"/>
  <c r="Q13" i="6"/>
  <c r="P13" i="6"/>
  <c r="O13" i="6"/>
  <c r="X12" i="6"/>
  <c r="W12" i="6"/>
  <c r="V12" i="6"/>
  <c r="U12" i="6"/>
  <c r="T12" i="6"/>
  <c r="S12" i="6"/>
  <c r="R12" i="6"/>
  <c r="Q12" i="6"/>
  <c r="P12" i="6"/>
  <c r="O12" i="6"/>
  <c r="X11" i="6"/>
  <c r="W11" i="6"/>
  <c r="V11" i="6"/>
  <c r="U11" i="6"/>
  <c r="T11" i="6"/>
  <c r="S11" i="6"/>
  <c r="R11" i="6"/>
  <c r="Q11" i="6"/>
  <c r="P11" i="6"/>
  <c r="O11" i="6"/>
  <c r="X10" i="6"/>
  <c r="W10" i="6"/>
  <c r="V10" i="6"/>
  <c r="U10" i="6"/>
  <c r="T10" i="6"/>
  <c r="S10" i="6"/>
  <c r="R10" i="6"/>
  <c r="Q10" i="6"/>
  <c r="P10" i="6"/>
  <c r="O10" i="6"/>
  <c r="O49" i="6" s="1"/>
  <c r="X9" i="6"/>
  <c r="W9" i="6"/>
  <c r="V9" i="6"/>
  <c r="U9" i="6"/>
  <c r="T9" i="6"/>
  <c r="S9" i="6"/>
  <c r="R9" i="6"/>
  <c r="R27" i="6" s="1"/>
  <c r="Q9" i="6"/>
  <c r="Q27" i="6" s="1"/>
  <c r="P9" i="6"/>
  <c r="P27" i="6" s="1"/>
  <c r="P35" i="6" s="1"/>
  <c r="O9" i="6"/>
  <c r="O27" i="6" s="1"/>
  <c r="O35" i="6" s="1"/>
  <c r="X8" i="6"/>
  <c r="W8" i="6"/>
  <c r="V8" i="6"/>
  <c r="U8" i="6"/>
  <c r="T8" i="6"/>
  <c r="S8" i="6"/>
  <c r="R8" i="6"/>
  <c r="Q8" i="6"/>
  <c r="P8" i="6"/>
  <c r="O8" i="6"/>
  <c r="O47" i="6" s="1"/>
  <c r="X7" i="6"/>
  <c r="W7" i="6"/>
  <c r="V7" i="6"/>
  <c r="U7" i="6"/>
  <c r="T7" i="6"/>
  <c r="S7" i="6"/>
  <c r="R7" i="6"/>
  <c r="Q7" i="6"/>
  <c r="P7" i="6"/>
  <c r="O7" i="6"/>
  <c r="X6" i="6"/>
  <c r="X28" i="6" s="1"/>
  <c r="R36" i="6" s="1"/>
  <c r="W6" i="6"/>
  <c r="W28" i="6" s="1"/>
  <c r="V6" i="6"/>
  <c r="V28" i="6" s="1"/>
  <c r="U6" i="6"/>
  <c r="U28" i="6" s="1"/>
  <c r="T6" i="6"/>
  <c r="T28" i="6" s="1"/>
  <c r="Q36" i="6" s="1"/>
  <c r="S6" i="6"/>
  <c r="S28" i="6" s="1"/>
  <c r="R6" i="6"/>
  <c r="R28" i="6" s="1"/>
  <c r="Q6" i="6"/>
  <c r="Q28" i="6" s="1"/>
  <c r="P6" i="6"/>
  <c r="P28" i="6" s="1"/>
  <c r="P36" i="6" s="1"/>
  <c r="O6" i="6"/>
  <c r="O28" i="6" s="1"/>
  <c r="O36" i="6" s="1"/>
  <c r="X5" i="6"/>
  <c r="W5" i="6"/>
  <c r="V5" i="6"/>
  <c r="U5" i="6"/>
  <c r="T5" i="6"/>
  <c r="S5" i="6"/>
  <c r="R5" i="6"/>
  <c r="Q5" i="6"/>
  <c r="P5" i="6"/>
  <c r="O5" i="6"/>
  <c r="N22" i="4"/>
  <c r="O22" i="4"/>
  <c r="P22" i="4"/>
  <c r="Q22" i="4"/>
  <c r="R22" i="4"/>
  <c r="S22" i="4"/>
  <c r="T22" i="4"/>
  <c r="T62" i="4" s="1"/>
  <c r="U22" i="4"/>
  <c r="U62" i="4" s="1"/>
  <c r="V22" i="4"/>
  <c r="V62" i="4" s="1"/>
  <c r="N23" i="4"/>
  <c r="O23" i="4"/>
  <c r="O63" i="4" s="1"/>
  <c r="P23" i="4"/>
  <c r="P63" i="4" s="1"/>
  <c r="Q23" i="4"/>
  <c r="R23" i="4"/>
  <c r="S23" i="4"/>
  <c r="T23" i="4"/>
  <c r="T63" i="4" s="1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O64" i="4" s="1"/>
  <c r="P27" i="4"/>
  <c r="P64" i="4" s="1"/>
  <c r="Q27" i="4"/>
  <c r="R27" i="4"/>
  <c r="S27" i="4"/>
  <c r="T27" i="4"/>
  <c r="U27" i="4"/>
  <c r="V27" i="4"/>
  <c r="N28" i="4"/>
  <c r="N65" i="4" s="1"/>
  <c r="O28" i="4"/>
  <c r="O65" i="4" s="1"/>
  <c r="P28" i="4"/>
  <c r="P65" i="4" s="1"/>
  <c r="Q28" i="4"/>
  <c r="R28" i="4"/>
  <c r="S28" i="4"/>
  <c r="T28" i="4"/>
  <c r="T65" i="4" s="1"/>
  <c r="U28" i="4"/>
  <c r="V28" i="4"/>
  <c r="V65" i="4" s="1"/>
  <c r="N29" i="4"/>
  <c r="N66" i="4" s="1"/>
  <c r="O29" i="4"/>
  <c r="P29" i="4"/>
  <c r="Q29" i="4"/>
  <c r="R29" i="4"/>
  <c r="S29" i="4"/>
  <c r="T29" i="4"/>
  <c r="U29" i="4"/>
  <c r="U66" i="4" s="1"/>
  <c r="V29" i="4"/>
  <c r="V66" i="4" s="1"/>
  <c r="N30" i="4"/>
  <c r="O30" i="4"/>
  <c r="P30" i="4"/>
  <c r="Q30" i="4"/>
  <c r="R30" i="4"/>
  <c r="S30" i="4"/>
  <c r="T30" i="4"/>
  <c r="U30" i="4"/>
  <c r="V30" i="4"/>
  <c r="N31" i="4"/>
  <c r="O31" i="4"/>
  <c r="P31" i="4"/>
  <c r="Q31" i="4"/>
  <c r="R31" i="4"/>
  <c r="S31" i="4"/>
  <c r="T31" i="4"/>
  <c r="U31" i="4"/>
  <c r="V31" i="4"/>
  <c r="N32" i="4"/>
  <c r="O32" i="4"/>
  <c r="P32" i="4"/>
  <c r="Q32" i="4"/>
  <c r="R32" i="4"/>
  <c r="S32" i="4"/>
  <c r="T32" i="4"/>
  <c r="U32" i="4"/>
  <c r="V32" i="4"/>
  <c r="N33" i="4"/>
  <c r="O33" i="4"/>
  <c r="P33" i="4"/>
  <c r="Q33" i="4"/>
  <c r="R33" i="4"/>
  <c r="S33" i="4"/>
  <c r="T33" i="4"/>
  <c r="U33" i="4"/>
  <c r="V33" i="4"/>
  <c r="N34" i="4"/>
  <c r="O34" i="4"/>
  <c r="P34" i="4"/>
  <c r="Q34" i="4"/>
  <c r="R34" i="4"/>
  <c r="S34" i="4"/>
  <c r="T34" i="4"/>
  <c r="U34" i="4"/>
  <c r="V34" i="4"/>
  <c r="M34" i="4"/>
  <c r="M32" i="4"/>
  <c r="M33" i="4"/>
  <c r="M17" i="4"/>
  <c r="N17" i="4"/>
  <c r="O17" i="4"/>
  <c r="O67" i="4" s="1"/>
  <c r="P17" i="4"/>
  <c r="P67" i="4" s="1"/>
  <c r="Q17" i="4"/>
  <c r="Q67" i="4" s="1"/>
  <c r="R17" i="4"/>
  <c r="R67" i="4" s="1"/>
  <c r="S17" i="4"/>
  <c r="S67" i="4" s="1"/>
  <c r="T17" i="4"/>
  <c r="T67" i="4" s="1"/>
  <c r="U17" i="4"/>
  <c r="U67" i="4" s="1"/>
  <c r="V17" i="4"/>
  <c r="V67" i="4" s="1"/>
  <c r="M16" i="4"/>
  <c r="M31" i="4"/>
  <c r="M29" i="4"/>
  <c r="M30" i="4"/>
  <c r="M28" i="4"/>
  <c r="M26" i="4"/>
  <c r="M27" i="4"/>
  <c r="M25" i="4"/>
  <c r="M23" i="4"/>
  <c r="M24" i="4"/>
  <c r="M22" i="4"/>
  <c r="O21" i="4"/>
  <c r="P21" i="4"/>
  <c r="Q21" i="4"/>
  <c r="R21" i="4"/>
  <c r="S21" i="4"/>
  <c r="T21" i="4"/>
  <c r="T61" i="4" s="1"/>
  <c r="U21" i="4"/>
  <c r="V21" i="4"/>
  <c r="N21" i="4"/>
  <c r="O3" i="2"/>
  <c r="P3" i="2"/>
  <c r="Q3" i="2"/>
  <c r="R3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N6" i="2"/>
  <c r="N5" i="2"/>
  <c r="N4" i="2"/>
  <c r="N3" i="2"/>
  <c r="R34" i="5"/>
  <c r="Q34" i="5"/>
  <c r="P34" i="5"/>
  <c r="O34" i="5"/>
  <c r="U52" i="5"/>
  <c r="V52" i="5"/>
  <c r="S54" i="5"/>
  <c r="O5" i="5"/>
  <c r="P5" i="5"/>
  <c r="P16" i="5"/>
  <c r="P53" i="5" s="1"/>
  <c r="P17" i="5"/>
  <c r="P30" i="5" s="1"/>
  <c r="P38" i="5" s="1"/>
  <c r="Q17" i="5"/>
  <c r="Q30" i="5" s="1"/>
  <c r="R17" i="5"/>
  <c r="R30" i="5" s="1"/>
  <c r="S17" i="5"/>
  <c r="S30" i="5" s="1"/>
  <c r="T17" i="5"/>
  <c r="T30" i="5" s="1"/>
  <c r="Q38" i="5" s="1"/>
  <c r="U17" i="5"/>
  <c r="U54" i="5" s="1"/>
  <c r="V17" i="5"/>
  <c r="V54" i="5" s="1"/>
  <c r="W17" i="5"/>
  <c r="W54" i="5" s="1"/>
  <c r="X17" i="5"/>
  <c r="X54" i="5" s="1"/>
  <c r="O17" i="5"/>
  <c r="O30" i="5" s="1"/>
  <c r="O38" i="5" s="1"/>
  <c r="N6" i="4"/>
  <c r="O6" i="4"/>
  <c r="P6" i="4"/>
  <c r="Q6" i="4"/>
  <c r="R6" i="4"/>
  <c r="S6" i="4"/>
  <c r="T6" i="4"/>
  <c r="U6" i="4"/>
  <c r="V6" i="4"/>
  <c r="N7" i="4"/>
  <c r="O7" i="4"/>
  <c r="P7" i="4"/>
  <c r="Q7" i="4"/>
  <c r="R7" i="4"/>
  <c r="S7" i="4"/>
  <c r="T7" i="4"/>
  <c r="U7" i="4"/>
  <c r="V7" i="4"/>
  <c r="N8" i="4"/>
  <c r="N58" i="4" s="1"/>
  <c r="O8" i="4"/>
  <c r="O58" i="4" s="1"/>
  <c r="P8" i="4"/>
  <c r="P58" i="4" s="1"/>
  <c r="Q8" i="4"/>
  <c r="Q58" i="4" s="1"/>
  <c r="R8" i="4"/>
  <c r="R58" i="4" s="1"/>
  <c r="S8" i="4"/>
  <c r="S58" i="4" s="1"/>
  <c r="T8" i="4"/>
  <c r="T58" i="4" s="1"/>
  <c r="U8" i="4"/>
  <c r="U58" i="4" s="1"/>
  <c r="V8" i="4"/>
  <c r="V58" i="4" s="1"/>
  <c r="N9" i="4"/>
  <c r="N59" i="4" s="1"/>
  <c r="O9" i="4"/>
  <c r="O59" i="4" s="1"/>
  <c r="P9" i="4"/>
  <c r="P59" i="4" s="1"/>
  <c r="Q9" i="4"/>
  <c r="Q59" i="4" s="1"/>
  <c r="R9" i="4"/>
  <c r="R59" i="4" s="1"/>
  <c r="S9" i="4"/>
  <c r="S59" i="4" s="1"/>
  <c r="T9" i="4"/>
  <c r="T59" i="4" s="1"/>
  <c r="U9" i="4"/>
  <c r="U59" i="4" s="1"/>
  <c r="V9" i="4"/>
  <c r="V59" i="4" s="1"/>
  <c r="N10" i="4"/>
  <c r="N60" i="4" s="1"/>
  <c r="O10" i="4"/>
  <c r="O60" i="4" s="1"/>
  <c r="P10" i="4"/>
  <c r="P60" i="4" s="1"/>
  <c r="Q10" i="4"/>
  <c r="Q60" i="4" s="1"/>
  <c r="R10" i="4"/>
  <c r="R60" i="4" s="1"/>
  <c r="S10" i="4"/>
  <c r="S60" i="4" s="1"/>
  <c r="T10" i="4"/>
  <c r="T60" i="4" s="1"/>
  <c r="U10" i="4"/>
  <c r="U60" i="4" s="1"/>
  <c r="V10" i="4"/>
  <c r="V60" i="4" s="1"/>
  <c r="N11" i="4"/>
  <c r="O11" i="4"/>
  <c r="P11" i="4"/>
  <c r="Q11" i="4"/>
  <c r="R11" i="4"/>
  <c r="S11" i="4"/>
  <c r="T11" i="4"/>
  <c r="U11" i="4"/>
  <c r="V11" i="4"/>
  <c r="N12" i="4"/>
  <c r="O12" i="4"/>
  <c r="P12" i="4"/>
  <c r="Q12" i="4"/>
  <c r="R12" i="4"/>
  <c r="S12" i="4"/>
  <c r="T12" i="4"/>
  <c r="U12" i="4"/>
  <c r="V12" i="4"/>
  <c r="N13" i="4"/>
  <c r="O13" i="4"/>
  <c r="P13" i="4"/>
  <c r="Q13" i="4"/>
  <c r="R13" i="4"/>
  <c r="S13" i="4"/>
  <c r="T13" i="4"/>
  <c r="U13" i="4"/>
  <c r="V13" i="4"/>
  <c r="N14" i="4"/>
  <c r="N55" i="4" s="1"/>
  <c r="O14" i="4"/>
  <c r="O55" i="4" s="1"/>
  <c r="P14" i="4"/>
  <c r="P55" i="4" s="1"/>
  <c r="Q14" i="4"/>
  <c r="Q55" i="4" s="1"/>
  <c r="R14" i="4"/>
  <c r="R55" i="4" s="1"/>
  <c r="S14" i="4"/>
  <c r="S55" i="4" s="1"/>
  <c r="T14" i="4"/>
  <c r="T55" i="4" s="1"/>
  <c r="U14" i="4"/>
  <c r="U55" i="4" s="1"/>
  <c r="V14" i="4"/>
  <c r="V55" i="4" s="1"/>
  <c r="N15" i="4"/>
  <c r="N56" i="4" s="1"/>
  <c r="O15" i="4"/>
  <c r="O56" i="4" s="1"/>
  <c r="P15" i="4"/>
  <c r="P56" i="4" s="1"/>
  <c r="Q15" i="4"/>
  <c r="Q56" i="4" s="1"/>
  <c r="R15" i="4"/>
  <c r="R56" i="4" s="1"/>
  <c r="S15" i="4"/>
  <c r="S56" i="4" s="1"/>
  <c r="T15" i="4"/>
  <c r="T56" i="4" s="1"/>
  <c r="U15" i="4"/>
  <c r="U56" i="4" s="1"/>
  <c r="V15" i="4"/>
  <c r="V56" i="4" s="1"/>
  <c r="N16" i="4"/>
  <c r="N57" i="4" s="1"/>
  <c r="O16" i="4"/>
  <c r="O57" i="4" s="1"/>
  <c r="P16" i="4"/>
  <c r="P57" i="4" s="1"/>
  <c r="Q16" i="4"/>
  <c r="Q57" i="4" s="1"/>
  <c r="R16" i="4"/>
  <c r="R57" i="4" s="1"/>
  <c r="S16" i="4"/>
  <c r="S57" i="4" s="1"/>
  <c r="T16" i="4"/>
  <c r="T57" i="4" s="1"/>
  <c r="U16" i="4"/>
  <c r="U57" i="4" s="1"/>
  <c r="V16" i="4"/>
  <c r="V57" i="4" s="1"/>
  <c r="N67" i="4"/>
  <c r="N61" i="4"/>
  <c r="O61" i="4"/>
  <c r="P61" i="4"/>
  <c r="Q61" i="4"/>
  <c r="R61" i="4"/>
  <c r="S61" i="4"/>
  <c r="U61" i="4"/>
  <c r="V61" i="4"/>
  <c r="N62" i="4"/>
  <c r="O62" i="4"/>
  <c r="P62" i="4"/>
  <c r="Q62" i="4"/>
  <c r="R62" i="4"/>
  <c r="S62" i="4"/>
  <c r="N63" i="4"/>
  <c r="Q63" i="4"/>
  <c r="R63" i="4"/>
  <c r="S63" i="4"/>
  <c r="U63" i="4"/>
  <c r="V63" i="4"/>
  <c r="N64" i="4"/>
  <c r="Q64" i="4"/>
  <c r="R64" i="4"/>
  <c r="S64" i="4"/>
  <c r="T64" i="4"/>
  <c r="U64" i="4"/>
  <c r="V64" i="4"/>
  <c r="Q65" i="4"/>
  <c r="R65" i="4"/>
  <c r="S65" i="4"/>
  <c r="U65" i="4"/>
  <c r="O66" i="4"/>
  <c r="P66" i="4"/>
  <c r="Q66" i="4"/>
  <c r="R66" i="4"/>
  <c r="S66" i="4"/>
  <c r="T66" i="4"/>
  <c r="O5" i="4"/>
  <c r="P5" i="4"/>
  <c r="Q5" i="4"/>
  <c r="R5" i="4"/>
  <c r="S5" i="4"/>
  <c r="T5" i="4"/>
  <c r="U5" i="4"/>
  <c r="V5" i="4"/>
  <c r="M6" i="4"/>
  <c r="M7" i="4"/>
  <c r="M8" i="4"/>
  <c r="M58" i="4" s="1"/>
  <c r="M9" i="4"/>
  <c r="M59" i="4" s="1"/>
  <c r="M10" i="4"/>
  <c r="M60" i="4" s="1"/>
  <c r="M11" i="4"/>
  <c r="M12" i="4"/>
  <c r="M13" i="4"/>
  <c r="M14" i="4"/>
  <c r="M55" i="4" s="1"/>
  <c r="M15" i="4"/>
  <c r="M56" i="4" s="1"/>
  <c r="M57" i="4"/>
  <c r="M67" i="4"/>
  <c r="M61" i="4"/>
  <c r="M62" i="4"/>
  <c r="M63" i="4"/>
  <c r="M64" i="4"/>
  <c r="M65" i="4"/>
  <c r="M66" i="4"/>
  <c r="M5" i="4"/>
  <c r="N5" i="4"/>
  <c r="P6" i="5"/>
  <c r="P28" i="5" s="1"/>
  <c r="P36" i="5" s="1"/>
  <c r="Q6" i="5"/>
  <c r="Q28" i="5" s="1"/>
  <c r="R6" i="5"/>
  <c r="R28" i="5" s="1"/>
  <c r="S6" i="5"/>
  <c r="S28" i="5" s="1"/>
  <c r="T6" i="5"/>
  <c r="T28" i="5" s="1"/>
  <c r="Q36" i="5" s="1"/>
  <c r="U6" i="5"/>
  <c r="U28" i="5" s="1"/>
  <c r="V6" i="5"/>
  <c r="V28" i="5" s="1"/>
  <c r="W6" i="5"/>
  <c r="W28" i="5" s="1"/>
  <c r="X6" i="5"/>
  <c r="X28" i="5" s="1"/>
  <c r="R36" i="5" s="1"/>
  <c r="P7" i="5"/>
  <c r="Q7" i="5"/>
  <c r="R7" i="5"/>
  <c r="S7" i="5"/>
  <c r="T7" i="5"/>
  <c r="U7" i="5"/>
  <c r="V7" i="5"/>
  <c r="W7" i="5"/>
  <c r="X7" i="5"/>
  <c r="P8" i="5"/>
  <c r="P47" i="5" s="1"/>
  <c r="Q8" i="5"/>
  <c r="Q47" i="5" s="1"/>
  <c r="R8" i="5"/>
  <c r="R47" i="5" s="1"/>
  <c r="S8" i="5"/>
  <c r="S47" i="5" s="1"/>
  <c r="T8" i="5"/>
  <c r="T47" i="5" s="1"/>
  <c r="Q57" i="5" s="1"/>
  <c r="U8" i="5"/>
  <c r="U47" i="5" s="1"/>
  <c r="V8" i="5"/>
  <c r="V47" i="5" s="1"/>
  <c r="W8" i="5"/>
  <c r="W47" i="5" s="1"/>
  <c r="X8" i="5"/>
  <c r="X47" i="5" s="1"/>
  <c r="R57" i="5" s="1"/>
  <c r="P9" i="5"/>
  <c r="P48" i="5" s="1"/>
  <c r="P58" i="5" s="1"/>
  <c r="Q9" i="5"/>
  <c r="Q48" i="5" s="1"/>
  <c r="R9" i="5"/>
  <c r="R48" i="5" s="1"/>
  <c r="S9" i="5"/>
  <c r="S48" i="5" s="1"/>
  <c r="T9" i="5"/>
  <c r="T27" i="5" s="1"/>
  <c r="Q35" i="5" s="1"/>
  <c r="U9" i="5"/>
  <c r="U27" i="5" s="1"/>
  <c r="V9" i="5"/>
  <c r="V27" i="5" s="1"/>
  <c r="W9" i="5"/>
  <c r="W27" i="5" s="1"/>
  <c r="X9" i="5"/>
  <c r="X27" i="5" s="1"/>
  <c r="R35" i="5" s="1"/>
  <c r="P10" i="5"/>
  <c r="P49" i="5" s="1"/>
  <c r="P59" i="5" s="1"/>
  <c r="Q10" i="5"/>
  <c r="Q49" i="5" s="1"/>
  <c r="R10" i="5"/>
  <c r="R49" i="5" s="1"/>
  <c r="S10" i="5"/>
  <c r="S49" i="5" s="1"/>
  <c r="T10" i="5"/>
  <c r="T49" i="5" s="1"/>
  <c r="U10" i="5"/>
  <c r="U49" i="5" s="1"/>
  <c r="V10" i="5"/>
  <c r="V49" i="5" s="1"/>
  <c r="W10" i="5"/>
  <c r="W49" i="5" s="1"/>
  <c r="X10" i="5"/>
  <c r="X49" i="5" s="1"/>
  <c r="P11" i="5"/>
  <c r="Q11" i="5"/>
  <c r="R11" i="5"/>
  <c r="S11" i="5"/>
  <c r="T11" i="5"/>
  <c r="U11" i="5"/>
  <c r="V11" i="5"/>
  <c r="W11" i="5"/>
  <c r="X11" i="5"/>
  <c r="P12" i="5"/>
  <c r="P50" i="5" s="1"/>
  <c r="P60" i="5" s="1"/>
  <c r="Q12" i="5"/>
  <c r="Q50" i="5" s="1"/>
  <c r="R12" i="5"/>
  <c r="R50" i="5" s="1"/>
  <c r="S12" i="5"/>
  <c r="S50" i="5" s="1"/>
  <c r="T12" i="5"/>
  <c r="T50" i="5" s="1"/>
  <c r="Q60" i="5" s="1"/>
  <c r="U12" i="5"/>
  <c r="U50" i="5" s="1"/>
  <c r="V12" i="5"/>
  <c r="V50" i="5" s="1"/>
  <c r="W12" i="5"/>
  <c r="W50" i="5" s="1"/>
  <c r="X12" i="5"/>
  <c r="X50" i="5" s="1"/>
  <c r="R60" i="5" s="1"/>
  <c r="P13" i="5"/>
  <c r="Q13" i="5"/>
  <c r="R13" i="5"/>
  <c r="S13" i="5"/>
  <c r="T13" i="5"/>
  <c r="U13" i="5"/>
  <c r="V13" i="5"/>
  <c r="W13" i="5"/>
  <c r="X13" i="5"/>
  <c r="P14" i="5"/>
  <c r="P51" i="5" s="1"/>
  <c r="Q14" i="5"/>
  <c r="Q51" i="5" s="1"/>
  <c r="R14" i="5"/>
  <c r="R29" i="5" s="1"/>
  <c r="S14" i="5"/>
  <c r="S29" i="5" s="1"/>
  <c r="T14" i="5"/>
  <c r="T29" i="5" s="1"/>
  <c r="Q37" i="5" s="1"/>
  <c r="U14" i="5"/>
  <c r="U29" i="5" s="1"/>
  <c r="V14" i="5"/>
  <c r="V29" i="5" s="1"/>
  <c r="W14" i="5"/>
  <c r="W29" i="5" s="1"/>
  <c r="X14" i="5"/>
  <c r="X29" i="5" s="1"/>
  <c r="R37" i="5" s="1"/>
  <c r="P15" i="5"/>
  <c r="P52" i="5" s="1"/>
  <c r="P62" i="5" s="1"/>
  <c r="Q15" i="5"/>
  <c r="Q52" i="5" s="1"/>
  <c r="R15" i="5"/>
  <c r="R52" i="5" s="1"/>
  <c r="S15" i="5"/>
  <c r="S52" i="5" s="1"/>
  <c r="T15" i="5"/>
  <c r="T52" i="5" s="1"/>
  <c r="U15" i="5"/>
  <c r="V15" i="5"/>
  <c r="W15" i="5"/>
  <c r="W52" i="5" s="1"/>
  <c r="X15" i="5"/>
  <c r="X52" i="5" s="1"/>
  <c r="Q16" i="5"/>
  <c r="Q53" i="5" s="1"/>
  <c r="R16" i="5"/>
  <c r="R53" i="5" s="1"/>
  <c r="S16" i="5"/>
  <c r="S53" i="5" s="1"/>
  <c r="T16" i="5"/>
  <c r="T53" i="5" s="1"/>
  <c r="Q63" i="5" s="1"/>
  <c r="U16" i="5"/>
  <c r="U53" i="5" s="1"/>
  <c r="V16" i="5"/>
  <c r="V53" i="5" s="1"/>
  <c r="W16" i="5"/>
  <c r="W53" i="5" s="1"/>
  <c r="X16" i="5"/>
  <c r="X53" i="5" s="1"/>
  <c r="O6" i="5"/>
  <c r="O28" i="5" s="1"/>
  <c r="O36" i="5" s="1"/>
  <c r="O7" i="5"/>
  <c r="O8" i="5"/>
  <c r="O47" i="5" s="1"/>
  <c r="O9" i="5"/>
  <c r="O27" i="5" s="1"/>
  <c r="O35" i="5" s="1"/>
  <c r="O10" i="5"/>
  <c r="O49" i="5" s="1"/>
  <c r="O11" i="5"/>
  <c r="O12" i="5"/>
  <c r="O50" i="5" s="1"/>
  <c r="O13" i="5"/>
  <c r="O14" i="5"/>
  <c r="O29" i="5" s="1"/>
  <c r="O37" i="5" s="1"/>
  <c r="O15" i="5"/>
  <c r="O52" i="5" s="1"/>
  <c r="O16" i="5"/>
  <c r="O53" i="5" s="1"/>
  <c r="X5" i="5"/>
  <c r="W5" i="5"/>
  <c r="V5" i="5"/>
  <c r="U5" i="5"/>
  <c r="T5" i="5"/>
  <c r="S5" i="5"/>
  <c r="R5" i="5"/>
  <c r="Q5" i="5"/>
  <c r="L6" i="4"/>
  <c r="W29" i="6" l="1"/>
  <c r="U30" i="6"/>
  <c r="S27" i="6"/>
  <c r="T27" i="6"/>
  <c r="Q35" i="6" s="1"/>
  <c r="P29" i="6"/>
  <c r="P37" i="6" s="1"/>
  <c r="V30" i="6"/>
  <c r="U27" i="6"/>
  <c r="Q29" i="6"/>
  <c r="W30" i="6"/>
  <c r="O48" i="6"/>
  <c r="V27" i="6"/>
  <c r="R29" i="6"/>
  <c r="W27" i="6"/>
  <c r="S29" i="6"/>
  <c r="X27" i="6"/>
  <c r="R35" i="6" s="1"/>
  <c r="T29" i="6"/>
  <c r="Q37" i="6" s="1"/>
  <c r="U29" i="6"/>
  <c r="X29" i="6"/>
  <c r="R37" i="6" s="1"/>
  <c r="O30" i="6"/>
  <c r="O38" i="6" s="1"/>
  <c r="P30" i="6"/>
  <c r="P38" i="6" s="1"/>
  <c r="Q29" i="5"/>
  <c r="P29" i="5"/>
  <c r="P37" i="5" s="1"/>
  <c r="S27" i="5"/>
  <c r="R27" i="5"/>
  <c r="T54" i="5"/>
  <c r="Q64" i="5" s="1"/>
  <c r="X30" i="5"/>
  <c r="R38" i="5" s="1"/>
  <c r="V30" i="5"/>
  <c r="Q27" i="5"/>
  <c r="R54" i="5"/>
  <c r="X48" i="5"/>
  <c r="R58" i="5" s="1"/>
  <c r="U30" i="5"/>
  <c r="P27" i="5"/>
  <c r="P35" i="5" s="1"/>
  <c r="Q54" i="5"/>
  <c r="W48" i="5"/>
  <c r="P54" i="5"/>
  <c r="P64" i="5" s="1"/>
  <c r="V48" i="5"/>
  <c r="U48" i="5"/>
  <c r="O48" i="5"/>
  <c r="T48" i="5"/>
  <c r="Q58" i="5" s="1"/>
  <c r="X51" i="5"/>
  <c r="R61" i="5" s="1"/>
  <c r="O51" i="5"/>
  <c r="W51" i="5"/>
  <c r="V51" i="5"/>
  <c r="W30" i="5"/>
  <c r="O54" i="5"/>
  <c r="U51" i="5"/>
  <c r="T51" i="5"/>
  <c r="Q61" i="5" s="1"/>
  <c r="S51" i="5"/>
  <c r="R51" i="5"/>
  <c r="R59" i="5"/>
  <c r="R64" i="5"/>
  <c r="P63" i="5"/>
  <c r="Q59" i="5"/>
  <c r="R62" i="5"/>
  <c r="Q62" i="5"/>
  <c r="R6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02393D-F674-49C4-9E89-34226191F57A}" name="Py_cond_mean" type="6" refreshedVersion="8" background="1" saveData="1">
    <textPr codePage="437" sourceFile="C:\Users\halvorak\Dokumenter\SUBPRO Digital twin\high-dimensional-unscented-transformation\data_y_x2_corr_x\res_paper_100_iter\Py_cond_mean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A7F3FEF-6DF0-4659-97D8-3A4A67D6D260}" name="Py_cond_std" type="6" refreshedVersion="8" background="1" saveData="1">
    <textPr codePage="437" sourceFile="C:\Users\halvorak\Dokumenter\SUBPRO Digital twin\high-dimensional-unscented-transformation\data_y_x2_corr_x\res_paper_100_iter\Py_cond_std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88BA965-3E31-4051-89EC-045CBF1BF87F}" name="simulations_diverged" type="6" refreshedVersion="8" background="1" saveData="1">
    <textPr codePage="437" sourceFile="C:\Users\halvorak\Dokumenter\SUBPRO Digital twin\high-dimensional-unscented-transformation\data_y_x2_corr_x\res_paper_100_iter\simulations_diverged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5E8FA2F-3654-4BE7-8AAB-1CAB853B118D}" name="std_norm_mean" type="6" refreshedVersion="8" background="1" saveData="1">
    <textPr codePage="437" sourceFile="C:\Users\halvorak\Dokumenter\SUBPRO Digital twin\high-dimensional-unscented-transformation\data_y_x2_corr_x\res_paper_100_iter\Py_norm_mean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BD5D965-631D-4D4A-8F48-1BE2AD2CC110}" name="std_norm_mean1" type="6" refreshedVersion="8" background="1" saveData="1">
    <textPr codePage="437" sourceFile="C:\Users\halvorak\Dokumenter\SUBPRO Digital twin\high-dimensional-unscented-transformation\data_y_x2_corr_x\res_paper_100_iter\std_norm_mean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1C2DFAF-0316-4FC0-8323-15212C92473C}" name="std_norm_std" type="6" refreshedVersion="8" background="1" saveData="1">
    <textPr codePage="437" sourceFile="C:\Users\halvorak\Dokumenter\SUBPRO Digital twin\high-dimensional-unscented-transformation\data_y_x2_corr_x\res_paper_100_iter\Py_norm_std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220193-7F03-4D6D-9EAC-F47DA369B1B3}" name="std_norm_std1" type="6" refreshedVersion="8" background="1" saveData="1">
    <textPr codePage="437" sourceFile="C:\Users\halvorak\Dokumenter\SUBPRO Digital twin\high-dimensional-unscented-transformation\data_y_x2_corr_x\res_paper_100_iter\std_norm_std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<sst xmlns="http://schemas.openxmlformats.org/spreadsheetml/2006/main" count="272" uniqueCount="27">
  <si>
    <t>norm_diff</t>
  </si>
  <si>
    <t>dim_x</t>
  </si>
  <si>
    <t>Method</t>
  </si>
  <si>
    <t>HD-UT (Chol)</t>
  </si>
  <si>
    <t>HD-UT (Eig)</t>
  </si>
  <si>
    <t>HD-UT (Prin)</t>
  </si>
  <si>
    <t>MC</t>
  </si>
  <si>
    <t>Mean</t>
  </si>
  <si>
    <t>Std_dev</t>
  </si>
  <si>
    <t>diverged</t>
  </si>
  <si>
    <t>Selection of square-root method for each UT with lowest norm_diff for dim_x=1000</t>
  </si>
  <si>
    <t>cond</t>
  </si>
  <si>
    <t>Methods with at least one invalid covariance estimate(s)</t>
  </si>
  <si>
    <t>UT (Chol)</t>
  </si>
  <si>
    <t>UT (Eig)</t>
  </si>
  <si>
    <t>UT (Prin)</t>
  </si>
  <si>
    <t>Evaluation of different matrix square-roots</t>
  </si>
  <si>
    <t>HD-SUT (Chol)</t>
  </si>
  <si>
    <t>HD-SUT (Eig)</t>
  </si>
  <si>
    <t>HD-SUT (Prin)</t>
  </si>
  <si>
    <t>SUT (Chol)</t>
  </si>
  <si>
    <t>SUT (Eig)</t>
  </si>
  <si>
    <t>SUT (Prin)</t>
  </si>
  <si>
    <t>Selected dimensions</t>
  </si>
  <si>
    <t>Ordered as in the paper</t>
  </si>
  <si>
    <t>Method\dim_x</t>
  </si>
  <si>
    <t>All results ordered as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</si>
</sst>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norm_std" connectionId="6" xr16:uid="{93BE0E8A-DF40-47E4-9589-64DF7C8910E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norm_mean" connectionId="4" xr16:uid="{9E7A70F9-9E64-41B3-B738-7199E3EAC7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s_diverged" connectionId="3" xr16:uid="{6864028A-40DE-45D3-A926-65AD0E1D3CD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_cond_std" connectionId="2" xr16:uid="{80BAF179-3A20-45D9-9D4F-C240DA4E94D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_cond_mean" connectionId="1" xr16:uid="{7483C448-443C-4272-AFEB-6A3D5DDABE9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norm_mean" connectionId="5" xr16:uid="{91CAA7FC-CCD7-424C-A9D9-0C9A67B3640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norm_std" connectionId="7" xr16:uid="{DE641BBA-D17F-41F5-BC7A-FAE0D26DA4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8F8C-DCD7-4598-A8C6-A24E5B53013D}">
  <dimension ref="A1:X64"/>
  <sheetViews>
    <sheetView topLeftCell="R1" workbookViewId="0">
      <selection activeCell="O11" sqref="O11:X11"/>
    </sheetView>
  </sheetViews>
  <sheetFormatPr defaultRowHeight="14.4" x14ac:dyDescent="0.3"/>
  <cols>
    <col min="1" max="1" width="12.5546875" bestFit="1" customWidth="1"/>
    <col min="2" max="11" width="12" bestFit="1" customWidth="1"/>
    <col min="12" max="12" width="9.44140625" bestFit="1" customWidth="1"/>
    <col min="15" max="15" width="13.6640625" bestFit="1" customWidth="1"/>
    <col min="16" max="16" width="9.44140625" bestFit="1" customWidth="1"/>
    <col min="17" max="17" width="11.44140625" bestFit="1" customWidth="1"/>
    <col min="18" max="18" width="12.44140625" bestFit="1" customWidth="1"/>
    <col min="19" max="19" width="13.5546875" bestFit="1" customWidth="1"/>
    <col min="20" max="20" width="14.5546875" bestFit="1" customWidth="1"/>
    <col min="21" max="21" width="16.5546875" bestFit="1" customWidth="1"/>
    <col min="22" max="22" width="17.6640625" bestFit="1" customWidth="1"/>
    <col min="23" max="24" width="18.6640625" bestFit="1" customWidth="1"/>
  </cols>
  <sheetData>
    <row r="1" spans="1:24" x14ac:dyDescent="0.3">
      <c r="A1" s="1" t="s">
        <v>7</v>
      </c>
    </row>
    <row r="2" spans="1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</row>
    <row r="3" spans="1:24" x14ac:dyDescent="0.3">
      <c r="A3" t="s">
        <v>1</v>
      </c>
      <c r="B3">
        <v>2</v>
      </c>
      <c r="C3">
        <v>10</v>
      </c>
      <c r="D3">
        <v>25</v>
      </c>
      <c r="E3">
        <v>50</v>
      </c>
      <c r="F3">
        <v>100</v>
      </c>
      <c r="G3">
        <v>250</v>
      </c>
      <c r="H3">
        <v>500</v>
      </c>
      <c r="I3">
        <v>750</v>
      </c>
      <c r="J3">
        <v>1000</v>
      </c>
      <c r="O3" t="s">
        <v>1</v>
      </c>
      <c r="P3">
        <v>2</v>
      </c>
      <c r="Q3">
        <v>10</v>
      </c>
      <c r="R3">
        <v>25</v>
      </c>
      <c r="S3">
        <v>50</v>
      </c>
      <c r="T3">
        <v>100</v>
      </c>
      <c r="U3">
        <v>250</v>
      </c>
      <c r="V3">
        <v>500</v>
      </c>
      <c r="W3">
        <v>750</v>
      </c>
      <c r="X3">
        <v>1000</v>
      </c>
    </row>
    <row r="4" spans="1:24" x14ac:dyDescent="0.3">
      <c r="A4" t="s">
        <v>2</v>
      </c>
      <c r="O4" t="s">
        <v>2</v>
      </c>
    </row>
    <row r="5" spans="1:24" x14ac:dyDescent="0.3">
      <c r="A5" t="s">
        <v>17</v>
      </c>
      <c r="B5" s="2">
        <v>0.40185126294774298</v>
      </c>
      <c r="C5" s="2">
        <v>31.357256362575299</v>
      </c>
      <c r="D5" s="2">
        <v>81.333063333199803</v>
      </c>
      <c r="E5" s="2">
        <v>145.16092788848499</v>
      </c>
      <c r="F5" s="2">
        <v>302.97321449896702</v>
      </c>
      <c r="G5" s="2">
        <v>739.04677122109695</v>
      </c>
      <c r="H5" s="2">
        <v>1601.9178295419799</v>
      </c>
      <c r="I5" s="2">
        <v>2243.7742232738801</v>
      </c>
      <c r="J5" s="2">
        <v>3074.2497996045399</v>
      </c>
      <c r="O5" t="str">
        <f>A5</f>
        <v>HD-SUT (Chol)</v>
      </c>
      <c r="P5" t="str">
        <f>_xlfn.CONCAT(TEXT(B5,"0,0")," (",TEXT(B24,"0,0"), ")")</f>
        <v>0,4 (0,6)</v>
      </c>
      <c r="Q5" t="str">
        <f>_xlfn.CONCAT(TEXT(C5,"0,0")," (",TEXT(C24,"0,0"), ")")</f>
        <v>31,4 (17,9)</v>
      </c>
      <c r="R5" t="str">
        <f>_xlfn.CONCAT(TEXT(D5,"0,0")," (",TEXT(D24,"0,0"), ")")</f>
        <v>81,3 (37,0)</v>
      </c>
      <c r="S5" t="str">
        <f>_xlfn.CONCAT(TEXT(E5,"0,0")," (",TEXT(E24,"0,0"), ")")</f>
        <v>145,2 (56,7)</v>
      </c>
      <c r="T5" t="str">
        <f>_xlfn.CONCAT(TEXT(F5,"0,0")," (",TEXT(F24,"0,0"), ")")</f>
        <v>303,0 (122,8)</v>
      </c>
      <c r="U5" t="str">
        <f>_xlfn.CONCAT(TEXT(G5,"0,0")," (",TEXT(G24,"0,0"), ")")</f>
        <v>739,0 (268,3)</v>
      </c>
      <c r="V5" t="str">
        <f>_xlfn.CONCAT(TEXT(H5,"0,0")," (",TEXT(H24,"0,0"), ")")</f>
        <v>1601,9 (538,2)</v>
      </c>
      <c r="W5" t="str">
        <f>_xlfn.CONCAT(TEXT(I5,"0,0")," (",TEXT(I24,"0,0"), ")")</f>
        <v>2243,8 (732,7)</v>
      </c>
      <c r="X5" t="str">
        <f>_xlfn.CONCAT(TEXT(J5,"0,0")," (",TEXT(J24,"0,0"), ")")</f>
        <v>3074,2 (938,8)</v>
      </c>
    </row>
    <row r="6" spans="1:24" x14ac:dyDescent="0.3">
      <c r="A6" t="s">
        <v>18</v>
      </c>
      <c r="B6" s="2">
        <v>0.787175929882448</v>
      </c>
      <c r="C6" s="2">
        <v>8.8396657811710799</v>
      </c>
      <c r="D6" s="2">
        <v>16.8476270343781</v>
      </c>
      <c r="E6" s="2">
        <v>25.666222675243301</v>
      </c>
      <c r="F6" s="2">
        <v>38.050259669622001</v>
      </c>
      <c r="G6" s="2">
        <v>61.158183069044803</v>
      </c>
      <c r="H6" s="2">
        <v>87.135325855467698</v>
      </c>
      <c r="I6" s="2">
        <v>106.947809951224</v>
      </c>
      <c r="J6" s="2">
        <v>124.843112758084</v>
      </c>
      <c r="O6" t="str">
        <f t="shared" ref="O6:O17" si="0">A6</f>
        <v>HD-SUT (Eig)</v>
      </c>
      <c r="P6" t="str">
        <f>_xlfn.CONCAT(TEXT(B6,"0,0")," (",TEXT(B25,"0,0"), ")")</f>
        <v>0,8 (0,9)</v>
      </c>
      <c r="Q6" t="str">
        <f>_xlfn.CONCAT(TEXT(C6,"0,0")," (",TEXT(C25,"0,0"), ")")</f>
        <v>8,8 (2,0)</v>
      </c>
      <c r="R6" t="str">
        <f>_xlfn.CONCAT(TEXT(D6,"0,0")," (",TEXT(D25,"0,0"), ")")</f>
        <v>16,8 (2,6)</v>
      </c>
      <c r="S6" t="str">
        <f>_xlfn.CONCAT(TEXT(E6,"0,0")," (",TEXT(E25,"0,0"), ")")</f>
        <v>25,7 (2,7)</v>
      </c>
      <c r="T6" t="str">
        <f>_xlfn.CONCAT(TEXT(F6,"0,0")," (",TEXT(F25,"0,0"), ")")</f>
        <v>38,1 (2,6)</v>
      </c>
      <c r="U6" t="str">
        <f>_xlfn.CONCAT(TEXT(G6,"0,0")," (",TEXT(G25,"0,0"), ")")</f>
        <v>61,2 (3,4)</v>
      </c>
      <c r="V6" t="str">
        <f>_xlfn.CONCAT(TEXT(H6,"0,0")," (",TEXT(H25,"0,0"), ")")</f>
        <v>87,1 (3,2)</v>
      </c>
      <c r="W6" t="str">
        <f>_xlfn.CONCAT(TEXT(I6,"0,0")," (",TEXT(I25,"0,0"), ")")</f>
        <v>106,9 (3,2)</v>
      </c>
      <c r="X6" t="str">
        <f>_xlfn.CONCAT(TEXT(J6,"0,0")," (",TEXT(J25,"0,0"), ")")</f>
        <v>124,8 (3,3)</v>
      </c>
    </row>
    <row r="7" spans="1:24" x14ac:dyDescent="0.3">
      <c r="A7" t="s">
        <v>19</v>
      </c>
      <c r="B7" s="2">
        <v>0.74065241241813695</v>
      </c>
      <c r="C7" s="2">
        <v>35.5057568388604</v>
      </c>
      <c r="D7" s="2">
        <v>120.185271948205</v>
      </c>
      <c r="E7" s="2">
        <v>262.558544865491</v>
      </c>
      <c r="F7" s="2">
        <v>571.46925111524502</v>
      </c>
      <c r="G7" s="2">
        <v>1449.5823746271899</v>
      </c>
      <c r="H7" s="2">
        <v>2978.2771161005098</v>
      </c>
      <c r="I7" s="2">
        <v>4442.7301878732596</v>
      </c>
      <c r="J7" s="2">
        <v>5982.2361947485697</v>
      </c>
      <c r="O7" t="str">
        <f t="shared" si="0"/>
        <v>HD-SUT (Prin)</v>
      </c>
      <c r="P7" t="str">
        <f>_xlfn.CONCAT(TEXT(B7,"0,0")," (",TEXT(B26,"0,0"), ")")</f>
        <v>0,7 (0,7)</v>
      </c>
      <c r="Q7" t="str">
        <f>_xlfn.CONCAT(TEXT(C7,"0,0")," (",TEXT(C26,"0,0"), ")")</f>
        <v>35,5 (5,0)</v>
      </c>
      <c r="R7" t="str">
        <f>_xlfn.CONCAT(TEXT(D7,"0,0")," (",TEXT(D26,"0,0"), ")")</f>
        <v>120,2 (22,7)</v>
      </c>
      <c r="S7" t="str">
        <f>_xlfn.CONCAT(TEXT(E7,"0,0")," (",TEXT(E26,"0,0"), ")")</f>
        <v>262,6 (46,2)</v>
      </c>
      <c r="T7" t="str">
        <f>_xlfn.CONCAT(TEXT(F7,"0,0")," (",TEXT(F26,"0,0"), ")")</f>
        <v>571,5 (86,0)</v>
      </c>
      <c r="U7" t="str">
        <f>_xlfn.CONCAT(TEXT(G7,"0,0")," (",TEXT(G26,"0,0"), ")")</f>
        <v>1449,6 (142,6)</v>
      </c>
      <c r="V7" t="str">
        <f>_xlfn.CONCAT(TEXT(H7,"0,0")," (",TEXT(H26,"0,0"), ")")</f>
        <v>2978,3 (223,9)</v>
      </c>
      <c r="W7" t="str">
        <f>_xlfn.CONCAT(TEXT(I7,"0,0")," (",TEXT(I26,"0,0"), ")")</f>
        <v>4442,7 (237,2)</v>
      </c>
      <c r="X7" t="str">
        <f>_xlfn.CONCAT(TEXT(J7,"0,0")," (",TEXT(J26,"0,0"), ")")</f>
        <v>5982,2 (321,1)</v>
      </c>
    </row>
    <row r="8" spans="1:24" x14ac:dyDescent="0.3">
      <c r="A8" t="s">
        <v>3</v>
      </c>
      <c r="B8" s="2">
        <v>0.40182091135547299</v>
      </c>
      <c r="C8" s="2">
        <v>31.359628294238298</v>
      </c>
      <c r="D8" s="2">
        <v>81.339038831176296</v>
      </c>
      <c r="E8" s="2">
        <v>145.17443699253201</v>
      </c>
      <c r="F8" s="2">
        <v>303.00181496782898</v>
      </c>
      <c r="G8" s="2">
        <v>739.11953211707396</v>
      </c>
      <c r="H8" s="2">
        <v>1602.05733355543</v>
      </c>
      <c r="I8" s="2">
        <v>2243.9957840017</v>
      </c>
      <c r="J8" s="2">
        <v>3074.54234109136</v>
      </c>
      <c r="O8" t="str">
        <f t="shared" si="0"/>
        <v>HD-UT (Chol)</v>
      </c>
      <c r="P8" t="str">
        <f>_xlfn.CONCAT(TEXT(B8,"0,0")," (",TEXT(B27,"0,0"), ")")</f>
        <v>0,4 (0,6)</v>
      </c>
      <c r="Q8" t="str">
        <f>_xlfn.CONCAT(TEXT(C8,"0,0")," (",TEXT(C27,"0,0"), ")")</f>
        <v>31,4 (17,9)</v>
      </c>
      <c r="R8" t="str">
        <f>_xlfn.CONCAT(TEXT(D8,"0,0")," (",TEXT(D27,"0,0"), ")")</f>
        <v>81,3 (37,0)</v>
      </c>
      <c r="S8" t="str">
        <f>_xlfn.CONCAT(TEXT(E8,"0,0")," (",TEXT(E27,"0,0"), ")")</f>
        <v>145,2 (56,7)</v>
      </c>
      <c r="T8" t="str">
        <f>_xlfn.CONCAT(TEXT(F8,"0,0")," (",TEXT(F27,"0,0"), ")")</f>
        <v>303,0 (122,8)</v>
      </c>
      <c r="U8" t="str">
        <f>_xlfn.CONCAT(TEXT(G8,"0,0")," (",TEXT(G27,"0,0"), ")")</f>
        <v>739,1 (268,3)</v>
      </c>
      <c r="V8" t="str">
        <f>_xlfn.CONCAT(TEXT(H8,"0,0")," (",TEXT(H27,"0,0"), ")")</f>
        <v>1602,1 (538,1)</v>
      </c>
      <c r="W8" t="str">
        <f>_xlfn.CONCAT(TEXT(I8,"0,0")," (",TEXT(I27,"0,0"), ")")</f>
        <v>2244,0 (732,7)</v>
      </c>
      <c r="X8" t="str">
        <f>_xlfn.CONCAT(TEXT(J8,"0,0")," (",TEXT(J27,"0,0"), ")")</f>
        <v>3074,5 (938,7)</v>
      </c>
    </row>
    <row r="9" spans="1:24" x14ac:dyDescent="0.3">
      <c r="A9" t="s">
        <v>4</v>
      </c>
      <c r="B9" s="2">
        <v>0.78752935488036602</v>
      </c>
      <c r="C9" s="2">
        <v>8.8410470832808805</v>
      </c>
      <c r="D9" s="2">
        <v>16.8498845770286</v>
      </c>
      <c r="E9" s="2">
        <v>25.649740796454601</v>
      </c>
      <c r="F9" s="2">
        <v>38.0562910617707</v>
      </c>
      <c r="G9" s="2">
        <v>61.0990615673715</v>
      </c>
      <c r="H9" s="2">
        <v>87.153606657519404</v>
      </c>
      <c r="I9" s="2">
        <v>106.967187992882</v>
      </c>
      <c r="J9" s="2">
        <v>124.59642015844101</v>
      </c>
      <c r="O9" t="str">
        <f t="shared" si="0"/>
        <v>HD-UT (Eig)</v>
      </c>
      <c r="P9" t="str">
        <f>_xlfn.CONCAT(TEXT(B9,"0,0")," (",TEXT(B28,"0,0"), ")")</f>
        <v>0,8 (0,9)</v>
      </c>
      <c r="Q9" t="str">
        <f>_xlfn.CONCAT(TEXT(C9,"0,0")," (",TEXT(C28,"0,0"), ")")</f>
        <v>8,8 (2,0)</v>
      </c>
      <c r="R9" t="str">
        <f>_xlfn.CONCAT(TEXT(D9,"0,0")," (",TEXT(D28,"0,0"), ")")</f>
        <v>16,8 (2,6)</v>
      </c>
      <c r="S9" t="str">
        <f>_xlfn.CONCAT(TEXT(E9,"0,0")," (",TEXT(E28,"0,0"), ")")</f>
        <v>25,6 (2,7)</v>
      </c>
      <c r="T9" t="str">
        <f>_xlfn.CONCAT(TEXT(F9,"0,0")," (",TEXT(F28,"0,0"), ")")</f>
        <v>38,1 (2,6)</v>
      </c>
      <c r="U9" t="str">
        <f>_xlfn.CONCAT(TEXT(G9,"0,0")," (",TEXT(G28,"0,0"), ")")</f>
        <v>61,1 (3,4)</v>
      </c>
      <c r="V9" t="str">
        <f>_xlfn.CONCAT(TEXT(H9,"0,0")," (",TEXT(H28,"0,0"), ")")</f>
        <v>87,2 (3,1)</v>
      </c>
      <c r="W9" t="str">
        <f>_xlfn.CONCAT(TEXT(I9,"0,0")," (",TEXT(I28,"0,0"), ")")</f>
        <v>107,0 (3,3)</v>
      </c>
      <c r="X9" t="str">
        <f>_xlfn.CONCAT(TEXT(J9,"0,0")," (",TEXT(J28,"0,0"), ")")</f>
        <v>124,6 (3,2)</v>
      </c>
    </row>
    <row r="10" spans="1:24" x14ac:dyDescent="0.3">
      <c r="A10" t="s">
        <v>5</v>
      </c>
      <c r="B10" s="2">
        <v>0.74142621795619601</v>
      </c>
      <c r="C10" s="2">
        <v>35.508316851841997</v>
      </c>
      <c r="D10" s="2">
        <v>120.187864633701</v>
      </c>
      <c r="E10" s="2">
        <v>262.56111705331102</v>
      </c>
      <c r="F10" s="2">
        <v>571.47199775571505</v>
      </c>
      <c r="G10" s="2">
        <v>1449.5849377130601</v>
      </c>
      <c r="H10" s="2">
        <v>2978.2796965116499</v>
      </c>
      <c r="I10" s="2">
        <v>4442.7327036985598</v>
      </c>
      <c r="J10" s="2">
        <v>5982.2387387885901</v>
      </c>
      <c r="O10" t="str">
        <f t="shared" si="0"/>
        <v>HD-UT (Prin)</v>
      </c>
      <c r="P10" t="str">
        <f>_xlfn.CONCAT(TEXT(B10,"0,0")," (",TEXT(B29,"0,0"), ")")</f>
        <v>0,7 (0,7)</v>
      </c>
      <c r="Q10" t="str">
        <f>_xlfn.CONCAT(TEXT(C10,"0,0")," (",TEXT(C29,"0,0"), ")")</f>
        <v>35,5 (5,0)</v>
      </c>
      <c r="R10" t="str">
        <f>_xlfn.CONCAT(TEXT(D10,"0,0")," (",TEXT(D29,"0,0"), ")")</f>
        <v>120,2 (22,7)</v>
      </c>
      <c r="S10" t="str">
        <f>_xlfn.CONCAT(TEXT(E10,"0,0")," (",TEXT(E29,"0,0"), ")")</f>
        <v>262,6 (46,2)</v>
      </c>
      <c r="T10" t="str">
        <f>_xlfn.CONCAT(TEXT(F10,"0,0")," (",TEXT(F29,"0,0"), ")")</f>
        <v>571,5 (86,0)</v>
      </c>
      <c r="U10" t="str">
        <f>_xlfn.CONCAT(TEXT(G10,"0,0")," (",TEXT(G29,"0,0"), ")")</f>
        <v>1449,6 (142,6)</v>
      </c>
      <c r="V10" t="str">
        <f>_xlfn.CONCAT(TEXT(H10,"0,0")," (",TEXT(H29,"0,0"), ")")</f>
        <v>2978,3 (223,9)</v>
      </c>
      <c r="W10" t="str">
        <f>_xlfn.CONCAT(TEXT(I10,"0,0")," (",TEXT(I29,"0,0"), ")")</f>
        <v>4442,7 (237,2)</v>
      </c>
      <c r="X10" t="str">
        <f>_xlfn.CONCAT(TEXT(J10,"0,0")," (",TEXT(J29,"0,0"), ")")</f>
        <v>5982,2 (321,1)</v>
      </c>
    </row>
    <row r="11" spans="1:24" x14ac:dyDescent="0.3">
      <c r="A11" t="s">
        <v>6</v>
      </c>
      <c r="B11" s="2">
        <v>0.209335813116658</v>
      </c>
      <c r="C11" s="2">
        <v>1.19238984432622</v>
      </c>
      <c r="D11" s="2">
        <v>3.2951990272701699</v>
      </c>
      <c r="E11" s="2">
        <v>6.4137202822429797</v>
      </c>
      <c r="F11" s="2">
        <v>13.939358949210501</v>
      </c>
      <c r="G11" s="2">
        <v>34.950229488006997</v>
      </c>
      <c r="H11" s="2">
        <v>66.908123090431999</v>
      </c>
      <c r="I11" s="2">
        <v>94.646195834830607</v>
      </c>
      <c r="J11" s="2">
        <v>134.11177633807301</v>
      </c>
      <c r="O11" t="str">
        <f t="shared" si="0"/>
        <v>MC</v>
      </c>
      <c r="P11" t="str">
        <f>_xlfn.CONCAT(TEXT(B11,"0,0")," (",TEXT(B30,"0,0"), ")")</f>
        <v>0,2 (0,2)</v>
      </c>
      <c r="Q11" t="str">
        <f>_xlfn.CONCAT(TEXT(C11,"0,0")," (",TEXT(C30,"0,0"), ")")</f>
        <v>1,2 (0,9)</v>
      </c>
      <c r="R11" t="str">
        <f>_xlfn.CONCAT(TEXT(D11,"0,0")," (",TEXT(D30,"0,0"), ")")</f>
        <v>3,3 (2,3)</v>
      </c>
      <c r="S11" t="str">
        <f>_xlfn.CONCAT(TEXT(E11,"0,0")," (",TEXT(E30,"0,0"), ")")</f>
        <v>6,4 (4,1)</v>
      </c>
      <c r="T11" t="str">
        <f>_xlfn.CONCAT(TEXT(F11,"0,0")," (",TEXT(F30,"0,0"), ")")</f>
        <v>13,9 (7,5)</v>
      </c>
      <c r="U11" t="str">
        <f>_xlfn.CONCAT(TEXT(G11,"0,0")," (",TEXT(G30,"0,0"), ")")</f>
        <v>35,0 (17,5)</v>
      </c>
      <c r="V11" t="str">
        <f>_xlfn.CONCAT(TEXT(H11,"0,0")," (",TEXT(H30,"0,0"), ")")</f>
        <v>66,9 (34,0)</v>
      </c>
      <c r="W11" t="str">
        <f>_xlfn.CONCAT(TEXT(I11,"0,0")," (",TEXT(I30,"0,0"), ")")</f>
        <v>94,6 (46,3)</v>
      </c>
      <c r="X11" t="str">
        <f>_xlfn.CONCAT(TEXT(J11,"0,0")," (",TEXT(J30,"0,0"), ")")</f>
        <v>134,1 (72,5)</v>
      </c>
    </row>
    <row r="12" spans="1:24" x14ac:dyDescent="0.3">
      <c r="A12" t="s">
        <v>20</v>
      </c>
      <c r="B12" s="2">
        <v>3.4887045938094099</v>
      </c>
      <c r="C12" s="2">
        <v>30.063860077982898</v>
      </c>
      <c r="D12" s="2">
        <v>77.129265567579097</v>
      </c>
      <c r="E12" s="2">
        <v>155.02758722916201</v>
      </c>
      <c r="F12" s="2">
        <v>318.969848817875</v>
      </c>
      <c r="G12" s="2">
        <v>800.97699116814499</v>
      </c>
      <c r="H12" s="2">
        <v>1612.44505842026</v>
      </c>
      <c r="I12" s="2">
        <v>2442.9099786575198</v>
      </c>
      <c r="J12" s="2">
        <v>3309.0124004845602</v>
      </c>
      <c r="O12" t="str">
        <f t="shared" si="0"/>
        <v>SUT (Chol)</v>
      </c>
      <c r="P12" t="str">
        <f>_xlfn.CONCAT(TEXT(B12,"0,0")," (",TEXT(B31,"0,0"), ")")</f>
        <v>3,5 (1,8)</v>
      </c>
      <c r="Q12" t="str">
        <f>_xlfn.CONCAT(TEXT(C12,"0,0")," (",TEXT(C31,"0,0"), ")")</f>
        <v>30,1 (6,6)</v>
      </c>
      <c r="R12" t="str">
        <f>_xlfn.CONCAT(TEXT(D12,"0,0")," (",TEXT(D31,"0,0"), ")")</f>
        <v>77,1 (11,6)</v>
      </c>
      <c r="S12" t="str">
        <f>_xlfn.CONCAT(TEXT(E12,"0,0")," (",TEXT(E31,"0,0"), ")")</f>
        <v>155,0 (17,4)</v>
      </c>
      <c r="T12" t="str">
        <f>_xlfn.CONCAT(TEXT(F12,"0,0")," (",TEXT(F31,"0,0"), ")")</f>
        <v>319,0 (23,1)</v>
      </c>
      <c r="U12" t="str">
        <f>_xlfn.CONCAT(TEXT(G12,"0,0")," (",TEXT(G31,"0,0"), ")")</f>
        <v>801,0 (42,9)</v>
      </c>
      <c r="V12" t="str">
        <f>_xlfn.CONCAT(TEXT(H12,"0,0")," (",TEXT(H31,"0,0"), ")")</f>
        <v>1612,4 (51,3)</v>
      </c>
      <c r="W12" t="str">
        <f>_xlfn.CONCAT(TEXT(I12,"0,0")," (",TEXT(I31,"0,0"), ")")</f>
        <v>2442,9 (75,1)</v>
      </c>
      <c r="X12" t="str">
        <f>_xlfn.CONCAT(TEXT(J12,"0,0")," (",TEXT(J31,"0,0"), ")")</f>
        <v>3309,0 (90,3)</v>
      </c>
    </row>
    <row r="13" spans="1:24" x14ac:dyDescent="0.3">
      <c r="A13" t="s">
        <v>21</v>
      </c>
      <c r="B13" s="2">
        <v>3.4887602761896002</v>
      </c>
      <c r="C13" s="2">
        <v>30.070047190675499</v>
      </c>
      <c r="D13" s="2">
        <v>77.292454351241005</v>
      </c>
      <c r="E13" s="2">
        <v>155.095696275378</v>
      </c>
      <c r="F13" s="2">
        <v>320.784449840506</v>
      </c>
      <c r="G13" s="2">
        <v>814.50183505170901</v>
      </c>
      <c r="H13" s="2">
        <v>1752.0634753559</v>
      </c>
      <c r="I13" s="2"/>
      <c r="J13" s="2"/>
      <c r="O13" t="str">
        <f t="shared" si="0"/>
        <v>SUT (Eig)</v>
      </c>
      <c r="P13" t="str">
        <f>_xlfn.CONCAT(TEXT(B13,"0,0")," (",TEXT(B32,"0,0"), ")")</f>
        <v>3,5 (1,8)</v>
      </c>
      <c r="Q13" t="str">
        <f>_xlfn.CONCAT(TEXT(C13,"0,0")," (",TEXT(C32,"0,0"), ")")</f>
        <v>30,1 (6,6)</v>
      </c>
      <c r="R13" t="str">
        <f>_xlfn.CONCAT(TEXT(D13,"0,0")," (",TEXT(D32,"0,0"), ")")</f>
        <v>77,3 (11,6)</v>
      </c>
      <c r="S13" t="str">
        <f>_xlfn.CONCAT(TEXT(E13,"0,0")," (",TEXT(E32,"0,0"), ")")</f>
        <v>155,1 (17,5)</v>
      </c>
      <c r="T13" t="str">
        <f>_xlfn.CONCAT(TEXT(F13,"0,0")," (",TEXT(F32,"0,0"), ")")</f>
        <v>320,8 (21,5)</v>
      </c>
      <c r="U13" t="str">
        <f>_xlfn.CONCAT(TEXT(G13,"0,0")," (",TEXT(G32,"0,0"), ")")</f>
        <v>814,5 (35,7)</v>
      </c>
      <c r="V13" t="str">
        <f>_xlfn.CONCAT(TEXT(H13,"0,0")," (",TEXT(H32,"0,0"), ")")</f>
        <v>1752,1 (0,0)</v>
      </c>
      <c r="W13" t="str">
        <f>_xlfn.CONCAT(TEXT(I13,"0,0")," (",TEXT(I32,"0,0"), ")")</f>
        <v>0,0 (0,0)</v>
      </c>
      <c r="X13" t="str">
        <f>_xlfn.CONCAT(TEXT(J13,"0,0")," (",TEXT(J32,"0,0"), ")")</f>
        <v>0,0 (0,0)</v>
      </c>
    </row>
    <row r="14" spans="1:24" x14ac:dyDescent="0.3">
      <c r="A14" t="s">
        <v>22</v>
      </c>
      <c r="B14" s="2">
        <v>3.4886586285868399</v>
      </c>
      <c r="C14" s="2">
        <v>30.0597750279913</v>
      </c>
      <c r="D14" s="2">
        <v>77.091786237424003</v>
      </c>
      <c r="E14" s="2">
        <v>154.823426752476</v>
      </c>
      <c r="F14" s="2">
        <v>318.06477331331803</v>
      </c>
      <c r="G14" s="2">
        <v>794.92606943624298</v>
      </c>
      <c r="H14" s="2">
        <v>1588.9669729805801</v>
      </c>
      <c r="I14" s="2">
        <v>2386.2038588457099</v>
      </c>
      <c r="J14" s="2">
        <v>3208.9450660520301</v>
      </c>
      <c r="O14" t="str">
        <f t="shared" si="0"/>
        <v>SUT (Prin)</v>
      </c>
      <c r="P14" t="str">
        <f>_xlfn.CONCAT(TEXT(B14,"0,0")," (",TEXT(B33,"0,0"), ")")</f>
        <v>3,5 (1,8)</v>
      </c>
      <c r="Q14" t="str">
        <f>_xlfn.CONCAT(TEXT(C14,"0,0")," (",TEXT(C33,"0,0"), ")")</f>
        <v>30,1 (6,6)</v>
      </c>
      <c r="R14" t="str">
        <f>_xlfn.CONCAT(TEXT(D14,"0,0")," (",TEXT(D33,"0,0"), ")")</f>
        <v>77,1 (11,6)</v>
      </c>
      <c r="S14" t="str">
        <f>_xlfn.CONCAT(TEXT(E14,"0,0")," (",TEXT(E33,"0,0"), ")")</f>
        <v>154,8 (17,4)</v>
      </c>
      <c r="T14" t="str">
        <f>_xlfn.CONCAT(TEXT(F14,"0,0")," (",TEXT(F33,"0,0"), ")")</f>
        <v>318,1 (23,2)</v>
      </c>
      <c r="U14" t="str">
        <f>_xlfn.CONCAT(TEXT(G14,"0,0")," (",TEXT(G33,"0,0"), ")")</f>
        <v>794,9 (42,9)</v>
      </c>
      <c r="V14" t="str">
        <f>_xlfn.CONCAT(TEXT(H14,"0,0")," (",TEXT(H33,"0,0"), ")")</f>
        <v>1589,0 (51,9)</v>
      </c>
      <c r="W14" t="str">
        <f>_xlfn.CONCAT(TEXT(I14,"0,0")," (",TEXT(I33,"0,0"), ")")</f>
        <v>2386,2 (72,2)</v>
      </c>
      <c r="X14" t="str">
        <f>_xlfn.CONCAT(TEXT(J14,"0,0")," (",TEXT(J33,"0,0"), ")")</f>
        <v>3208,9 (82,5)</v>
      </c>
    </row>
    <row r="15" spans="1:24" x14ac:dyDescent="0.3">
      <c r="A15" t="s">
        <v>13</v>
      </c>
      <c r="B15" s="2">
        <v>6.0747525703168703</v>
      </c>
      <c r="C15" s="2">
        <v>77.201169544600603</v>
      </c>
      <c r="D15" s="2">
        <v>620.12389245900204</v>
      </c>
      <c r="E15" s="2">
        <v>3215.33329966986</v>
      </c>
      <c r="F15" s="2">
        <v>14043.6968170285</v>
      </c>
      <c r="G15" s="2">
        <v>90145.431773592703</v>
      </c>
      <c r="H15" s="2">
        <v>346552.42139443499</v>
      </c>
      <c r="I15" s="2">
        <v>828263.91540628497</v>
      </c>
      <c r="J15" s="2">
        <v>1458795.7660349801</v>
      </c>
      <c r="O15" t="str">
        <f t="shared" si="0"/>
        <v>UT (Chol)</v>
      </c>
      <c r="P15" t="str">
        <f>_xlfn.CONCAT(TEXT(B15,"0,0")," (",TEXT(B34,"0,0"), ")")</f>
        <v>6,1 (1,4)</v>
      </c>
      <c r="Q15" t="str">
        <f>_xlfn.CONCAT(TEXT(C15,"0,0")," (",TEXT(C34,"0,0"), ")")</f>
        <v>77,2 (55,8)</v>
      </c>
      <c r="R15" t="str">
        <f>_xlfn.CONCAT(TEXT(D15,"0,0")," (",TEXT(D34,"0,0"), ")")</f>
        <v>620,1 (306,7)</v>
      </c>
      <c r="S15" t="str">
        <f>_xlfn.CONCAT(TEXT(E15,"0,0")," (",TEXT(E34,"0,0"), ")")</f>
        <v>3215,3 (1444,3)</v>
      </c>
      <c r="T15" t="str">
        <f>_xlfn.CONCAT(TEXT(F15,"0,0")," (",TEXT(F34,"0,0"), ")")</f>
        <v>14043,7 (6149,2)</v>
      </c>
      <c r="U15" t="str">
        <f>_xlfn.CONCAT(TEXT(G15,"0,0")," (",TEXT(G34,"0,0"), ")")</f>
        <v>90145,4 (31748,4)</v>
      </c>
      <c r="V15" t="str">
        <f>_xlfn.CONCAT(TEXT(H15,"0,0")," (",TEXT(H34,"0,0"), ")")</f>
        <v>346552,4 (125014,1)</v>
      </c>
      <c r="W15" t="str">
        <f>_xlfn.CONCAT(TEXT(I15,"0,0")," (",TEXT(I34,"0,0"), ")")</f>
        <v>828263,9 (268555,4)</v>
      </c>
      <c r="X15" t="str">
        <f>_xlfn.CONCAT(TEXT(J15,"0,0")," (",TEXT(J34,"0,0"), ")")</f>
        <v>1458795,8 (478485,7)</v>
      </c>
    </row>
    <row r="16" spans="1:24" x14ac:dyDescent="0.3">
      <c r="A16" t="s">
        <v>14</v>
      </c>
      <c r="B16" s="2">
        <v>6.1533931802113697</v>
      </c>
      <c r="C16" s="2">
        <v>197.556667863359</v>
      </c>
      <c r="D16" s="2">
        <v>1547.4511914111699</v>
      </c>
      <c r="E16" s="2">
        <v>6547.1764797073001</v>
      </c>
      <c r="F16" s="2">
        <v>28524.691382521101</v>
      </c>
      <c r="G16" s="2">
        <v>177291.61394075901</v>
      </c>
      <c r="H16" s="2">
        <v>749171.30183461995</v>
      </c>
      <c r="I16" s="2">
        <v>1664810.52395631</v>
      </c>
      <c r="J16" s="2">
        <v>2986468.4845088199</v>
      </c>
      <c r="O16" t="str">
        <f t="shared" si="0"/>
        <v>UT (Eig)</v>
      </c>
      <c r="P16" t="str">
        <f>_xlfn.CONCAT(TEXT(B16,"0,0")," (",TEXT(B35,"0,0"), ")")</f>
        <v>6,2 (1,5)</v>
      </c>
      <c r="Q16" t="str">
        <f>_xlfn.CONCAT(TEXT(C16,"0,0")," (",TEXT(C35,"0,0"), ")")</f>
        <v>197,6 (70,2)</v>
      </c>
      <c r="R16" t="str">
        <f>_xlfn.CONCAT(TEXT(D16,"0,0")," (",TEXT(D35,"0,0"), ")")</f>
        <v>1547,5 (371,5)</v>
      </c>
      <c r="S16" t="str">
        <f>_xlfn.CONCAT(TEXT(E16,"0,0")," (",TEXT(E35,"0,0"), ")")</f>
        <v>6547,2 (1352,9)</v>
      </c>
      <c r="T16" t="str">
        <f>_xlfn.CONCAT(TEXT(F16,"0,0")," (",TEXT(F35,"0,0"), ")")</f>
        <v>28524,7 (4862,8)</v>
      </c>
      <c r="U16" t="str">
        <f>_xlfn.CONCAT(TEXT(G16,"0,0")," (",TEXT(G35,"0,0"), ")")</f>
        <v>177291,6 (16481,1)</v>
      </c>
      <c r="V16" t="str">
        <f>_xlfn.CONCAT(TEXT(H16,"0,0")," (",TEXT(H35,"0,0"), ")")</f>
        <v>749171,3 (62591,4)</v>
      </c>
      <c r="W16" t="str">
        <f>_xlfn.CONCAT(TEXT(I16,"0,0")," (",TEXT(I35,"0,0"), ")")</f>
        <v>1664810,5 (94346,7)</v>
      </c>
      <c r="X16" t="str">
        <f>_xlfn.CONCAT(TEXT(J16,"0,0")," (",TEXT(J35,"0,0"), ")")</f>
        <v>2986468,5 (144227,6)</v>
      </c>
    </row>
    <row r="17" spans="1:24" x14ac:dyDescent="0.3">
      <c r="A17" t="s">
        <v>15</v>
      </c>
      <c r="B17" s="2">
        <v>6.6633086256408696</v>
      </c>
      <c r="C17" s="2">
        <v>53.887893672932002</v>
      </c>
      <c r="D17" s="2">
        <v>142.19548165948001</v>
      </c>
      <c r="E17" s="2">
        <v>287.22812549499002</v>
      </c>
      <c r="F17" s="2">
        <v>632.40431570836301</v>
      </c>
      <c r="G17" s="2">
        <v>1541.5696027167201</v>
      </c>
      <c r="H17" s="2">
        <v>3452.09332706236</v>
      </c>
      <c r="I17" s="2">
        <v>5697.2974276594696</v>
      </c>
      <c r="J17" s="2">
        <v>8416.2891617236692</v>
      </c>
      <c r="O17" t="str">
        <f t="shared" si="0"/>
        <v>UT (Prin)</v>
      </c>
      <c r="P17" t="str">
        <f>_xlfn.CONCAT(TEXT(B17,"0,0")," (",TEXT(B36,"0,0"), ")")</f>
        <v>6,7 (1,2)</v>
      </c>
      <c r="Q17" t="str">
        <f>_xlfn.CONCAT(TEXT(C17,"0,0")," (",TEXT(C36,"0,0"), ")")</f>
        <v>53,9 (49,9)</v>
      </c>
      <c r="R17" t="str">
        <f>_xlfn.CONCAT(TEXT(D17,"0,0")," (",TEXT(D36,"0,0"), ")")</f>
        <v>142,2 (93,5)</v>
      </c>
      <c r="S17" t="str">
        <f>_xlfn.CONCAT(TEXT(E17,"0,0")," (",TEXT(E36,"0,0"), ")")</f>
        <v>287,2 (158,3)</v>
      </c>
      <c r="T17" t="str">
        <f>_xlfn.CONCAT(TEXT(F17,"0,0")," (",TEXT(F36,"0,0"), ")")</f>
        <v>632,4 (319,0)</v>
      </c>
      <c r="U17" t="str">
        <f>_xlfn.CONCAT(TEXT(G17,"0,0")," (",TEXT(G36,"0,0"), ")")</f>
        <v>1541,6 (301,8)</v>
      </c>
      <c r="V17" t="str">
        <f>_xlfn.CONCAT(TEXT(H17,"0,0")," (",TEXT(H36,"0,0"), ")")</f>
        <v>3452,1 (364,3)</v>
      </c>
      <c r="W17" t="str">
        <f>_xlfn.CONCAT(TEXT(I17,"0,0")," (",TEXT(I36,"0,0"), ")")</f>
        <v>5697,3 (392,1)</v>
      </c>
      <c r="X17" t="str">
        <f>_xlfn.CONCAT(TEXT(J17,"0,0")," (",TEXT(J36,"0,0"), ")")</f>
        <v>8416,3 (454,8)</v>
      </c>
    </row>
    <row r="20" spans="1:24" x14ac:dyDescent="0.3">
      <c r="A20" s="1" t="s">
        <v>8</v>
      </c>
    </row>
    <row r="21" spans="1:24" x14ac:dyDescent="0.3"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24" x14ac:dyDescent="0.3">
      <c r="A22" t="s">
        <v>1</v>
      </c>
      <c r="B22">
        <v>2</v>
      </c>
      <c r="C22">
        <v>10</v>
      </c>
      <c r="D22">
        <v>25</v>
      </c>
      <c r="E22">
        <v>50</v>
      </c>
      <c r="F22">
        <v>100</v>
      </c>
      <c r="G22">
        <v>250</v>
      </c>
      <c r="H22">
        <v>500</v>
      </c>
      <c r="I22">
        <v>750</v>
      </c>
      <c r="J22">
        <v>1000</v>
      </c>
    </row>
    <row r="23" spans="1:24" x14ac:dyDescent="0.3">
      <c r="A23" t="s">
        <v>2</v>
      </c>
      <c r="O23" t="s">
        <v>10</v>
      </c>
    </row>
    <row r="24" spans="1:24" x14ac:dyDescent="0.3">
      <c r="A24" t="s">
        <v>17</v>
      </c>
      <c r="B24">
        <v>0.55056215545749998</v>
      </c>
      <c r="C24">
        <v>17.924259272988699</v>
      </c>
      <c r="D24">
        <v>37.021366331719598</v>
      </c>
      <c r="E24">
        <v>56.680924397328603</v>
      </c>
      <c r="F24">
        <v>122.787804455181</v>
      </c>
      <c r="G24">
        <v>268.31624907685398</v>
      </c>
      <c r="H24">
        <v>538.18263112615296</v>
      </c>
      <c r="I24">
        <v>732.73862673176802</v>
      </c>
      <c r="J24">
        <v>938.78146113634705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</row>
    <row r="25" spans="1:24" x14ac:dyDescent="0.3">
      <c r="A25" t="s">
        <v>18</v>
      </c>
      <c r="B25">
        <v>0.92896624199659295</v>
      </c>
      <c r="C25">
        <v>1.9986074661783899</v>
      </c>
      <c r="D25">
        <v>2.6473530131660099</v>
      </c>
      <c r="E25">
        <v>2.7211975734467</v>
      </c>
      <c r="F25">
        <v>2.64595612722482</v>
      </c>
      <c r="G25">
        <v>3.3891514281709698</v>
      </c>
      <c r="H25">
        <v>3.15178029421988</v>
      </c>
      <c r="I25">
        <v>3.2484014285837901</v>
      </c>
      <c r="J25">
        <v>3.3269787326035098</v>
      </c>
      <c r="O25" t="s">
        <v>1</v>
      </c>
      <c r="P25">
        <v>2</v>
      </c>
      <c r="Q25">
        <v>10</v>
      </c>
      <c r="R25">
        <v>25</v>
      </c>
      <c r="S25">
        <v>50</v>
      </c>
      <c r="T25">
        <v>100</v>
      </c>
      <c r="U25">
        <v>250</v>
      </c>
      <c r="V25">
        <v>500</v>
      </c>
      <c r="W25">
        <v>750</v>
      </c>
      <c r="X25">
        <v>1000</v>
      </c>
    </row>
    <row r="26" spans="1:24" x14ac:dyDescent="0.3">
      <c r="A26" t="s">
        <v>19</v>
      </c>
      <c r="B26">
        <v>0.68082759141136495</v>
      </c>
      <c r="C26">
        <v>4.9502062184022302</v>
      </c>
      <c r="D26">
        <v>22.721744887426901</v>
      </c>
      <c r="E26">
        <v>46.244126314528899</v>
      </c>
      <c r="F26">
        <v>85.9682740419466</v>
      </c>
      <c r="G26">
        <v>142.63386319345699</v>
      </c>
      <c r="H26">
        <v>223.88579343264001</v>
      </c>
      <c r="I26">
        <v>237.18147269206</v>
      </c>
      <c r="J26">
        <v>321.11299778619701</v>
      </c>
      <c r="O26" t="s">
        <v>2</v>
      </c>
    </row>
    <row r="27" spans="1:24" x14ac:dyDescent="0.3">
      <c r="A27" t="s">
        <v>3</v>
      </c>
      <c r="B27">
        <v>0.55069470059498804</v>
      </c>
      <c r="C27">
        <v>17.924675317072399</v>
      </c>
      <c r="D27">
        <v>37.020828068689703</v>
      </c>
      <c r="E27">
        <v>56.6787359458636</v>
      </c>
      <c r="F27">
        <v>122.780422782063</v>
      </c>
      <c r="G27">
        <v>268.29587048821497</v>
      </c>
      <c r="H27">
        <v>538.13827050418899</v>
      </c>
      <c r="I27">
        <v>732.67200627244495</v>
      </c>
      <c r="J27">
        <v>938.69240988816398</v>
      </c>
      <c r="O27" t="str">
        <f>O9</f>
        <v>HD-UT (Eig)</v>
      </c>
      <c r="P27" t="str">
        <f>P9</f>
        <v>0,8 (0,9)</v>
      </c>
      <c r="Q27" t="str">
        <f>Q9</f>
        <v>8,8 (2,0)</v>
      </c>
      <c r="R27" t="str">
        <f>R9</f>
        <v>16,8 (2,6)</v>
      </c>
      <c r="S27" t="str">
        <f>S9</f>
        <v>25,6 (2,7)</v>
      </c>
      <c r="T27" t="str">
        <f>T9</f>
        <v>38,1 (2,6)</v>
      </c>
      <c r="U27" t="str">
        <f>U9</f>
        <v>61,1 (3,4)</v>
      </c>
      <c r="V27" t="str">
        <f>V9</f>
        <v>87,2 (3,1)</v>
      </c>
      <c r="W27" t="str">
        <f>W9</f>
        <v>107,0 (3,3)</v>
      </c>
      <c r="X27" t="str">
        <f>X9</f>
        <v>124,6 (3,2)</v>
      </c>
    </row>
    <row r="28" spans="1:24" x14ac:dyDescent="0.3">
      <c r="A28" t="s">
        <v>4</v>
      </c>
      <c r="B28">
        <v>0.928896600081073</v>
      </c>
      <c r="C28">
        <v>1.99828632636438</v>
      </c>
      <c r="D28">
        <v>2.6478534503398801</v>
      </c>
      <c r="E28">
        <v>2.7158872012924502</v>
      </c>
      <c r="F28">
        <v>2.64787284806525</v>
      </c>
      <c r="G28">
        <v>3.4081960424865398</v>
      </c>
      <c r="H28">
        <v>3.0980762491024101</v>
      </c>
      <c r="I28">
        <v>3.3338764146998199</v>
      </c>
      <c r="J28">
        <v>3.1640509549900302</v>
      </c>
      <c r="O28" t="str">
        <f>O6</f>
        <v>HD-SUT (Eig)</v>
      </c>
      <c r="P28" t="str">
        <f>P6</f>
        <v>0,8 (0,9)</v>
      </c>
      <c r="Q28" t="str">
        <f>Q6</f>
        <v>8,8 (2,0)</v>
      </c>
      <c r="R28" t="str">
        <f>R6</f>
        <v>16,8 (2,6)</v>
      </c>
      <c r="S28" t="str">
        <f>S6</f>
        <v>25,7 (2,7)</v>
      </c>
      <c r="T28" t="str">
        <f>T6</f>
        <v>38,1 (2,6)</v>
      </c>
      <c r="U28" t="str">
        <f>U6</f>
        <v>61,2 (3,4)</v>
      </c>
      <c r="V28" t="str">
        <f>V6</f>
        <v>87,1 (3,2)</v>
      </c>
      <c r="W28" t="str">
        <f>W6</f>
        <v>106,9 (3,2)</v>
      </c>
      <c r="X28" t="str">
        <f>X6</f>
        <v>124,8 (3,3)</v>
      </c>
    </row>
    <row r="29" spans="1:24" x14ac:dyDescent="0.3">
      <c r="A29" t="s">
        <v>5</v>
      </c>
      <c r="B29">
        <v>0.68071354804597195</v>
      </c>
      <c r="C29">
        <v>4.9512783145161201</v>
      </c>
      <c r="D29">
        <v>22.722928991317701</v>
      </c>
      <c r="E29">
        <v>46.2451266460981</v>
      </c>
      <c r="F29">
        <v>85.969207707123104</v>
      </c>
      <c r="G29">
        <v>142.634351286737</v>
      </c>
      <c r="H29">
        <v>223.88615539291001</v>
      </c>
      <c r="I29">
        <v>237.181721861261</v>
      </c>
      <c r="J29">
        <v>321.11324564513598</v>
      </c>
      <c r="O29" t="str">
        <f>O14</f>
        <v>SUT (Prin)</v>
      </c>
      <c r="P29" t="str">
        <f>P14</f>
        <v>3,5 (1,8)</v>
      </c>
      <c r="Q29" t="str">
        <f>Q14</f>
        <v>30,1 (6,6)</v>
      </c>
      <c r="R29" t="str">
        <f>R14</f>
        <v>77,1 (11,6)</v>
      </c>
      <c r="S29" t="str">
        <f>S14</f>
        <v>154,8 (17,4)</v>
      </c>
      <c r="T29" t="str">
        <f>T14</f>
        <v>318,1 (23,2)</v>
      </c>
      <c r="U29" t="str">
        <f>U14</f>
        <v>794,9 (42,9)</v>
      </c>
      <c r="V29" t="str">
        <f>V14</f>
        <v>1589,0 (51,9)</v>
      </c>
      <c r="W29" t="str">
        <f>W14</f>
        <v>2386,2 (72,2)</v>
      </c>
      <c r="X29" t="str">
        <f>X14</f>
        <v>3208,9 (82,5)</v>
      </c>
    </row>
    <row r="30" spans="1:24" x14ac:dyDescent="0.3">
      <c r="A30" t="s">
        <v>6</v>
      </c>
      <c r="B30">
        <v>0.17269334818780999</v>
      </c>
      <c r="C30">
        <v>0.90759803807649997</v>
      </c>
      <c r="D30">
        <v>2.2590818857239299</v>
      </c>
      <c r="E30">
        <v>4.0551531345666803</v>
      </c>
      <c r="F30">
        <v>7.4594531651582301</v>
      </c>
      <c r="G30">
        <v>17.497310687884401</v>
      </c>
      <c r="H30">
        <v>34.036946228404403</v>
      </c>
      <c r="I30">
        <v>46.334680870738801</v>
      </c>
      <c r="J30">
        <v>72.456743299272205</v>
      </c>
      <c r="O30" t="str">
        <f>O17</f>
        <v>UT (Prin)</v>
      </c>
      <c r="P30" t="str">
        <f>P17</f>
        <v>6,7 (1,2)</v>
      </c>
      <c r="Q30" t="str">
        <f>Q17</f>
        <v>53,9 (49,9)</v>
      </c>
      <c r="R30" t="str">
        <f>R17</f>
        <v>142,2 (93,5)</v>
      </c>
      <c r="S30" t="str">
        <f>S17</f>
        <v>287,2 (158,3)</v>
      </c>
      <c r="T30" t="str">
        <f>T17</f>
        <v>632,4 (319,0)</v>
      </c>
      <c r="U30" t="str">
        <f>U17</f>
        <v>1541,6 (301,8)</v>
      </c>
      <c r="V30" t="str">
        <f>V17</f>
        <v>3452,1 (364,3)</v>
      </c>
      <c r="W30" t="str">
        <f>W17</f>
        <v>5697,3 (392,1)</v>
      </c>
      <c r="X30" t="str">
        <f>X17</f>
        <v>8416,3 (454,8)</v>
      </c>
    </row>
    <row r="31" spans="1:24" x14ac:dyDescent="0.3">
      <c r="A31" t="s">
        <v>20</v>
      </c>
      <c r="B31">
        <v>1.7844557772368299</v>
      </c>
      <c r="C31">
        <v>6.57958862051112</v>
      </c>
      <c r="D31">
        <v>11.557829539462601</v>
      </c>
      <c r="E31">
        <v>17.368502280437301</v>
      </c>
      <c r="F31">
        <v>23.145760528096801</v>
      </c>
      <c r="G31">
        <v>42.885770078447401</v>
      </c>
      <c r="H31">
        <v>51.287746433853897</v>
      </c>
      <c r="I31">
        <v>75.103704561056404</v>
      </c>
      <c r="J31">
        <v>90.259814554247797</v>
      </c>
      <c r="O31" t="str">
        <f>O11</f>
        <v>MC</v>
      </c>
      <c r="P31" t="str">
        <f t="shared" ref="P31:X31" si="1">P11</f>
        <v>0,2 (0,2)</v>
      </c>
      <c r="Q31" t="str">
        <f t="shared" si="1"/>
        <v>1,2 (0,9)</v>
      </c>
      <c r="R31" t="str">
        <f t="shared" si="1"/>
        <v>3,3 (2,3)</v>
      </c>
      <c r="S31" t="str">
        <f t="shared" si="1"/>
        <v>6,4 (4,1)</v>
      </c>
      <c r="T31" t="str">
        <f t="shared" si="1"/>
        <v>13,9 (7,5)</v>
      </c>
      <c r="U31" t="str">
        <f t="shared" si="1"/>
        <v>35,0 (17,5)</v>
      </c>
      <c r="V31" t="str">
        <f t="shared" si="1"/>
        <v>66,9 (34,0)</v>
      </c>
      <c r="W31" t="str">
        <f t="shared" si="1"/>
        <v>94,6 (46,3)</v>
      </c>
      <c r="X31" t="str">
        <f t="shared" si="1"/>
        <v>134,1 (72,5)</v>
      </c>
    </row>
    <row r="32" spans="1:24" x14ac:dyDescent="0.3">
      <c r="A32" t="s">
        <v>21</v>
      </c>
      <c r="B32">
        <v>1.78448089755716</v>
      </c>
      <c r="C32">
        <v>6.5799475844605002</v>
      </c>
      <c r="D32">
        <v>11.5747812477113</v>
      </c>
      <c r="E32">
        <v>17.502388553838699</v>
      </c>
      <c r="F32">
        <v>21.509984329767999</v>
      </c>
      <c r="G32">
        <v>35.674686455109502</v>
      </c>
      <c r="O32" t="s">
        <v>23</v>
      </c>
    </row>
    <row r="33" spans="1:24" x14ac:dyDescent="0.3">
      <c r="A33" t="s">
        <v>22</v>
      </c>
      <c r="B33">
        <v>1.7844590986314299</v>
      </c>
      <c r="C33">
        <v>6.5799986196789204</v>
      </c>
      <c r="D33">
        <v>11.5630605664161</v>
      </c>
      <c r="E33">
        <v>17.3667317133079</v>
      </c>
      <c r="F33">
        <v>23.1672951297925</v>
      </c>
      <c r="G33">
        <v>42.901032457754297</v>
      </c>
      <c r="H33">
        <v>51.944652667435101</v>
      </c>
      <c r="I33">
        <v>72.228636555047004</v>
      </c>
      <c r="J33">
        <v>82.480413944663496</v>
      </c>
    </row>
    <row r="34" spans="1:24" x14ac:dyDescent="0.3">
      <c r="A34" t="s">
        <v>13</v>
      </c>
      <c r="B34">
        <v>1.4327114481622101</v>
      </c>
      <c r="C34">
        <v>55.778646670888101</v>
      </c>
      <c r="D34">
        <v>306.69966853075999</v>
      </c>
      <c r="E34">
        <v>1444.2661091592699</v>
      </c>
      <c r="F34">
        <v>6149.2428267581699</v>
      </c>
      <c r="G34">
        <v>31748.428272338999</v>
      </c>
      <c r="H34">
        <v>125014.06908280699</v>
      </c>
      <c r="I34">
        <v>268555.36897178402</v>
      </c>
      <c r="J34">
        <v>478485.67834811303</v>
      </c>
      <c r="O34" t="str">
        <f>O25</f>
        <v>dim_x</v>
      </c>
      <c r="P34">
        <f>P25</f>
        <v>2</v>
      </c>
      <c r="Q34">
        <f>T25</f>
        <v>100</v>
      </c>
      <c r="R34">
        <f>X25</f>
        <v>1000</v>
      </c>
    </row>
    <row r="35" spans="1:24" x14ac:dyDescent="0.3">
      <c r="A35" t="s">
        <v>14</v>
      </c>
      <c r="B35">
        <v>1.50784203973702</v>
      </c>
      <c r="C35">
        <v>70.247389160789993</v>
      </c>
      <c r="D35">
        <v>371.45735469706699</v>
      </c>
      <c r="E35">
        <v>1352.90332719498</v>
      </c>
      <c r="F35">
        <v>4862.81238764927</v>
      </c>
      <c r="G35">
        <v>16481.1240429184</v>
      </c>
      <c r="H35">
        <v>62591.387696594902</v>
      </c>
      <c r="I35">
        <v>94346.711656307496</v>
      </c>
      <c r="J35">
        <v>144227.578467571</v>
      </c>
      <c r="O35" t="str">
        <f>O27</f>
        <v>HD-UT (Eig)</v>
      </c>
      <c r="P35" t="str">
        <f>P27</f>
        <v>0,8 (0,9)</v>
      </c>
      <c r="Q35" t="str">
        <f>T27</f>
        <v>38,1 (2,6)</v>
      </c>
      <c r="R35" t="str">
        <f>X27</f>
        <v>124,6 (3,2)</v>
      </c>
    </row>
    <row r="36" spans="1:24" x14ac:dyDescent="0.3">
      <c r="A36" t="s">
        <v>15</v>
      </c>
      <c r="B36">
        <v>1.2463731780848599</v>
      </c>
      <c r="C36">
        <v>49.901121004991403</v>
      </c>
      <c r="D36">
        <v>93.509288533743998</v>
      </c>
      <c r="E36">
        <v>158.25483711608601</v>
      </c>
      <c r="F36">
        <v>319.00083833033102</v>
      </c>
      <c r="G36">
        <v>301.76629028703002</v>
      </c>
      <c r="H36">
        <v>364.31118458737802</v>
      </c>
      <c r="I36">
        <v>392.05770196113701</v>
      </c>
      <c r="J36">
        <v>454.80752206412001</v>
      </c>
      <c r="O36" t="str">
        <f t="shared" ref="O36:P39" si="2">O28</f>
        <v>HD-SUT (Eig)</v>
      </c>
      <c r="P36" t="str">
        <f t="shared" si="2"/>
        <v>0,8 (0,9)</v>
      </c>
      <c r="Q36" t="str">
        <f t="shared" ref="Q36:Q38" si="3">T28</f>
        <v>38,1 (2,6)</v>
      </c>
      <c r="R36" t="str">
        <f t="shared" ref="R36:R38" si="4">X28</f>
        <v>124,8 (3,3)</v>
      </c>
    </row>
    <row r="37" spans="1:24" x14ac:dyDescent="0.3">
      <c r="O37" t="str">
        <f t="shared" si="2"/>
        <v>SUT (Prin)</v>
      </c>
      <c r="P37" t="str">
        <f t="shared" si="2"/>
        <v>3,5 (1,8)</v>
      </c>
      <c r="Q37" t="str">
        <f t="shared" si="3"/>
        <v>318,1 (23,2)</v>
      </c>
      <c r="R37" t="str">
        <f t="shared" si="4"/>
        <v>3208,9 (82,5)</v>
      </c>
    </row>
    <row r="38" spans="1:24" x14ac:dyDescent="0.3">
      <c r="O38" t="str">
        <f t="shared" si="2"/>
        <v>UT (Prin)</v>
      </c>
      <c r="P38" t="str">
        <f t="shared" si="2"/>
        <v>6,7 (1,2)</v>
      </c>
      <c r="Q38" t="str">
        <f t="shared" si="3"/>
        <v>632,4 (319,0)</v>
      </c>
      <c r="R38" t="str">
        <f t="shared" si="4"/>
        <v>8416,3 (454,8)</v>
      </c>
    </row>
    <row r="39" spans="1:24" x14ac:dyDescent="0.3">
      <c r="L39" s="3"/>
      <c r="O39" t="str">
        <f>O31</f>
        <v>MC</v>
      </c>
      <c r="P39" t="str">
        <f t="shared" si="2"/>
        <v>0,2 (0,2)</v>
      </c>
      <c r="Q39" t="str">
        <f t="shared" ref="Q39" si="5">T31</f>
        <v>13,9 (7,5)</v>
      </c>
      <c r="R39" t="str">
        <f t="shared" ref="R39" si="6">X31</f>
        <v>134,1 (72,5)</v>
      </c>
    </row>
    <row r="43" spans="1:24" x14ac:dyDescent="0.3">
      <c r="O43" t="s">
        <v>16</v>
      </c>
    </row>
    <row r="44" spans="1:24" x14ac:dyDescent="0.3"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</row>
    <row r="45" spans="1:24" x14ac:dyDescent="0.3">
      <c r="O45" t="s">
        <v>1</v>
      </c>
      <c r="P45">
        <v>2</v>
      </c>
      <c r="Q45">
        <v>10</v>
      </c>
      <c r="R45">
        <v>25</v>
      </c>
      <c r="S45">
        <v>50</v>
      </c>
      <c r="T45">
        <v>100</v>
      </c>
      <c r="U45">
        <v>250</v>
      </c>
      <c r="V45">
        <v>500</v>
      </c>
      <c r="W45">
        <v>750</v>
      </c>
      <c r="X45">
        <v>1000</v>
      </c>
    </row>
    <row r="46" spans="1:24" x14ac:dyDescent="0.3">
      <c r="O46" t="s">
        <v>2</v>
      </c>
    </row>
    <row r="47" spans="1:24" x14ac:dyDescent="0.3">
      <c r="O47" t="str">
        <f>O8</f>
        <v>HD-UT (Chol)</v>
      </c>
      <c r="P47" t="str">
        <f t="shared" ref="P47:X47" si="7">P8</f>
        <v>0,4 (0,6)</v>
      </c>
      <c r="Q47" t="str">
        <f t="shared" si="7"/>
        <v>31,4 (17,9)</v>
      </c>
      <c r="R47" t="str">
        <f t="shared" si="7"/>
        <v>81,3 (37,0)</v>
      </c>
      <c r="S47" t="str">
        <f t="shared" si="7"/>
        <v>145,2 (56,7)</v>
      </c>
      <c r="T47" t="str">
        <f t="shared" si="7"/>
        <v>303,0 (122,8)</v>
      </c>
      <c r="U47" t="str">
        <f t="shared" si="7"/>
        <v>739,1 (268,3)</v>
      </c>
      <c r="V47" t="str">
        <f t="shared" si="7"/>
        <v>1602,1 (538,1)</v>
      </c>
      <c r="W47" t="str">
        <f t="shared" si="7"/>
        <v>2244,0 (732,7)</v>
      </c>
      <c r="X47" t="str">
        <f t="shared" si="7"/>
        <v>3074,5 (938,7)</v>
      </c>
    </row>
    <row r="48" spans="1:24" x14ac:dyDescent="0.3">
      <c r="L48" s="3"/>
      <c r="O48" t="str">
        <f t="shared" ref="O48:X49" si="8">O9</f>
        <v>HD-UT (Eig)</v>
      </c>
      <c r="P48" t="str">
        <f t="shared" si="8"/>
        <v>0,8 (0,9)</v>
      </c>
      <c r="Q48" t="str">
        <f t="shared" si="8"/>
        <v>8,8 (2,0)</v>
      </c>
      <c r="R48" t="str">
        <f t="shared" si="8"/>
        <v>16,8 (2,6)</v>
      </c>
      <c r="S48" t="str">
        <f t="shared" si="8"/>
        <v>25,6 (2,7)</v>
      </c>
      <c r="T48" t="str">
        <f t="shared" si="8"/>
        <v>38,1 (2,6)</v>
      </c>
      <c r="U48" t="str">
        <f t="shared" si="8"/>
        <v>61,1 (3,4)</v>
      </c>
      <c r="V48" t="str">
        <f t="shared" si="8"/>
        <v>87,2 (3,1)</v>
      </c>
      <c r="W48" t="str">
        <f t="shared" si="8"/>
        <v>107,0 (3,3)</v>
      </c>
      <c r="X48" t="str">
        <f t="shared" si="8"/>
        <v>124,6 (3,2)</v>
      </c>
    </row>
    <row r="49" spans="15:24" x14ac:dyDescent="0.3">
      <c r="O49" t="str">
        <f t="shared" si="8"/>
        <v>HD-UT (Prin)</v>
      </c>
      <c r="P49" t="str">
        <f t="shared" si="8"/>
        <v>0,7 (0,7)</v>
      </c>
      <c r="Q49" t="str">
        <f t="shared" si="8"/>
        <v>35,5 (5,0)</v>
      </c>
      <c r="R49" t="str">
        <f t="shared" si="8"/>
        <v>120,2 (22,7)</v>
      </c>
      <c r="S49" t="str">
        <f t="shared" si="8"/>
        <v>262,6 (46,2)</v>
      </c>
      <c r="T49" t="str">
        <f t="shared" si="8"/>
        <v>571,5 (86,0)</v>
      </c>
      <c r="U49" t="str">
        <f t="shared" si="8"/>
        <v>1449,6 (142,6)</v>
      </c>
      <c r="V49" t="str">
        <f t="shared" si="8"/>
        <v>2978,3 (223,9)</v>
      </c>
      <c r="W49" t="str">
        <f t="shared" si="8"/>
        <v>4442,7 (237,2)</v>
      </c>
      <c r="X49" t="str">
        <f t="shared" si="8"/>
        <v>5982,2 (321,1)</v>
      </c>
    </row>
    <row r="50" spans="15:24" x14ac:dyDescent="0.3">
      <c r="O50" t="str">
        <f>O12</f>
        <v>SUT (Chol)</v>
      </c>
      <c r="P50" t="str">
        <f t="shared" ref="P50:X50" si="9">P12</f>
        <v>3,5 (1,8)</v>
      </c>
      <c r="Q50" t="str">
        <f t="shared" si="9"/>
        <v>30,1 (6,6)</v>
      </c>
      <c r="R50" t="str">
        <f t="shared" si="9"/>
        <v>77,1 (11,6)</v>
      </c>
      <c r="S50" t="str">
        <f t="shared" si="9"/>
        <v>155,0 (17,4)</v>
      </c>
      <c r="T50" t="str">
        <f t="shared" si="9"/>
        <v>319,0 (23,1)</v>
      </c>
      <c r="U50" t="str">
        <f t="shared" si="9"/>
        <v>801,0 (42,9)</v>
      </c>
      <c r="V50" t="str">
        <f t="shared" si="9"/>
        <v>1612,4 (51,3)</v>
      </c>
      <c r="W50" t="str">
        <f t="shared" si="9"/>
        <v>2442,9 (75,1)</v>
      </c>
      <c r="X50" t="str">
        <f t="shared" si="9"/>
        <v>3309,0 (90,3)</v>
      </c>
    </row>
    <row r="51" spans="15:24" x14ac:dyDescent="0.3">
      <c r="O51" t="str">
        <f>O14</f>
        <v>SUT (Prin)</v>
      </c>
      <c r="P51" t="str">
        <f t="shared" ref="P51:X51" si="10">P14</f>
        <v>3,5 (1,8)</v>
      </c>
      <c r="Q51" t="str">
        <f t="shared" si="10"/>
        <v>30,1 (6,6)</v>
      </c>
      <c r="R51" t="str">
        <f t="shared" si="10"/>
        <v>77,1 (11,6)</v>
      </c>
      <c r="S51" t="str">
        <f t="shared" si="10"/>
        <v>154,8 (17,4)</v>
      </c>
      <c r="T51" t="str">
        <f t="shared" si="10"/>
        <v>318,1 (23,2)</v>
      </c>
      <c r="U51" t="str">
        <f t="shared" si="10"/>
        <v>794,9 (42,9)</v>
      </c>
      <c r="V51" t="str">
        <f t="shared" si="10"/>
        <v>1589,0 (51,9)</v>
      </c>
      <c r="W51" t="str">
        <f t="shared" si="10"/>
        <v>2386,2 (72,2)</v>
      </c>
      <c r="X51" t="str">
        <f t="shared" si="10"/>
        <v>3208,9 (82,5)</v>
      </c>
    </row>
    <row r="52" spans="15:24" x14ac:dyDescent="0.3">
      <c r="O52" t="str">
        <f>O15</f>
        <v>UT (Chol)</v>
      </c>
      <c r="P52" t="str">
        <f t="shared" ref="P52:X52" si="11">P15</f>
        <v>6,1 (1,4)</v>
      </c>
      <c r="Q52" t="str">
        <f t="shared" si="11"/>
        <v>77,2 (55,8)</v>
      </c>
      <c r="R52" t="str">
        <f t="shared" si="11"/>
        <v>620,1 (306,7)</v>
      </c>
      <c r="S52" t="str">
        <f t="shared" si="11"/>
        <v>3215,3 (1444,3)</v>
      </c>
      <c r="T52" t="str">
        <f t="shared" si="11"/>
        <v>14043,7 (6149,2)</v>
      </c>
      <c r="U52" t="str">
        <f t="shared" si="11"/>
        <v>90145,4 (31748,4)</v>
      </c>
      <c r="V52" t="str">
        <f t="shared" si="11"/>
        <v>346552,4 (125014,1)</v>
      </c>
      <c r="W52" t="str">
        <f t="shared" si="11"/>
        <v>828263,9 (268555,4)</v>
      </c>
      <c r="X52" t="str">
        <f t="shared" si="11"/>
        <v>1458795,8 (478485,7)</v>
      </c>
    </row>
    <row r="53" spans="15:24" x14ac:dyDescent="0.3">
      <c r="O53" t="str">
        <f t="shared" ref="O53:X54" si="12">O16</f>
        <v>UT (Eig)</v>
      </c>
      <c r="P53" t="str">
        <f t="shared" si="12"/>
        <v>6,2 (1,5)</v>
      </c>
      <c r="Q53" t="str">
        <f t="shared" si="12"/>
        <v>197,6 (70,2)</v>
      </c>
      <c r="R53" t="str">
        <f t="shared" si="12"/>
        <v>1547,5 (371,5)</v>
      </c>
      <c r="S53" t="str">
        <f t="shared" si="12"/>
        <v>6547,2 (1352,9)</v>
      </c>
      <c r="T53" t="str">
        <f t="shared" si="12"/>
        <v>28524,7 (4862,8)</v>
      </c>
      <c r="U53" t="str">
        <f t="shared" si="12"/>
        <v>177291,6 (16481,1)</v>
      </c>
      <c r="V53" t="str">
        <f t="shared" si="12"/>
        <v>749171,3 (62591,4)</v>
      </c>
      <c r="W53" t="str">
        <f t="shared" si="12"/>
        <v>1664810,5 (94346,7)</v>
      </c>
      <c r="X53" t="str">
        <f t="shared" si="12"/>
        <v>2986468,5 (144227,6)</v>
      </c>
    </row>
    <row r="54" spans="15:24" x14ac:dyDescent="0.3">
      <c r="O54" t="str">
        <f t="shared" si="12"/>
        <v>UT (Prin)</v>
      </c>
      <c r="P54" t="str">
        <f t="shared" si="12"/>
        <v>6,7 (1,2)</v>
      </c>
      <c r="Q54" t="str">
        <f t="shared" si="12"/>
        <v>53,9 (49,9)</v>
      </c>
      <c r="R54" t="str">
        <f t="shared" si="12"/>
        <v>142,2 (93,5)</v>
      </c>
      <c r="S54" t="str">
        <f t="shared" si="12"/>
        <v>287,2 (158,3)</v>
      </c>
      <c r="T54" t="str">
        <f t="shared" si="12"/>
        <v>632,4 (319,0)</v>
      </c>
      <c r="U54" t="str">
        <f t="shared" si="12"/>
        <v>1541,6 (301,8)</v>
      </c>
      <c r="V54" t="str">
        <f t="shared" si="12"/>
        <v>3452,1 (364,3)</v>
      </c>
      <c r="W54" t="str">
        <f t="shared" si="12"/>
        <v>5697,3 (392,1)</v>
      </c>
      <c r="X54" t="str">
        <f t="shared" si="12"/>
        <v>8416,3 (454,8)</v>
      </c>
    </row>
    <row r="56" spans="15:24" x14ac:dyDescent="0.3">
      <c r="P56">
        <v>2</v>
      </c>
      <c r="Q56">
        <v>100</v>
      </c>
      <c r="R56">
        <v>1000</v>
      </c>
    </row>
    <row r="57" spans="15:24" x14ac:dyDescent="0.3">
      <c r="O57" t="str">
        <f>O47</f>
        <v>HD-UT (Chol)</v>
      </c>
      <c r="P57" t="str">
        <f>P47</f>
        <v>0,4 (0,6)</v>
      </c>
      <c r="Q57" t="str">
        <f>T47</f>
        <v>303,0 (122,8)</v>
      </c>
      <c r="R57" t="str">
        <f>X47</f>
        <v>3074,5 (938,7)</v>
      </c>
    </row>
    <row r="58" spans="15:24" x14ac:dyDescent="0.3">
      <c r="O58" t="str">
        <f t="shared" ref="O58:O64" si="13">O48</f>
        <v>HD-UT (Eig)</v>
      </c>
      <c r="P58" t="str">
        <f>P48</f>
        <v>0,8 (0,9)</v>
      </c>
      <c r="Q58" t="str">
        <f t="shared" ref="Q58:Q64" si="14">T48</f>
        <v>38,1 (2,6)</v>
      </c>
      <c r="R58" t="str">
        <f t="shared" ref="R58:R64" si="15">X48</f>
        <v>124,6 (3,2)</v>
      </c>
    </row>
    <row r="59" spans="15:24" x14ac:dyDescent="0.3">
      <c r="O59" t="str">
        <f t="shared" si="13"/>
        <v>HD-UT (Prin)</v>
      </c>
      <c r="P59" t="str">
        <f>P49</f>
        <v>0,7 (0,7)</v>
      </c>
      <c r="Q59" t="str">
        <f t="shared" si="14"/>
        <v>571,5 (86,0)</v>
      </c>
      <c r="R59" t="str">
        <f t="shared" si="15"/>
        <v>5982,2 (321,1)</v>
      </c>
    </row>
    <row r="60" spans="15:24" x14ac:dyDescent="0.3">
      <c r="O60" t="str">
        <f t="shared" si="13"/>
        <v>SUT (Chol)</v>
      </c>
      <c r="P60" t="str">
        <f>P50</f>
        <v>3,5 (1,8)</v>
      </c>
      <c r="Q60" t="str">
        <f t="shared" si="14"/>
        <v>319,0 (23,1)</v>
      </c>
      <c r="R60" t="str">
        <f t="shared" si="15"/>
        <v>3309,0 (90,3)</v>
      </c>
    </row>
    <row r="61" spans="15:24" x14ac:dyDescent="0.3">
      <c r="O61" t="str">
        <f t="shared" si="13"/>
        <v>SUT (Prin)</v>
      </c>
      <c r="P61" t="str">
        <f>P51</f>
        <v>3,5 (1,8)</v>
      </c>
      <c r="Q61" t="str">
        <f t="shared" si="14"/>
        <v>318,1 (23,2)</v>
      </c>
      <c r="R61" t="str">
        <f t="shared" si="15"/>
        <v>3208,9 (82,5)</v>
      </c>
    </row>
    <row r="62" spans="15:24" x14ac:dyDescent="0.3">
      <c r="O62" t="str">
        <f t="shared" si="13"/>
        <v>UT (Chol)</v>
      </c>
      <c r="P62" t="str">
        <f>P52</f>
        <v>6,1 (1,4)</v>
      </c>
      <c r="Q62" t="str">
        <f t="shared" si="14"/>
        <v>14043,7 (6149,2)</v>
      </c>
      <c r="R62" t="str">
        <f t="shared" si="15"/>
        <v>1458795,8 (478485,7)</v>
      </c>
    </row>
    <row r="63" spans="15:24" x14ac:dyDescent="0.3">
      <c r="O63" t="str">
        <f t="shared" si="13"/>
        <v>UT (Eig)</v>
      </c>
      <c r="P63" t="str">
        <f t="shared" ref="P58:P64" si="16">P53</f>
        <v>6,2 (1,5)</v>
      </c>
      <c r="Q63" t="str">
        <f t="shared" si="14"/>
        <v>28524,7 (4862,8)</v>
      </c>
      <c r="R63" t="str">
        <f t="shared" si="15"/>
        <v>2986468,5 (144227,6)</v>
      </c>
    </row>
    <row r="64" spans="15:24" x14ac:dyDescent="0.3">
      <c r="O64" t="str">
        <f t="shared" si="13"/>
        <v>UT (Prin)</v>
      </c>
      <c r="P64" t="str">
        <f t="shared" si="16"/>
        <v>6,7 (1,2)</v>
      </c>
      <c r="Q64" t="str">
        <f t="shared" si="14"/>
        <v>632,4 (319,0)</v>
      </c>
      <c r="R64" t="str">
        <f t="shared" si="15"/>
        <v>8416,3 (454,8)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D9A9-A87E-4073-98AE-C0ED71353CDD}">
  <dimension ref="A1:W16"/>
  <sheetViews>
    <sheetView topLeftCell="L1" workbookViewId="0">
      <selection activeCell="X3" sqref="X3"/>
    </sheetView>
  </sheetViews>
  <sheetFormatPr defaultRowHeight="14.4" x14ac:dyDescent="0.3"/>
  <cols>
    <col min="1" max="1" width="12.5546875" bestFit="1" customWidth="1"/>
    <col min="2" max="10" width="7.88671875" bestFit="1" customWidth="1"/>
    <col min="14" max="14" width="14" customWidth="1"/>
  </cols>
  <sheetData>
    <row r="1" spans="1:23" x14ac:dyDescent="0.3"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N1" t="s">
        <v>12</v>
      </c>
    </row>
    <row r="2" spans="1:23" x14ac:dyDescent="0.3">
      <c r="A2" t="s">
        <v>1</v>
      </c>
      <c r="B2">
        <v>2</v>
      </c>
      <c r="C2">
        <v>10</v>
      </c>
      <c r="D2">
        <v>25</v>
      </c>
      <c r="E2">
        <v>50</v>
      </c>
      <c r="F2">
        <v>100</v>
      </c>
      <c r="G2">
        <v>250</v>
      </c>
      <c r="H2">
        <v>500</v>
      </c>
      <c r="I2">
        <v>750</v>
      </c>
      <c r="J2">
        <v>1000</v>
      </c>
      <c r="N2" t="s">
        <v>1</v>
      </c>
      <c r="O2">
        <v>2</v>
      </c>
      <c r="P2">
        <v>10</v>
      </c>
      <c r="Q2">
        <v>25</v>
      </c>
      <c r="R2">
        <v>50</v>
      </c>
      <c r="S2">
        <v>100</v>
      </c>
      <c r="T2">
        <v>250</v>
      </c>
      <c r="U2">
        <v>500</v>
      </c>
      <c r="V2">
        <v>750</v>
      </c>
      <c r="W2">
        <v>1000</v>
      </c>
    </row>
    <row r="3" spans="1:23" x14ac:dyDescent="0.3">
      <c r="A3" t="s">
        <v>2</v>
      </c>
      <c r="N3" t="str">
        <f>A8</f>
        <v>HD-UT (Eig)</v>
      </c>
      <c r="O3">
        <f t="shared" ref="O3:W3" si="0">B8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3</v>
      </c>
      <c r="V3">
        <f t="shared" si="0"/>
        <v>2</v>
      </c>
      <c r="W3">
        <f t="shared" si="0"/>
        <v>4</v>
      </c>
    </row>
    <row r="4" spans="1:23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t="str">
        <f>A5</f>
        <v>HD-SUT (Eig)</v>
      </c>
      <c r="O4">
        <f t="shared" ref="O4:W4" si="1">B5</f>
        <v>0</v>
      </c>
      <c r="P4">
        <f t="shared" si="1"/>
        <v>0</v>
      </c>
      <c r="Q4">
        <f t="shared" si="1"/>
        <v>0</v>
      </c>
      <c r="R4">
        <f t="shared" si="1"/>
        <v>1</v>
      </c>
      <c r="S4">
        <f t="shared" si="1"/>
        <v>1</v>
      </c>
      <c r="T4">
        <f t="shared" si="1"/>
        <v>2</v>
      </c>
      <c r="U4">
        <f t="shared" si="1"/>
        <v>8</v>
      </c>
      <c r="V4">
        <f t="shared" si="1"/>
        <v>15</v>
      </c>
      <c r="W4">
        <f t="shared" si="1"/>
        <v>33</v>
      </c>
    </row>
    <row r="5" spans="1:23" x14ac:dyDescent="0.3">
      <c r="A5" t="s">
        <v>18</v>
      </c>
      <c r="B5">
        <v>0</v>
      </c>
      <c r="C5">
        <v>0</v>
      </c>
      <c r="D5">
        <v>0</v>
      </c>
      <c r="E5">
        <v>1</v>
      </c>
      <c r="F5">
        <v>1</v>
      </c>
      <c r="G5">
        <v>2</v>
      </c>
      <c r="H5">
        <v>8</v>
      </c>
      <c r="I5">
        <v>15</v>
      </c>
      <c r="J5">
        <v>33</v>
      </c>
      <c r="N5" t="str">
        <f>A12</f>
        <v>SUT (Eig)</v>
      </c>
      <c r="O5">
        <f t="shared" ref="O5:W5" si="2">B12</f>
        <v>0</v>
      </c>
      <c r="P5">
        <f t="shared" si="2"/>
        <v>0</v>
      </c>
      <c r="Q5">
        <f t="shared" si="2"/>
        <v>1</v>
      </c>
      <c r="R5">
        <f t="shared" si="2"/>
        <v>4</v>
      </c>
      <c r="S5">
        <f t="shared" si="2"/>
        <v>21</v>
      </c>
      <c r="T5">
        <f t="shared" si="2"/>
        <v>71</v>
      </c>
      <c r="U5">
        <f t="shared" si="2"/>
        <v>99</v>
      </c>
      <c r="V5">
        <f t="shared" si="2"/>
        <v>100</v>
      </c>
      <c r="W5">
        <f t="shared" si="2"/>
        <v>100</v>
      </c>
    </row>
    <row r="6" spans="1:23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 t="str">
        <f>A15</f>
        <v>UT (Eig)</v>
      </c>
      <c r="O6">
        <f t="shared" ref="O6:W6" si="3">B15</f>
        <v>0</v>
      </c>
      <c r="P6">
        <f t="shared" si="3"/>
        <v>0</v>
      </c>
      <c r="Q6">
        <f t="shared" si="3"/>
        <v>1</v>
      </c>
      <c r="R6">
        <f t="shared" si="3"/>
        <v>15</v>
      </c>
      <c r="S6">
        <f t="shared" si="3"/>
        <v>29</v>
      </c>
      <c r="T6">
        <f t="shared" si="3"/>
        <v>51</v>
      </c>
      <c r="U6">
        <f t="shared" si="3"/>
        <v>50</v>
      </c>
      <c r="V6">
        <f t="shared" si="3"/>
        <v>51</v>
      </c>
      <c r="W6">
        <f t="shared" si="3"/>
        <v>56</v>
      </c>
    </row>
    <row r="7" spans="1:23" x14ac:dyDescent="0.3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23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3</v>
      </c>
      <c r="I8">
        <v>2</v>
      </c>
      <c r="J8">
        <v>4</v>
      </c>
    </row>
    <row r="9" spans="1:23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3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3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3" x14ac:dyDescent="0.3">
      <c r="A12" t="s">
        <v>21</v>
      </c>
      <c r="B12">
        <v>0</v>
      </c>
      <c r="C12">
        <v>0</v>
      </c>
      <c r="D12">
        <v>1</v>
      </c>
      <c r="E12">
        <v>4</v>
      </c>
      <c r="F12">
        <v>21</v>
      </c>
      <c r="G12">
        <v>71</v>
      </c>
      <c r="H12">
        <v>99</v>
      </c>
      <c r="I12">
        <v>100</v>
      </c>
      <c r="J12">
        <v>100</v>
      </c>
    </row>
    <row r="13" spans="1:23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3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3" x14ac:dyDescent="0.3">
      <c r="A15" t="s">
        <v>14</v>
      </c>
      <c r="B15">
        <v>0</v>
      </c>
      <c r="C15">
        <v>0</v>
      </c>
      <c r="D15">
        <v>1</v>
      </c>
      <c r="E15">
        <v>15</v>
      </c>
      <c r="F15">
        <v>29</v>
      </c>
      <c r="G15">
        <v>51</v>
      </c>
      <c r="H15">
        <v>50</v>
      </c>
      <c r="I15">
        <v>51</v>
      </c>
      <c r="J15">
        <v>56</v>
      </c>
    </row>
    <row r="16" spans="1:23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5B25-1BA3-48A7-9942-EC8C5FFDD5EA}">
  <dimension ref="A1:V67"/>
  <sheetViews>
    <sheetView topLeftCell="I16" workbookViewId="0">
      <selection activeCell="M22" sqref="M22:V34"/>
    </sheetView>
  </sheetViews>
  <sheetFormatPr defaultRowHeight="14.4" x14ac:dyDescent="0.3"/>
  <cols>
    <col min="1" max="1" width="12.5546875" bestFit="1" customWidth="1"/>
    <col min="2" max="10" width="12" bestFit="1" customWidth="1"/>
    <col min="13" max="13" width="13.6640625" bestFit="1" customWidth="1"/>
    <col min="14" max="14" width="13.5546875" bestFit="1" customWidth="1"/>
    <col min="15" max="16" width="15.5546875" bestFit="1" customWidth="1"/>
    <col min="17" max="17" width="13.5546875" bestFit="1" customWidth="1"/>
    <col min="18" max="18" width="14.5546875" bestFit="1" customWidth="1"/>
    <col min="19" max="19" width="16.5546875" bestFit="1" customWidth="1"/>
    <col min="20" max="20" width="17.6640625" bestFit="1" customWidth="1"/>
    <col min="21" max="21" width="18.6640625" bestFit="1" customWidth="1"/>
    <col min="22" max="22" width="15.5546875" bestFit="1" customWidth="1"/>
  </cols>
  <sheetData>
    <row r="1" spans="1:22" x14ac:dyDescent="0.3">
      <c r="A1" s="1" t="s">
        <v>7</v>
      </c>
    </row>
    <row r="2" spans="1:22" x14ac:dyDescent="0.3"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</row>
    <row r="3" spans="1:22" x14ac:dyDescent="0.3">
      <c r="A3" t="s">
        <v>1</v>
      </c>
      <c r="B3">
        <v>2</v>
      </c>
      <c r="C3">
        <v>10</v>
      </c>
      <c r="D3">
        <v>25</v>
      </c>
      <c r="E3">
        <v>50</v>
      </c>
      <c r="F3">
        <v>100</v>
      </c>
      <c r="G3">
        <v>250</v>
      </c>
      <c r="H3">
        <v>500</v>
      </c>
      <c r="I3">
        <v>750</v>
      </c>
      <c r="J3">
        <v>1000</v>
      </c>
      <c r="M3" t="s">
        <v>1</v>
      </c>
      <c r="N3">
        <v>2</v>
      </c>
      <c r="O3">
        <v>10</v>
      </c>
      <c r="P3">
        <v>25</v>
      </c>
      <c r="Q3">
        <v>50</v>
      </c>
      <c r="R3">
        <v>100</v>
      </c>
      <c r="S3">
        <v>250</v>
      </c>
      <c r="T3">
        <v>500</v>
      </c>
      <c r="U3">
        <v>750</v>
      </c>
      <c r="V3">
        <v>1000</v>
      </c>
    </row>
    <row r="4" spans="1:22" x14ac:dyDescent="0.3">
      <c r="A4" t="s">
        <v>2</v>
      </c>
      <c r="M4" t="s">
        <v>2</v>
      </c>
    </row>
    <row r="5" spans="1:22" x14ac:dyDescent="0.3">
      <c r="A5" t="s">
        <v>17</v>
      </c>
      <c r="B5" s="2">
        <v>48.897189476754903</v>
      </c>
      <c r="C5" s="2">
        <v>554.80109363010297</v>
      </c>
      <c r="D5" s="2">
        <v>10570.5835426761</v>
      </c>
      <c r="E5" s="2">
        <v>12151.833177238301</v>
      </c>
      <c r="F5" s="2">
        <v>30681.3607525445</v>
      </c>
      <c r="G5" s="2">
        <v>111769.51936722601</v>
      </c>
      <c r="H5" s="2">
        <v>368283.93833515397</v>
      </c>
      <c r="I5" s="2">
        <v>680489.67156388401</v>
      </c>
      <c r="J5" s="2">
        <v>1359879.82733024</v>
      </c>
      <c r="M5" t="str">
        <f>A5</f>
        <v>HD-SUT (Chol)</v>
      </c>
      <c r="N5" t="str">
        <f>_xlfn.CONCAT(TEXT(B5,"0,0E+0")," (",TEXT(B24,"0,0E+0"), ")")</f>
        <v>4,9E+1 (9,8E+1)</v>
      </c>
      <c r="O5" t="str">
        <f>_xlfn.CONCAT(TEXT(C5,"0,0E+0")," (",TEXT(C24,"0,0E+0"), ")")</f>
        <v>5,5E+2 (8,8E+2)</v>
      </c>
      <c r="P5" t="str">
        <f>_xlfn.CONCAT(TEXT(D5,"0,0E+0")," (",TEXT(D24,"0,0E+0"), ")")</f>
        <v>1,1E+4 (5,0E+4)</v>
      </c>
      <c r="Q5" t="str">
        <f>_xlfn.CONCAT(TEXT(E5,"0,0E+0")," (",TEXT(E24,"0,0E+0"), ")")</f>
        <v>1,2E+4 (3,6E+4)</v>
      </c>
      <c r="R5" t="str">
        <f>_xlfn.CONCAT(TEXT(F5,"0,0E+0")," (",TEXT(F24,"0,0E+0"), ")")</f>
        <v>3,1E+4 (7,1E+4)</v>
      </c>
      <c r="S5" t="str">
        <f>_xlfn.CONCAT(TEXT(G5,"0,0E+0")," (",TEXT(G24,"0,0E+0"), ")")</f>
        <v>1,1E+5 (9,2E+4)</v>
      </c>
      <c r="T5" t="str">
        <f>_xlfn.CONCAT(TEXT(H5,"0,0E+0")," (",TEXT(H24,"0,0E+0"), ")")</f>
        <v>3,7E+5 (2,4E+5)</v>
      </c>
      <c r="U5" t="str">
        <f>_xlfn.CONCAT(TEXT(I5,"0,0E+0")," (",TEXT(I24,"0,0E+0"), ")")</f>
        <v>6,8E+5 (3,4E+5)</v>
      </c>
      <c r="V5" t="str">
        <f>_xlfn.CONCAT(TEXT(J5,"0,0E+0")," (",TEXT(J24,"0,0E+0"), ")")</f>
        <v>1,4E+6 (1,1E+6)</v>
      </c>
    </row>
    <row r="6" spans="1:22" x14ac:dyDescent="0.3">
      <c r="A6" t="s">
        <v>18</v>
      </c>
      <c r="B6" s="2">
        <v>954.533965140688</v>
      </c>
      <c r="C6" s="2">
        <v>15069005.476377601</v>
      </c>
      <c r="D6" s="2">
        <v>3165755527.2502198</v>
      </c>
      <c r="E6" s="2">
        <v>115605013128.77699</v>
      </c>
      <c r="F6" s="2">
        <v>5229223164843.1504</v>
      </c>
      <c r="G6" s="2">
        <v>160123268928731</v>
      </c>
      <c r="H6" s="2">
        <v>1436637123357370</v>
      </c>
      <c r="I6" s="2">
        <v>5059323251821890</v>
      </c>
      <c r="J6" s="2">
        <v>1.47598061705667E+16</v>
      </c>
      <c r="L6" t="str">
        <f>TEXT(J6, "0,0E+0")</f>
        <v>1,5E+16</v>
      </c>
      <c r="M6" t="str">
        <f t="shared" ref="M6:M16" si="0">A6</f>
        <v>HD-SUT (Eig)</v>
      </c>
      <c r="N6" t="str">
        <f>_xlfn.CONCAT(TEXT(B6,"0,0E+0")," (",TEXT(B25,"0,0E+0"), ")")</f>
        <v>9,5E+2 (7,0E+3)</v>
      </c>
      <c r="O6" t="str">
        <f>_xlfn.CONCAT(TEXT(C6,"0,0E+0")," (",TEXT(C25,"0,0E+0"), ")")</f>
        <v>1,5E+7 (6,8E+7)</v>
      </c>
      <c r="P6" t="str">
        <f>_xlfn.CONCAT(TEXT(D6,"0,0E+0")," (",TEXT(D25,"0,0E+0"), ")")</f>
        <v>3,2E+9 (1,7E+10)</v>
      </c>
      <c r="Q6" t="str">
        <f>_xlfn.CONCAT(TEXT(E6,"0,0E+0")," (",TEXT(E25,"0,0E+0"), ")")</f>
        <v>1,2E+11 (4,0E+11)</v>
      </c>
      <c r="R6" t="str">
        <f>_xlfn.CONCAT(TEXT(F6,"0,0E+0")," (",TEXT(F25,"0,0E+0"), ")")</f>
        <v>5,2E+12 (3,2E+13)</v>
      </c>
      <c r="S6" t="str">
        <f>_xlfn.CONCAT(TEXT(G6,"0,0E+0")," (",TEXT(G25,"0,0E+0"), ")")</f>
        <v>1,6E+14 (4,1E+14)</v>
      </c>
      <c r="T6" t="str">
        <f>_xlfn.CONCAT(TEXT(H6,"0,0E+0")," (",TEXT(H25,"0,0E+0"), ")")</f>
        <v>1,4E+15 (3,0E+15)</v>
      </c>
      <c r="U6" t="str">
        <f>_xlfn.CONCAT(TEXT(I6,"0,0E+0")," (",TEXT(I25,"0,0E+0"), ")")</f>
        <v>5,1E+15 (9,6E+15)</v>
      </c>
      <c r="V6" t="str">
        <f>_xlfn.CONCAT(TEXT(J6,"0,0E+0")," (",TEXT(J25,"0,0E+0"), ")")</f>
        <v>1,5E+16 (4,0E+16)</v>
      </c>
    </row>
    <row r="7" spans="1:22" x14ac:dyDescent="0.3">
      <c r="A7" t="s">
        <v>19</v>
      </c>
      <c r="B7" s="2">
        <v>32.7590443498908</v>
      </c>
      <c r="C7" s="2">
        <v>124.99343219066</v>
      </c>
      <c r="D7" s="2">
        <v>116.406326113874</v>
      </c>
      <c r="E7" s="2">
        <v>114.54885050665401</v>
      </c>
      <c r="F7" s="2">
        <v>108.968465284576</v>
      </c>
      <c r="G7" s="2">
        <v>88.315121948507297</v>
      </c>
      <c r="H7" s="2">
        <v>84.686886952008706</v>
      </c>
      <c r="I7" s="2">
        <v>78.611599720054301</v>
      </c>
      <c r="J7" s="2">
        <v>76.545792234768498</v>
      </c>
      <c r="M7" t="str">
        <f t="shared" si="0"/>
        <v>HD-SUT (Prin)</v>
      </c>
      <c r="N7" t="str">
        <f>_xlfn.CONCAT(TEXT(B7,"0,0E+0")," (",TEXT(B26,"0,0E+0"), ")")</f>
        <v>3,3E+1 (6,3E+1)</v>
      </c>
      <c r="O7" t="str">
        <f>_xlfn.CONCAT(TEXT(C7,"0,0E+0")," (",TEXT(C26,"0,0E+0"), ")")</f>
        <v>1,2E+2 (1,3E+2)</v>
      </c>
      <c r="P7" t="str">
        <f>_xlfn.CONCAT(TEXT(D7,"0,0E+0")," (",TEXT(D26,"0,0E+0"), ")")</f>
        <v>1,2E+2 (7,0E+1)</v>
      </c>
      <c r="Q7" t="str">
        <f>_xlfn.CONCAT(TEXT(E7,"0,0E+0")," (",TEXT(E26,"0,0E+0"), ")")</f>
        <v>1,1E+2 (5,7E+1)</v>
      </c>
      <c r="R7" t="str">
        <f>_xlfn.CONCAT(TEXT(F7,"0,0E+0")," (",TEXT(F26,"0,0E+0"), ")")</f>
        <v>1,1E+2 (4,9E+1)</v>
      </c>
      <c r="S7" t="str">
        <f>_xlfn.CONCAT(TEXT(G7,"0,0E+0")," (",TEXT(G26,"0,0E+0"), ")")</f>
        <v>8,8E+1 (1,8E+1)</v>
      </c>
      <c r="T7" t="str">
        <f>_xlfn.CONCAT(TEXT(H7,"0,0E+0")," (",TEXT(H26,"0,0E+0"), ")")</f>
        <v>8,5E+1 (1,4E+1)</v>
      </c>
      <c r="U7" t="str">
        <f>_xlfn.CONCAT(TEXT(I7,"0,0E+0")," (",TEXT(I26,"0,0E+0"), ")")</f>
        <v>7,9E+1 (9,3E+0)</v>
      </c>
      <c r="V7" t="str">
        <f>_xlfn.CONCAT(TEXT(J7,"0,0E+0")," (",TEXT(J26,"0,0E+0"), ")")</f>
        <v>7,7E+1 (8,7E+0)</v>
      </c>
    </row>
    <row r="8" spans="1:22" x14ac:dyDescent="0.3">
      <c r="A8" t="s">
        <v>3</v>
      </c>
      <c r="B8" s="2">
        <v>48.897189476728101</v>
      </c>
      <c r="C8" s="2">
        <v>554.80109362916096</v>
      </c>
      <c r="D8" s="2">
        <v>10570.583543950601</v>
      </c>
      <c r="E8" s="2">
        <v>12151.8331766501</v>
      </c>
      <c r="F8" s="2">
        <v>30681.3607558199</v>
      </c>
      <c r="G8" s="2">
        <v>111769.519371544</v>
      </c>
      <c r="H8" s="2">
        <v>368283.93832581001</v>
      </c>
      <c r="I8" s="2">
        <v>680489.67156837205</v>
      </c>
      <c r="J8" s="2">
        <v>1359879.82742998</v>
      </c>
      <c r="M8" t="str">
        <f t="shared" si="0"/>
        <v>HD-UT (Chol)</v>
      </c>
      <c r="N8" t="str">
        <f>_xlfn.CONCAT(TEXT(B8,"0,0E+0")," (",TEXT(B27,"0,0E+0"), ")")</f>
        <v>4,9E+1 (9,8E+1)</v>
      </c>
      <c r="O8" t="str">
        <f>_xlfn.CONCAT(TEXT(C8,"0,0E+0")," (",TEXT(C27,"0,0E+0"), ")")</f>
        <v>5,5E+2 (8,8E+2)</v>
      </c>
      <c r="P8" t="str">
        <f>_xlfn.CONCAT(TEXT(D8,"0,0E+0")," (",TEXT(D27,"0,0E+0"), ")")</f>
        <v>1,1E+4 (5,0E+4)</v>
      </c>
      <c r="Q8" t="str">
        <f>_xlfn.CONCAT(TEXT(E8,"0,0E+0")," (",TEXT(E27,"0,0E+0"), ")")</f>
        <v>1,2E+4 (3,6E+4)</v>
      </c>
      <c r="R8" t="str">
        <f>_xlfn.CONCAT(TEXT(F8,"0,0E+0")," (",TEXT(F27,"0,0E+0"), ")")</f>
        <v>3,1E+4 (7,1E+4)</v>
      </c>
      <c r="S8" t="str">
        <f>_xlfn.CONCAT(TEXT(G8,"0,0E+0")," (",TEXT(G27,"0,0E+0"), ")")</f>
        <v>1,1E+5 (9,2E+4)</v>
      </c>
      <c r="T8" t="str">
        <f>_xlfn.CONCAT(TEXT(H8,"0,0E+0")," (",TEXT(H27,"0,0E+0"), ")")</f>
        <v>3,7E+5 (2,4E+5)</v>
      </c>
      <c r="U8" t="str">
        <f>_xlfn.CONCAT(TEXT(I8,"0,0E+0")," (",TEXT(I27,"0,0E+0"), ")")</f>
        <v>6,8E+5 (3,4E+5)</v>
      </c>
      <c r="V8" t="str">
        <f>_xlfn.CONCAT(TEXT(J8,"0,0E+0")," (",TEXT(J27,"0,0E+0"), ")")</f>
        <v>1,4E+6 (1,1E+6)</v>
      </c>
    </row>
    <row r="9" spans="1:22" x14ac:dyDescent="0.3">
      <c r="A9" t="s">
        <v>4</v>
      </c>
      <c r="B9" s="2">
        <v>954.53396575470299</v>
      </c>
      <c r="C9" s="2">
        <v>15068952.7724558</v>
      </c>
      <c r="D9" s="2">
        <v>3164788299.9664698</v>
      </c>
      <c r="E9" s="2">
        <v>1928205354721180</v>
      </c>
      <c r="F9" s="2">
        <v>6182675143105.8203</v>
      </c>
      <c r="G9" s="2">
        <v>626014614648447</v>
      </c>
      <c r="H9" s="2">
        <v>7464319739413050</v>
      </c>
      <c r="I9" s="2">
        <v>2.08057957237428E+16</v>
      </c>
      <c r="J9" s="2">
        <v>1.1174553766608301E+17</v>
      </c>
      <c r="M9" t="str">
        <f t="shared" si="0"/>
        <v>HD-UT (Eig)</v>
      </c>
      <c r="N9" t="str">
        <f>_xlfn.CONCAT(TEXT(B9,"0,0E+0")," (",TEXT(B28,"0,0E+0"), ")")</f>
        <v>9,5E+2 (7,0E+3)</v>
      </c>
      <c r="O9" t="str">
        <f>_xlfn.CONCAT(TEXT(C9,"0,0E+0")," (",TEXT(C28,"0,0E+0"), ")")</f>
        <v>1,5E+7 (6,8E+7)</v>
      </c>
      <c r="P9" t="str">
        <f>_xlfn.CONCAT(TEXT(D9,"0,0E+0")," (",TEXT(D28,"0,0E+0"), ")")</f>
        <v>3,2E+9 (1,7E+10)</v>
      </c>
      <c r="Q9" t="str">
        <f>_xlfn.CONCAT(TEXT(E9,"0,0E+0")," (",TEXT(E28,"0,0E+0"), ")")</f>
        <v>1,9E+15 (1,9E+16)</v>
      </c>
      <c r="R9" t="str">
        <f>_xlfn.CONCAT(TEXT(F9,"0,0E+0")," (",TEXT(F28,"0,0E+0"), ")")</f>
        <v>6,2E+12 (4,1E+13)</v>
      </c>
      <c r="S9" t="str">
        <f>_xlfn.CONCAT(TEXT(G9,"0,0E+0")," (",TEXT(G28,"0,0E+0"), ")")</f>
        <v>6,3E+14 (3,3E+15)</v>
      </c>
      <c r="T9" t="str">
        <f>_xlfn.CONCAT(TEXT(H9,"0,0E+0")," (",TEXT(H28,"0,0E+0"), ")")</f>
        <v>7,5E+15 (3,8E+16)</v>
      </c>
      <c r="U9" t="str">
        <f>_xlfn.CONCAT(TEXT(I9,"0,0E+0")," (",TEXT(I28,"0,0E+0"), ")")</f>
        <v>2,1E+16 (5,9E+16)</v>
      </c>
      <c r="V9" t="str">
        <f>_xlfn.CONCAT(TEXT(J9,"0,0E+0")," (",TEXT(J28,"0,0E+0"), ")")</f>
        <v>1,1E+17 (2,6E+17)</v>
      </c>
    </row>
    <row r="10" spans="1:22" x14ac:dyDescent="0.3">
      <c r="A10" t="s">
        <v>5</v>
      </c>
      <c r="B10" s="2">
        <v>32.759044349896499</v>
      </c>
      <c r="C10" s="2">
        <v>124.99343219065599</v>
      </c>
      <c r="D10" s="2">
        <v>116.406326113872</v>
      </c>
      <c r="E10" s="2">
        <v>114.548850506653</v>
      </c>
      <c r="F10" s="2">
        <v>108.968465284575</v>
      </c>
      <c r="G10" s="2">
        <v>88.3151219485067</v>
      </c>
      <c r="H10" s="2">
        <v>84.686886952009502</v>
      </c>
      <c r="I10" s="2">
        <v>78.611599720053803</v>
      </c>
      <c r="J10" s="2">
        <v>76.545792234767504</v>
      </c>
      <c r="M10" t="str">
        <f t="shared" si="0"/>
        <v>HD-UT (Prin)</v>
      </c>
      <c r="N10" t="str">
        <f>_xlfn.CONCAT(TEXT(B10,"0,0E+0")," (",TEXT(B29,"0,0E+0"), ")")</f>
        <v>3,3E+1 (6,3E+1)</v>
      </c>
      <c r="O10" t="str">
        <f>_xlfn.CONCAT(TEXT(C10,"0,0E+0")," (",TEXT(C29,"0,0E+0"), ")")</f>
        <v>1,2E+2 (1,3E+2)</v>
      </c>
      <c r="P10" t="str">
        <f>_xlfn.CONCAT(TEXT(D10,"0,0E+0")," (",TEXT(D29,"0,0E+0"), ")")</f>
        <v>1,2E+2 (7,0E+1)</v>
      </c>
      <c r="Q10" t="str">
        <f>_xlfn.CONCAT(TEXT(E10,"0,0E+0")," (",TEXT(E29,"0,0E+0"), ")")</f>
        <v>1,1E+2 (5,7E+1)</v>
      </c>
      <c r="R10" t="str">
        <f>_xlfn.CONCAT(TEXT(F10,"0,0E+0")," (",TEXT(F29,"0,0E+0"), ")")</f>
        <v>1,1E+2 (4,9E+1)</v>
      </c>
      <c r="S10" t="str">
        <f>_xlfn.CONCAT(TEXT(G10,"0,0E+0")," (",TEXT(G29,"0,0E+0"), ")")</f>
        <v>8,8E+1 (1,8E+1)</v>
      </c>
      <c r="T10" t="str">
        <f>_xlfn.CONCAT(TEXT(H10,"0,0E+0")," (",TEXT(H29,"0,0E+0"), ")")</f>
        <v>8,5E+1 (1,4E+1)</v>
      </c>
      <c r="U10" t="str">
        <f>_xlfn.CONCAT(TEXT(I10,"0,0E+0")," (",TEXT(I29,"0,0E+0"), ")")</f>
        <v>7,9E+1 (9,3E+0)</v>
      </c>
      <c r="V10" t="str">
        <f>_xlfn.CONCAT(TEXT(J10,"0,0E+0")," (",TEXT(J29,"0,0E+0"), ")")</f>
        <v>7,7E+1 (8,7E+0)</v>
      </c>
    </row>
    <row r="11" spans="1:22" x14ac:dyDescent="0.3">
      <c r="A11" t="s">
        <v>6</v>
      </c>
      <c r="B11" s="2">
        <v>29.798181959176301</v>
      </c>
      <c r="C11" s="2">
        <v>203.37957934687401</v>
      </c>
      <c r="D11" s="2">
        <v>435.86466312706102</v>
      </c>
      <c r="E11" s="2">
        <v>861.59410018751998</v>
      </c>
      <c r="F11" s="2">
        <v>1623.3347163117901</v>
      </c>
      <c r="G11" s="2">
        <v>3705.3980006218299</v>
      </c>
      <c r="H11" s="2">
        <v>7545.8683184788597</v>
      </c>
      <c r="I11" s="2">
        <v>11274.8135984005</v>
      </c>
      <c r="J11" s="2">
        <v>15180.0562971295</v>
      </c>
      <c r="M11" t="str">
        <f t="shared" si="0"/>
        <v>MC</v>
      </c>
      <c r="N11" t="str">
        <f>_xlfn.CONCAT(TEXT(B11,"0,0E+0")," (",TEXT(B30,"0,0E+0"), ")")</f>
        <v>3,0E+1 (5,6E+1)</v>
      </c>
      <c r="O11" t="str">
        <f>_xlfn.CONCAT(TEXT(C11,"0,0E+0")," (",TEXT(C30,"0,0E+0"), ")")</f>
        <v>2,0E+2 (1,6E+2)</v>
      </c>
      <c r="P11" t="str">
        <f>_xlfn.CONCAT(TEXT(D11,"0,0E+0")," (",TEXT(D30,"0,0E+0"), ")")</f>
        <v>4,4E+2 (1,8E+2)</v>
      </c>
      <c r="Q11" t="str">
        <f>_xlfn.CONCAT(TEXT(E11,"0,0E+0")," (",TEXT(E30,"0,0E+0"), ")")</f>
        <v>8,6E+2 (2,8E+2)</v>
      </c>
      <c r="R11" t="str">
        <f>_xlfn.CONCAT(TEXT(F11,"0,0E+0")," (",TEXT(F30,"0,0E+0"), ")")</f>
        <v>1,6E+3 (4,0E+2)</v>
      </c>
      <c r="S11" t="str">
        <f>_xlfn.CONCAT(TEXT(G11,"0,0E+0")," (",TEXT(G30,"0,0E+0"), ")")</f>
        <v>3,7E+3 (5,3E+2)</v>
      </c>
      <c r="T11" t="str">
        <f>_xlfn.CONCAT(TEXT(H11,"0,0E+0")," (",TEXT(H30,"0,0E+0"), ")")</f>
        <v>7,5E+3 (7,7E+2)</v>
      </c>
      <c r="U11" t="str">
        <f>_xlfn.CONCAT(TEXT(I11,"0,0E+0")," (",TEXT(I30,"0,0E+0"), ")")</f>
        <v>1,1E+4 (8,5E+2)</v>
      </c>
      <c r="V11" t="str">
        <f>_xlfn.CONCAT(TEXT(J11,"0,0E+0")," (",TEXT(J30,"0,0E+0"), ")")</f>
        <v>1,5E+4 (1,1E+3)</v>
      </c>
    </row>
    <row r="12" spans="1:22" x14ac:dyDescent="0.3">
      <c r="A12" t="s">
        <v>20</v>
      </c>
      <c r="B12" s="2">
        <v>266026.69288251002</v>
      </c>
      <c r="C12" s="2">
        <v>2607231.2107482199</v>
      </c>
      <c r="D12" s="2">
        <v>20438592.490275301</v>
      </c>
      <c r="E12" s="2">
        <v>13676430.6408797</v>
      </c>
      <c r="F12" s="2">
        <v>16054417.0230381</v>
      </c>
      <c r="G12" s="2">
        <v>24390228.0306352</v>
      </c>
      <c r="H12" s="2">
        <v>41682953.552125797</v>
      </c>
      <c r="I12" s="2">
        <v>45904812.832306698</v>
      </c>
      <c r="J12" s="2">
        <v>76877211.924363598</v>
      </c>
      <c r="M12" t="str">
        <f t="shared" si="0"/>
        <v>SUT (Chol)</v>
      </c>
      <c r="N12" t="str">
        <f>_xlfn.CONCAT(TEXT(B12,"0,0E+0")," (",TEXT(B31,"0,0E+0"), ")")</f>
        <v>2,7E+5 (5,0E+5)</v>
      </c>
      <c r="O12" t="str">
        <f>_xlfn.CONCAT(TEXT(C12,"0,0E+0")," (",TEXT(C31,"0,0E+0"), ")")</f>
        <v>2,6E+6 (4,3E+6)</v>
      </c>
      <c r="P12" t="str">
        <f>_xlfn.CONCAT(TEXT(D12,"0,0E+0")," (",TEXT(D31,"0,0E+0"), ")")</f>
        <v>2,0E+7 (9,0E+7)</v>
      </c>
      <c r="Q12" t="str">
        <f>_xlfn.CONCAT(TEXT(E12,"0,0E+0")," (",TEXT(E31,"0,0E+0"), ")")</f>
        <v>1,4E+7 (4,6E+7)</v>
      </c>
      <c r="R12" t="str">
        <f>_xlfn.CONCAT(TEXT(F12,"0,0E+0")," (",TEXT(F31,"0,0E+0"), ")")</f>
        <v>1,6E+7 (3,4E+7)</v>
      </c>
      <c r="S12" t="str">
        <f>_xlfn.CONCAT(TEXT(G12,"0,0E+0")," (",TEXT(G31,"0,0E+0"), ")")</f>
        <v>2,4E+7 (2,5E+7)</v>
      </c>
      <c r="T12" t="str">
        <f>_xlfn.CONCAT(TEXT(H12,"0,0E+0")," (",TEXT(H31,"0,0E+0"), ")")</f>
        <v>4,2E+7 (3,1E+7)</v>
      </c>
      <c r="U12" t="str">
        <f>_xlfn.CONCAT(TEXT(I12,"0,0E+0")," (",TEXT(I31,"0,0E+0"), ")")</f>
        <v>4,6E+7 (2,4E+7)</v>
      </c>
      <c r="V12" t="str">
        <f>_xlfn.CONCAT(TEXT(J12,"0,0E+0")," (",TEXT(J31,"0,0E+0"), ")")</f>
        <v>7,7E+7 (1,1E+8)</v>
      </c>
    </row>
    <row r="13" spans="1:22" x14ac:dyDescent="0.3">
      <c r="A13" t="s">
        <v>21</v>
      </c>
      <c r="B13" s="2">
        <v>8953250.2890598401</v>
      </c>
      <c r="C13" s="2">
        <v>50574853619.682297</v>
      </c>
      <c r="D13" s="2">
        <v>2877944686415.0898</v>
      </c>
      <c r="E13" s="2">
        <v>37289424678715</v>
      </c>
      <c r="F13" s="2">
        <v>39260105466595.5</v>
      </c>
      <c r="G13" s="2">
        <v>282143937386695</v>
      </c>
      <c r="H13" s="2">
        <v>1268001290044260</v>
      </c>
      <c r="I13" s="2"/>
      <c r="J13" s="2"/>
      <c r="M13" t="str">
        <f t="shared" si="0"/>
        <v>SUT (Eig)</v>
      </c>
      <c r="N13" t="str">
        <f>_xlfn.CONCAT(TEXT(B13,"0,0E+0")," (",TEXT(B32,"0,0E+0"), ")")</f>
        <v>9,0E+6 (7,2E+7)</v>
      </c>
      <c r="O13" t="str">
        <f>_xlfn.CONCAT(TEXT(C13,"0,0E+0")," (",TEXT(C32,"0,0E+0"), ")")</f>
        <v>5,1E+10 (2,7E+11)</v>
      </c>
      <c r="P13" t="str">
        <f>_xlfn.CONCAT(TEXT(D13,"0,0E+0")," (",TEXT(D32,"0,0E+0"), ")")</f>
        <v>2,9E+12 (1,6E+13)</v>
      </c>
      <c r="Q13" t="str">
        <f>_xlfn.CONCAT(TEXT(E13,"0,0E+0")," (",TEXT(E32,"0,0E+0"), ")")</f>
        <v>3,7E+13 (1,8E+14)</v>
      </c>
      <c r="R13" t="str">
        <f>_xlfn.CONCAT(TEXT(F13,"0,0E+0")," (",TEXT(F32,"0,0E+0"), ")")</f>
        <v>3,9E+13 (6,6E+13)</v>
      </c>
      <c r="S13" t="str">
        <f>_xlfn.CONCAT(TEXT(G13,"0,0E+0")," (",TEXT(G32,"0,0E+0"), ")")</f>
        <v>2,8E+14 (4,6E+14)</v>
      </c>
      <c r="T13" t="str">
        <f>_xlfn.CONCAT(TEXT(H13,"0,0E+0")," (",TEXT(H32,"0,0E+0"), ")")</f>
        <v>1,3E+15 (0,0E+0)</v>
      </c>
      <c r="U13" t="str">
        <f>_xlfn.CONCAT(TEXT(I13,"0,0E+0")," (",TEXT(I32,"0,0E+0"), ")")</f>
        <v>0,0E+0 (0,0E+0)</v>
      </c>
      <c r="V13" t="str">
        <f>_xlfn.CONCAT(TEXT(J13,"0,0E+0")," (",TEXT(J32,"0,0E+0"), ")")</f>
        <v>0,0E+0 (0,0E+0)</v>
      </c>
    </row>
    <row r="14" spans="1:22" x14ac:dyDescent="0.3">
      <c r="A14" t="s">
        <v>22</v>
      </c>
      <c r="B14" s="2">
        <v>191490.42908115001</v>
      </c>
      <c r="C14" s="2">
        <v>714306.93668278703</v>
      </c>
      <c r="D14" s="2">
        <v>725851.76911368</v>
      </c>
      <c r="E14" s="2">
        <v>718753.98752041103</v>
      </c>
      <c r="F14" s="2">
        <v>659972.21077275102</v>
      </c>
      <c r="G14" s="2">
        <v>580635.35269140499</v>
      </c>
      <c r="H14" s="2">
        <v>559512.51320500195</v>
      </c>
      <c r="I14" s="2">
        <v>530978.27993042499</v>
      </c>
      <c r="J14" s="2">
        <v>515345.16077038599</v>
      </c>
      <c r="M14" t="str">
        <f t="shared" si="0"/>
        <v>SUT (Prin)</v>
      </c>
      <c r="N14" t="str">
        <f>_xlfn.CONCAT(TEXT(B14,"0,0E+0")," (",TEXT(B33,"0,0E+0"), ")")</f>
        <v>1,9E+5 (3,3E+5)</v>
      </c>
      <c r="O14" t="str">
        <f>_xlfn.CONCAT(TEXT(C14,"0,0E+0")," (",TEXT(C33,"0,0E+0"), ")")</f>
        <v>7,1E+5 (5,3E+5)</v>
      </c>
      <c r="P14" t="str">
        <f>_xlfn.CONCAT(TEXT(D14,"0,0E+0")," (",TEXT(D33,"0,0E+0"), ")")</f>
        <v>7,3E+5 (2,9E+5)</v>
      </c>
      <c r="Q14" t="str">
        <f>_xlfn.CONCAT(TEXT(E14,"0,0E+0")," (",TEXT(E33,"0,0E+0"), ")")</f>
        <v>7,2E+5 (2,4E+5)</v>
      </c>
      <c r="R14" t="str">
        <f>_xlfn.CONCAT(TEXT(F14,"0,0E+0")," (",TEXT(F33,"0,0E+0"), ")")</f>
        <v>6,6E+5 (1,6E+5)</v>
      </c>
      <c r="S14" t="str">
        <f>_xlfn.CONCAT(TEXT(G14,"0,0E+0")," (",TEXT(G33,"0,0E+0"), ")")</f>
        <v>5,8E+5 (7,1E+4)</v>
      </c>
      <c r="T14" t="str">
        <f>_xlfn.CONCAT(TEXT(H14,"0,0E+0")," (",TEXT(H33,"0,0E+0"), ")")</f>
        <v>5,6E+5 (5,2E+4)</v>
      </c>
      <c r="U14" t="str">
        <f>_xlfn.CONCAT(TEXT(I14,"0,0E+0")," (",TEXT(I33,"0,0E+0"), ")")</f>
        <v>5,3E+5 (3,8E+4)</v>
      </c>
      <c r="V14" t="str">
        <f>_xlfn.CONCAT(TEXT(J14,"0,0E+0")," (",TEXT(J33,"0,0E+0"), ")")</f>
        <v>5,2E+5 (3,3E+4)</v>
      </c>
    </row>
    <row r="15" spans="1:22" x14ac:dyDescent="0.3">
      <c r="A15" t="s">
        <v>13</v>
      </c>
      <c r="B15" s="2">
        <v>244813257.35001999</v>
      </c>
      <c r="C15" s="2">
        <v>6573143477.5661497</v>
      </c>
      <c r="D15" s="2">
        <v>130057158740.756</v>
      </c>
      <c r="E15" s="2">
        <v>408973778682.08698</v>
      </c>
      <c r="F15" s="2">
        <v>2782449667803.9399</v>
      </c>
      <c r="G15" s="2">
        <v>38162110043510.102</v>
      </c>
      <c r="H15" s="2">
        <v>287314651399313</v>
      </c>
      <c r="I15" s="2">
        <v>927940658867273</v>
      </c>
      <c r="J15" s="2">
        <v>2310415114232800</v>
      </c>
      <c r="M15" t="str">
        <f t="shared" si="0"/>
        <v>UT (Chol)</v>
      </c>
      <c r="N15" t="str">
        <f>_xlfn.CONCAT(TEXT(B15,"0,0E+0")," (",TEXT(B34,"0,0E+0"), ")")</f>
        <v>2,4E+8 (4,8E+8)</v>
      </c>
      <c r="O15" t="str">
        <f>_xlfn.CONCAT(TEXT(C15,"0,0E+0")," (",TEXT(C34,"0,0E+0"), ")")</f>
        <v>6,6E+9 (6,0E+9)</v>
      </c>
      <c r="P15" t="str">
        <f>_xlfn.CONCAT(TEXT(D15,"0,0E+0")," (",TEXT(D34,"0,0E+0"), ")")</f>
        <v>1,3E+11 (4,4E+11)</v>
      </c>
      <c r="Q15" t="str">
        <f>_xlfn.CONCAT(TEXT(E15,"0,0E+0")," (",TEXT(E34,"0,0E+0"), ")")</f>
        <v>4,1E+11 (2,1E+11)</v>
      </c>
      <c r="R15" t="str">
        <f>_xlfn.CONCAT(TEXT(F15,"0,0E+0")," (",TEXT(F34,"0,0E+0"), ")")</f>
        <v>2,8E+12 (1,5E+12)</v>
      </c>
      <c r="S15" t="str">
        <f>_xlfn.CONCAT(TEXT(G15,"0,0E+0")," (",TEXT(G34,"0,0E+0"), ")")</f>
        <v>3,8E+13 (1,6E+13)</v>
      </c>
      <c r="T15" t="str">
        <f>_xlfn.CONCAT(TEXT(H15,"0,0E+0")," (",TEXT(H34,"0,0E+0"), ")")</f>
        <v>2,9E+14 (1,2E+14)</v>
      </c>
      <c r="U15" t="str">
        <f>_xlfn.CONCAT(TEXT(I15,"0,0E+0")," (",TEXT(I34,"0,0E+0"), ")")</f>
        <v>9,3E+14 (4,1E+14)</v>
      </c>
      <c r="V15" t="str">
        <f>_xlfn.CONCAT(TEXT(J15,"0,0E+0")," (",TEXT(J34,"0,0E+0"), ")")</f>
        <v>2,3E+15 (8,3E+14)</v>
      </c>
    </row>
    <row r="16" spans="1:22" x14ac:dyDescent="0.3">
      <c r="A16" t="s">
        <v>14</v>
      </c>
      <c r="B16" s="2">
        <v>2052688198.8145299</v>
      </c>
      <c r="C16" s="2">
        <v>51620530971223.203</v>
      </c>
      <c r="D16" s="2">
        <v>3.39557918114361E+16</v>
      </c>
      <c r="E16" s="2">
        <v>3.8173417014712902E+17</v>
      </c>
      <c r="F16" s="2">
        <v>3.3868586673991501E+17</v>
      </c>
      <c r="G16" s="2">
        <v>6.1774541623141901E+17</v>
      </c>
      <c r="H16" s="2">
        <v>3.6730182477016003E+18</v>
      </c>
      <c r="I16" s="2">
        <v>3.92231046343025E+18</v>
      </c>
      <c r="J16" s="2">
        <v>5.6355064906809303E+18</v>
      </c>
      <c r="M16" t="str">
        <f>A16</f>
        <v>UT (Eig)</v>
      </c>
      <c r="N16" t="str">
        <f>_xlfn.CONCAT(TEXT(B16,"0,0E+0")," (",TEXT(B35,"0,0E+0"), ")")</f>
        <v>2,1E+9 (1,2E+10)</v>
      </c>
      <c r="O16" t="str">
        <f>_xlfn.CONCAT(TEXT(C16,"0,0E+0")," (",TEXT(C35,"0,0E+0"), ")")</f>
        <v>5,2E+13 (2,2E+14)</v>
      </c>
      <c r="P16" t="str">
        <f>_xlfn.CONCAT(TEXT(D16,"0,0E+0")," (",TEXT(D35,"0,0E+0"), ")")</f>
        <v>3,4E+16 (2,4E+17)</v>
      </c>
      <c r="Q16" t="str">
        <f>_xlfn.CONCAT(TEXT(E16,"0,0E+0")," (",TEXT(E35,"0,0E+0"), ")")</f>
        <v>3,8E+17 (2,7E+18)</v>
      </c>
      <c r="R16" t="str">
        <f>_xlfn.CONCAT(TEXT(F16,"0,0E+0")," (",TEXT(F35,"0,0E+0"), ")")</f>
        <v>3,4E+17 (4,8E+17)</v>
      </c>
      <c r="S16" t="str">
        <f>_xlfn.CONCAT(TEXT(G16,"0,0E+0")," (",TEXT(G35,"0,0E+0"), ")")</f>
        <v>6,2E+17 (6,2E+17)</v>
      </c>
      <c r="T16" t="str">
        <f>_xlfn.CONCAT(TEXT(H16,"0,0E+0")," (",TEXT(H35,"0,0E+0"), ")")</f>
        <v>3,7E+18 (1,3E+19)</v>
      </c>
      <c r="U16" t="str">
        <f>_xlfn.CONCAT(TEXT(I16,"0,0E+0")," (",TEXT(I35,"0,0E+0"), ")")</f>
        <v>3,9E+18 (9,1E+18)</v>
      </c>
      <c r="V16" t="str">
        <f>_xlfn.CONCAT(TEXT(J16,"0,0E+0")," (",TEXT(J35,"0,0E+0"), ")")</f>
        <v>5,6E+18 (8,5E+18)</v>
      </c>
    </row>
    <row r="17" spans="1:22" x14ac:dyDescent="0.3">
      <c r="A17" t="s">
        <v>15</v>
      </c>
      <c r="B17" s="2">
        <v>160083149.30825299</v>
      </c>
      <c r="C17" s="2">
        <v>2576812030.5946598</v>
      </c>
      <c r="D17" s="2">
        <v>5475033800.7238998</v>
      </c>
      <c r="E17" s="2">
        <v>11134812904.9606</v>
      </c>
      <c r="F17" s="2">
        <v>24030458955.445999</v>
      </c>
      <c r="G17" s="2">
        <v>54734350773.755699</v>
      </c>
      <c r="H17" s="2">
        <v>114961332255.972</v>
      </c>
      <c r="I17" s="2">
        <v>166601840869.07999</v>
      </c>
      <c r="J17" s="2">
        <v>225398968393.40601</v>
      </c>
      <c r="M17" t="str">
        <f>A17</f>
        <v>UT (Prin)</v>
      </c>
      <c r="N17" t="str">
        <f>_xlfn.CONCAT(TEXT(B17,"0,0E+0")," (",TEXT(B36,"0,0E+0"), ")")</f>
        <v>1,6E+8 (3,1E+8)</v>
      </c>
      <c r="O17" t="str">
        <f>_xlfn.CONCAT(TEXT(C17,"0,0E+0")," (",TEXT(C36,"0,0E+0"), ")")</f>
        <v>2,6E+9 (3,4E+9)</v>
      </c>
      <c r="P17" t="str">
        <f>_xlfn.CONCAT(TEXT(D17,"0,0E+0")," (",TEXT(D36,"0,0E+0"), ")")</f>
        <v>5,5E+9 (3,9E+9)</v>
      </c>
      <c r="Q17" t="str">
        <f>_xlfn.CONCAT(TEXT(E17,"0,0E+0")," (",TEXT(E36,"0,0E+0"), ")")</f>
        <v>1,1E+10 (6,6E+9)</v>
      </c>
      <c r="R17" t="str">
        <f>_xlfn.CONCAT(TEXT(F17,"0,0E+0")," (",TEXT(F36,"0,0E+0"), ")")</f>
        <v>2,4E+10 (1,3E+10)</v>
      </c>
      <c r="S17" t="str">
        <f>_xlfn.CONCAT(TEXT(G17,"0,0E+0")," (",TEXT(G36,"0,0E+0"), ")")</f>
        <v>5,5E+10 (1,5E+10)</v>
      </c>
      <c r="T17" t="str">
        <f>_xlfn.CONCAT(TEXT(H17,"0,0E+0")," (",TEXT(H36,"0,0E+0"), ")")</f>
        <v>1,1E+11 (2,5E+10)</v>
      </c>
      <c r="U17" t="str">
        <f>_xlfn.CONCAT(TEXT(I17,"0,0E+0")," (",TEXT(I36,"0,0E+0"), ")")</f>
        <v>1,7E+11 (2,4E+10)</v>
      </c>
      <c r="V17" t="str">
        <f>_xlfn.CONCAT(TEXT(J17,"0,0E+0")," (",TEXT(J36,"0,0E+0"), ")")</f>
        <v>2,3E+11 (3,4E+10)</v>
      </c>
    </row>
    <row r="19" spans="1:22" x14ac:dyDescent="0.3">
      <c r="M19" t="s">
        <v>24</v>
      </c>
    </row>
    <row r="20" spans="1:22" x14ac:dyDescent="0.3">
      <c r="A20" s="1" t="s">
        <v>8</v>
      </c>
    </row>
    <row r="21" spans="1:22" x14ac:dyDescent="0.3"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M21" t="s">
        <v>25</v>
      </c>
      <c r="N21">
        <f>N3</f>
        <v>2</v>
      </c>
      <c r="O21">
        <f t="shared" ref="O21:V21" si="1">O3</f>
        <v>10</v>
      </c>
      <c r="P21">
        <f t="shared" si="1"/>
        <v>25</v>
      </c>
      <c r="Q21">
        <f t="shared" si="1"/>
        <v>50</v>
      </c>
      <c r="R21">
        <f t="shared" si="1"/>
        <v>100</v>
      </c>
      <c r="S21">
        <f t="shared" si="1"/>
        <v>250</v>
      </c>
      <c r="T21">
        <f t="shared" si="1"/>
        <v>500</v>
      </c>
      <c r="U21">
        <f t="shared" si="1"/>
        <v>750</v>
      </c>
      <c r="V21">
        <f t="shared" si="1"/>
        <v>1000</v>
      </c>
    </row>
    <row r="22" spans="1:22" x14ac:dyDescent="0.3">
      <c r="A22" t="s">
        <v>1</v>
      </c>
      <c r="B22">
        <v>2</v>
      </c>
      <c r="C22">
        <v>10</v>
      </c>
      <c r="D22">
        <v>25</v>
      </c>
      <c r="E22">
        <v>50</v>
      </c>
      <c r="F22">
        <v>100</v>
      </c>
      <c r="G22">
        <v>250</v>
      </c>
      <c r="H22">
        <v>500</v>
      </c>
      <c r="I22">
        <v>750</v>
      </c>
      <c r="J22">
        <v>1000</v>
      </c>
      <c r="M22" t="str">
        <f>M8</f>
        <v>HD-UT (Chol)</v>
      </c>
      <c r="N22" t="str">
        <f t="shared" ref="N22:V22" si="2">N8</f>
        <v>4,9E+1 (9,8E+1)</v>
      </c>
      <c r="O22" t="str">
        <f t="shared" si="2"/>
        <v>5,5E+2 (8,8E+2)</v>
      </c>
      <c r="P22" t="str">
        <f t="shared" si="2"/>
        <v>1,1E+4 (5,0E+4)</v>
      </c>
      <c r="Q22" t="str">
        <f t="shared" si="2"/>
        <v>1,2E+4 (3,6E+4)</v>
      </c>
      <c r="R22" t="str">
        <f t="shared" si="2"/>
        <v>3,1E+4 (7,1E+4)</v>
      </c>
      <c r="S22" t="str">
        <f t="shared" si="2"/>
        <v>1,1E+5 (9,2E+4)</v>
      </c>
      <c r="T22" t="str">
        <f t="shared" si="2"/>
        <v>3,7E+5 (2,4E+5)</v>
      </c>
      <c r="U22" t="str">
        <f t="shared" si="2"/>
        <v>6,8E+5 (3,4E+5)</v>
      </c>
      <c r="V22" t="str">
        <f t="shared" si="2"/>
        <v>1,4E+6 (1,1E+6)</v>
      </c>
    </row>
    <row r="23" spans="1:22" x14ac:dyDescent="0.3">
      <c r="A23" t="s">
        <v>2</v>
      </c>
      <c r="M23" t="str">
        <f t="shared" ref="M23:V24" si="3">M9</f>
        <v>HD-UT (Eig)</v>
      </c>
      <c r="N23" t="str">
        <f t="shared" si="3"/>
        <v>9,5E+2 (7,0E+3)</v>
      </c>
      <c r="O23" t="str">
        <f t="shared" si="3"/>
        <v>1,5E+7 (6,8E+7)</v>
      </c>
      <c r="P23" t="str">
        <f t="shared" si="3"/>
        <v>3,2E+9 (1,7E+10)</v>
      </c>
      <c r="Q23" t="str">
        <f t="shared" si="3"/>
        <v>1,9E+15 (1,9E+16)</v>
      </c>
      <c r="R23" t="str">
        <f t="shared" si="3"/>
        <v>6,2E+12 (4,1E+13)</v>
      </c>
      <c r="S23" t="str">
        <f t="shared" si="3"/>
        <v>6,3E+14 (3,3E+15)</v>
      </c>
      <c r="T23" t="str">
        <f t="shared" si="3"/>
        <v>7,5E+15 (3,8E+16)</v>
      </c>
      <c r="U23" t="str">
        <f t="shared" si="3"/>
        <v>2,1E+16 (5,9E+16)</v>
      </c>
      <c r="V23" t="str">
        <f t="shared" si="3"/>
        <v>1,1E+17 (2,6E+17)</v>
      </c>
    </row>
    <row r="24" spans="1:22" x14ac:dyDescent="0.3">
      <c r="A24" t="s">
        <v>17</v>
      </c>
      <c r="B24">
        <v>97.9909832298178</v>
      </c>
      <c r="C24">
        <v>878.82155331950696</v>
      </c>
      <c r="D24">
        <v>49973.884380171701</v>
      </c>
      <c r="E24">
        <v>36048.852416870097</v>
      </c>
      <c r="F24">
        <v>70502.030623762097</v>
      </c>
      <c r="G24">
        <v>92128.130160628498</v>
      </c>
      <c r="H24">
        <v>236923.329636971</v>
      </c>
      <c r="I24">
        <v>339652.64069133298</v>
      </c>
      <c r="J24">
        <v>1075297.0170716799</v>
      </c>
      <c r="M24" t="str">
        <f t="shared" si="3"/>
        <v>HD-UT (Prin)</v>
      </c>
      <c r="N24" t="str">
        <f t="shared" si="3"/>
        <v>3,3E+1 (6,3E+1)</v>
      </c>
      <c r="O24" t="str">
        <f t="shared" si="3"/>
        <v>1,2E+2 (1,3E+2)</v>
      </c>
      <c r="P24" t="str">
        <f t="shared" si="3"/>
        <v>1,2E+2 (7,0E+1)</v>
      </c>
      <c r="Q24" t="str">
        <f t="shared" si="3"/>
        <v>1,1E+2 (5,7E+1)</v>
      </c>
      <c r="R24" t="str">
        <f t="shared" si="3"/>
        <v>1,1E+2 (4,9E+1)</v>
      </c>
      <c r="S24" t="str">
        <f t="shared" si="3"/>
        <v>8,8E+1 (1,8E+1)</v>
      </c>
      <c r="T24" t="str">
        <f t="shared" si="3"/>
        <v>8,5E+1 (1,4E+1)</v>
      </c>
      <c r="U24" t="str">
        <f t="shared" si="3"/>
        <v>7,9E+1 (9,3E+0)</v>
      </c>
      <c r="V24" t="str">
        <f t="shared" si="3"/>
        <v>7,7E+1 (8,7E+0)</v>
      </c>
    </row>
    <row r="25" spans="1:22" x14ac:dyDescent="0.3">
      <c r="A25" t="s">
        <v>18</v>
      </c>
      <c r="B25">
        <v>6993.1656592361396</v>
      </c>
      <c r="C25">
        <v>67977019.033934206</v>
      </c>
      <c r="D25">
        <v>17242702523.245399</v>
      </c>
      <c r="E25">
        <v>401280545205.93201</v>
      </c>
      <c r="F25">
        <v>31996652384811.801</v>
      </c>
      <c r="G25" s="3">
        <v>409832398015616</v>
      </c>
      <c r="H25" s="3">
        <v>2988979849647070</v>
      </c>
      <c r="I25" s="3">
        <v>9599437037278760</v>
      </c>
      <c r="J25" s="3">
        <v>4.0039130730038096E+16</v>
      </c>
      <c r="M25" t="str">
        <f>M5</f>
        <v>HD-SUT (Chol)</v>
      </c>
      <c r="N25" t="str">
        <f t="shared" ref="N25:V25" si="4">N5</f>
        <v>4,9E+1 (9,8E+1)</v>
      </c>
      <c r="O25" t="str">
        <f t="shared" si="4"/>
        <v>5,5E+2 (8,8E+2)</v>
      </c>
      <c r="P25" t="str">
        <f t="shared" si="4"/>
        <v>1,1E+4 (5,0E+4)</v>
      </c>
      <c r="Q25" t="str">
        <f t="shared" si="4"/>
        <v>1,2E+4 (3,6E+4)</v>
      </c>
      <c r="R25" t="str">
        <f t="shared" si="4"/>
        <v>3,1E+4 (7,1E+4)</v>
      </c>
      <c r="S25" t="str">
        <f t="shared" si="4"/>
        <v>1,1E+5 (9,2E+4)</v>
      </c>
      <c r="T25" t="str">
        <f t="shared" si="4"/>
        <v>3,7E+5 (2,4E+5)</v>
      </c>
      <c r="U25" t="str">
        <f t="shared" si="4"/>
        <v>6,8E+5 (3,4E+5)</v>
      </c>
      <c r="V25" t="str">
        <f t="shared" si="4"/>
        <v>1,4E+6 (1,1E+6)</v>
      </c>
    </row>
    <row r="26" spans="1:22" x14ac:dyDescent="0.3">
      <c r="A26" t="s">
        <v>19</v>
      </c>
      <c r="B26">
        <v>63.186198502904098</v>
      </c>
      <c r="C26">
        <v>133.326260539229</v>
      </c>
      <c r="D26">
        <v>69.661700442106394</v>
      </c>
      <c r="E26">
        <v>56.718905817615799</v>
      </c>
      <c r="F26">
        <v>48.701489258083903</v>
      </c>
      <c r="G26">
        <v>18.4340806758422</v>
      </c>
      <c r="H26">
        <v>14.156597773673299</v>
      </c>
      <c r="I26">
        <v>9.2906501523165108</v>
      </c>
      <c r="J26">
        <v>8.6697684307723701</v>
      </c>
      <c r="M26" t="str">
        <f t="shared" ref="M26:V27" si="5">M6</f>
        <v>HD-SUT (Eig)</v>
      </c>
      <c r="N26" t="str">
        <f t="shared" si="5"/>
        <v>9,5E+2 (7,0E+3)</v>
      </c>
      <c r="O26" t="str">
        <f t="shared" si="5"/>
        <v>1,5E+7 (6,8E+7)</v>
      </c>
      <c r="P26" t="str">
        <f t="shared" si="5"/>
        <v>3,2E+9 (1,7E+10)</v>
      </c>
      <c r="Q26" t="str">
        <f t="shared" si="5"/>
        <v>1,2E+11 (4,0E+11)</v>
      </c>
      <c r="R26" t="str">
        <f t="shared" si="5"/>
        <v>5,2E+12 (3,2E+13)</v>
      </c>
      <c r="S26" t="str">
        <f t="shared" si="5"/>
        <v>1,6E+14 (4,1E+14)</v>
      </c>
      <c r="T26" t="str">
        <f t="shared" si="5"/>
        <v>1,4E+15 (3,0E+15)</v>
      </c>
      <c r="U26" t="str">
        <f t="shared" si="5"/>
        <v>5,1E+15 (9,6E+15)</v>
      </c>
      <c r="V26" t="str">
        <f t="shared" si="5"/>
        <v>1,5E+16 (4,0E+16)</v>
      </c>
    </row>
    <row r="27" spans="1:22" x14ac:dyDescent="0.3">
      <c r="A27" t="s">
        <v>3</v>
      </c>
      <c r="B27">
        <v>97.990983229646702</v>
      </c>
      <c r="C27">
        <v>878.82155331835304</v>
      </c>
      <c r="D27">
        <v>49973.884392606902</v>
      </c>
      <c r="E27">
        <v>36048.8524148996</v>
      </c>
      <c r="F27">
        <v>70502.030640430807</v>
      </c>
      <c r="G27">
        <v>92128.130177327403</v>
      </c>
      <c r="H27">
        <v>236923.32960561101</v>
      </c>
      <c r="I27">
        <v>339652.64064969501</v>
      </c>
      <c r="J27">
        <v>1075297.0172689201</v>
      </c>
      <c r="M27" t="str">
        <f t="shared" si="5"/>
        <v>HD-SUT (Prin)</v>
      </c>
      <c r="N27" t="str">
        <f t="shared" si="5"/>
        <v>3,3E+1 (6,3E+1)</v>
      </c>
      <c r="O27" t="str">
        <f t="shared" si="5"/>
        <v>1,2E+2 (1,3E+2)</v>
      </c>
      <c r="P27" t="str">
        <f t="shared" si="5"/>
        <v>1,2E+2 (7,0E+1)</v>
      </c>
      <c r="Q27" t="str">
        <f t="shared" si="5"/>
        <v>1,1E+2 (5,7E+1)</v>
      </c>
      <c r="R27" t="str">
        <f t="shared" si="5"/>
        <v>1,1E+2 (4,9E+1)</v>
      </c>
      <c r="S27" t="str">
        <f t="shared" si="5"/>
        <v>8,8E+1 (1,8E+1)</v>
      </c>
      <c r="T27" t="str">
        <f t="shared" si="5"/>
        <v>8,5E+1 (1,4E+1)</v>
      </c>
      <c r="U27" t="str">
        <f t="shared" si="5"/>
        <v>7,9E+1 (9,3E+0)</v>
      </c>
      <c r="V27" t="str">
        <f t="shared" si="5"/>
        <v>7,7E+1 (8,7E+0)</v>
      </c>
    </row>
    <row r="28" spans="1:22" x14ac:dyDescent="0.3">
      <c r="A28" t="s">
        <v>4</v>
      </c>
      <c r="B28">
        <v>6993.1656652893098</v>
      </c>
      <c r="C28">
        <v>67976664.493454993</v>
      </c>
      <c r="D28">
        <v>17233382740.240799</v>
      </c>
      <c r="E28" s="3">
        <v>1.92808962659432E+16</v>
      </c>
      <c r="F28">
        <v>40755581591396.398</v>
      </c>
      <c r="G28">
        <v>3305746935449880</v>
      </c>
      <c r="H28" s="3">
        <v>3.76457802236098E+16</v>
      </c>
      <c r="I28" s="3">
        <v>5.92045182669596E+16</v>
      </c>
      <c r="J28" s="3">
        <v>2.6245280060197798E+17</v>
      </c>
      <c r="M28" t="str">
        <f>M12</f>
        <v>SUT (Chol)</v>
      </c>
      <c r="N28" t="str">
        <f t="shared" ref="N28:V28" si="6">N12</f>
        <v>2,7E+5 (5,0E+5)</v>
      </c>
      <c r="O28" t="str">
        <f t="shared" si="6"/>
        <v>2,6E+6 (4,3E+6)</v>
      </c>
      <c r="P28" t="str">
        <f t="shared" si="6"/>
        <v>2,0E+7 (9,0E+7)</v>
      </c>
      <c r="Q28" t="str">
        <f t="shared" si="6"/>
        <v>1,4E+7 (4,6E+7)</v>
      </c>
      <c r="R28" t="str">
        <f t="shared" si="6"/>
        <v>1,6E+7 (3,4E+7)</v>
      </c>
      <c r="S28" t="str">
        <f t="shared" si="6"/>
        <v>2,4E+7 (2,5E+7)</v>
      </c>
      <c r="T28" t="str">
        <f t="shared" si="6"/>
        <v>4,2E+7 (3,1E+7)</v>
      </c>
      <c r="U28" t="str">
        <f t="shared" si="6"/>
        <v>4,6E+7 (2,4E+7)</v>
      </c>
      <c r="V28" t="str">
        <f t="shared" si="6"/>
        <v>7,7E+7 (1,1E+8)</v>
      </c>
    </row>
    <row r="29" spans="1:22" x14ac:dyDescent="0.3">
      <c r="A29" t="s">
        <v>5</v>
      </c>
      <c r="B29">
        <v>63.186198502927503</v>
      </c>
      <c r="C29">
        <v>133.32626053921999</v>
      </c>
      <c r="D29">
        <v>69.661700442111993</v>
      </c>
      <c r="E29">
        <v>56.718905817614598</v>
      </c>
      <c r="F29">
        <v>48.701489258080599</v>
      </c>
      <c r="G29">
        <v>18.434080675836899</v>
      </c>
      <c r="H29">
        <v>14.1565977736748</v>
      </c>
      <c r="I29">
        <v>9.2906501523145995</v>
      </c>
      <c r="J29">
        <v>8.6697684307766494</v>
      </c>
      <c r="M29" t="str">
        <f t="shared" ref="M29:V30" si="7">M13</f>
        <v>SUT (Eig)</v>
      </c>
      <c r="N29" t="str">
        <f t="shared" si="7"/>
        <v>9,0E+6 (7,2E+7)</v>
      </c>
      <c r="O29" t="str">
        <f t="shared" si="7"/>
        <v>5,1E+10 (2,7E+11)</v>
      </c>
      <c r="P29" t="str">
        <f t="shared" si="7"/>
        <v>2,9E+12 (1,6E+13)</v>
      </c>
      <c r="Q29" t="str">
        <f t="shared" si="7"/>
        <v>3,7E+13 (1,8E+14)</v>
      </c>
      <c r="R29" t="str">
        <f t="shared" si="7"/>
        <v>3,9E+13 (6,6E+13)</v>
      </c>
      <c r="S29" t="str">
        <f t="shared" si="7"/>
        <v>2,8E+14 (4,6E+14)</v>
      </c>
      <c r="T29" t="str">
        <f t="shared" si="7"/>
        <v>1,3E+15 (0,0E+0)</v>
      </c>
      <c r="U29" t="str">
        <f t="shared" si="7"/>
        <v>0,0E+0 (0,0E+0)</v>
      </c>
      <c r="V29" t="str">
        <f t="shared" si="7"/>
        <v>0,0E+0 (0,0E+0)</v>
      </c>
    </row>
    <row r="30" spans="1:22" x14ac:dyDescent="0.3">
      <c r="A30" t="s">
        <v>6</v>
      </c>
      <c r="B30">
        <v>55.608219263474098</v>
      </c>
      <c r="C30">
        <v>157.714070307502</v>
      </c>
      <c r="D30">
        <v>176.08778802792901</v>
      </c>
      <c r="E30">
        <v>276.00115161293098</v>
      </c>
      <c r="F30">
        <v>400.254714392057</v>
      </c>
      <c r="G30">
        <v>526.46008581018305</v>
      </c>
      <c r="H30">
        <v>769.73929200012606</v>
      </c>
      <c r="I30">
        <v>847.47996937073799</v>
      </c>
      <c r="J30">
        <v>1130.6234241909699</v>
      </c>
      <c r="M30" t="str">
        <f t="shared" si="7"/>
        <v>SUT (Prin)</v>
      </c>
      <c r="N30" t="str">
        <f t="shared" si="7"/>
        <v>1,9E+5 (3,3E+5)</v>
      </c>
      <c r="O30" t="str">
        <f t="shared" si="7"/>
        <v>7,1E+5 (5,3E+5)</v>
      </c>
      <c r="P30" t="str">
        <f t="shared" si="7"/>
        <v>7,3E+5 (2,9E+5)</v>
      </c>
      <c r="Q30" t="str">
        <f t="shared" si="7"/>
        <v>7,2E+5 (2,4E+5)</v>
      </c>
      <c r="R30" t="str">
        <f t="shared" si="7"/>
        <v>6,6E+5 (1,6E+5)</v>
      </c>
      <c r="S30" t="str">
        <f t="shared" si="7"/>
        <v>5,8E+5 (7,1E+4)</v>
      </c>
      <c r="T30" t="str">
        <f t="shared" si="7"/>
        <v>5,6E+5 (5,2E+4)</v>
      </c>
      <c r="U30" t="str">
        <f t="shared" si="7"/>
        <v>5,3E+5 (3,8E+4)</v>
      </c>
      <c r="V30" t="str">
        <f t="shared" si="7"/>
        <v>5,2E+5 (3,3E+4)</v>
      </c>
    </row>
    <row r="31" spans="1:22" x14ac:dyDescent="0.3">
      <c r="A31" t="s">
        <v>20</v>
      </c>
      <c r="B31">
        <v>497085.544690579</v>
      </c>
      <c r="C31">
        <v>4257679.6619986296</v>
      </c>
      <c r="D31">
        <v>89952109.677690402</v>
      </c>
      <c r="E31">
        <v>46002619.330137998</v>
      </c>
      <c r="F31">
        <v>34005208.609062299</v>
      </c>
      <c r="G31">
        <v>25281886.261367299</v>
      </c>
      <c r="H31">
        <v>31356066.638212401</v>
      </c>
      <c r="I31" s="3">
        <v>24186577.201768201</v>
      </c>
      <c r="J31" s="3">
        <v>109919044.135657</v>
      </c>
      <c r="M31" t="str">
        <f>M15</f>
        <v>UT (Chol)</v>
      </c>
      <c r="N31" t="str">
        <f t="shared" ref="N31:V31" si="8">N15</f>
        <v>2,4E+8 (4,8E+8)</v>
      </c>
      <c r="O31" t="str">
        <f t="shared" si="8"/>
        <v>6,6E+9 (6,0E+9)</v>
      </c>
      <c r="P31" t="str">
        <f t="shared" si="8"/>
        <v>1,3E+11 (4,4E+11)</v>
      </c>
      <c r="Q31" t="str">
        <f t="shared" si="8"/>
        <v>4,1E+11 (2,1E+11)</v>
      </c>
      <c r="R31" t="str">
        <f t="shared" si="8"/>
        <v>2,8E+12 (1,5E+12)</v>
      </c>
      <c r="S31" t="str">
        <f t="shared" si="8"/>
        <v>3,8E+13 (1,6E+13)</v>
      </c>
      <c r="T31" t="str">
        <f t="shared" si="8"/>
        <v>2,9E+14 (1,2E+14)</v>
      </c>
      <c r="U31" t="str">
        <f t="shared" si="8"/>
        <v>9,3E+14 (4,1E+14)</v>
      </c>
      <c r="V31" t="str">
        <f t="shared" si="8"/>
        <v>2,3E+15 (8,3E+14)</v>
      </c>
    </row>
    <row r="32" spans="1:22" x14ac:dyDescent="0.3">
      <c r="A32" t="s">
        <v>21</v>
      </c>
      <c r="B32">
        <v>72390545.402248502</v>
      </c>
      <c r="C32">
        <v>272278500587.21899</v>
      </c>
      <c r="D32">
        <v>16389947347298.5</v>
      </c>
      <c r="E32">
        <v>181927370577503</v>
      </c>
      <c r="F32">
        <v>65643682747338.102</v>
      </c>
      <c r="G32">
        <v>457716984542009</v>
      </c>
      <c r="M32" t="str">
        <f t="shared" ref="M32:V33" si="9">M16</f>
        <v>UT (Eig)</v>
      </c>
      <c r="N32" t="str">
        <f t="shared" si="9"/>
        <v>2,1E+9 (1,2E+10)</v>
      </c>
      <c r="O32" t="str">
        <f t="shared" si="9"/>
        <v>5,2E+13 (2,2E+14)</v>
      </c>
      <c r="P32" t="str">
        <f t="shared" si="9"/>
        <v>3,4E+16 (2,4E+17)</v>
      </c>
      <c r="Q32" t="str">
        <f t="shared" si="9"/>
        <v>3,8E+17 (2,7E+18)</v>
      </c>
      <c r="R32" t="str">
        <f t="shared" si="9"/>
        <v>3,4E+17 (4,8E+17)</v>
      </c>
      <c r="S32" t="str">
        <f t="shared" si="9"/>
        <v>6,2E+17 (6,2E+17)</v>
      </c>
      <c r="T32" t="str">
        <f t="shared" si="9"/>
        <v>3,7E+18 (1,3E+19)</v>
      </c>
      <c r="U32" t="str">
        <f t="shared" si="9"/>
        <v>3,9E+18 (9,1E+18)</v>
      </c>
      <c r="V32" t="str">
        <f t="shared" si="9"/>
        <v>5,6E+18 (8,5E+18)</v>
      </c>
    </row>
    <row r="33" spans="1:22" x14ac:dyDescent="0.3">
      <c r="A33" t="s">
        <v>22</v>
      </c>
      <c r="B33">
        <v>325578.09429671703</v>
      </c>
      <c r="C33">
        <v>533513.34351754002</v>
      </c>
      <c r="D33">
        <v>293947.71283628797</v>
      </c>
      <c r="E33">
        <v>238624.165099579</v>
      </c>
      <c r="F33">
        <v>161694.36957243201</v>
      </c>
      <c r="G33">
        <v>70996.707671237804</v>
      </c>
      <c r="H33">
        <v>52223.442091817102</v>
      </c>
      <c r="I33">
        <v>38445.9573486511</v>
      </c>
      <c r="J33">
        <v>32900.490769545999</v>
      </c>
      <c r="M33" t="str">
        <f t="shared" si="9"/>
        <v>UT (Prin)</v>
      </c>
      <c r="N33" t="str">
        <f t="shared" si="9"/>
        <v>1,6E+8 (3,1E+8)</v>
      </c>
      <c r="O33" t="str">
        <f t="shared" si="9"/>
        <v>2,6E+9 (3,4E+9)</v>
      </c>
      <c r="P33" t="str">
        <f t="shared" si="9"/>
        <v>5,5E+9 (3,9E+9)</v>
      </c>
      <c r="Q33" t="str">
        <f t="shared" si="9"/>
        <v>1,1E+10 (6,6E+9)</v>
      </c>
      <c r="R33" t="str">
        <f t="shared" si="9"/>
        <v>2,4E+10 (1,3E+10)</v>
      </c>
      <c r="S33" t="str">
        <f t="shared" si="9"/>
        <v>5,5E+10 (1,5E+10)</v>
      </c>
      <c r="T33" t="str">
        <f t="shared" si="9"/>
        <v>1,1E+11 (2,5E+10)</v>
      </c>
      <c r="U33" t="str">
        <f t="shared" si="9"/>
        <v>1,7E+11 (2,4E+10)</v>
      </c>
      <c r="V33" t="str">
        <f t="shared" si="9"/>
        <v>2,3E+11 (3,4E+10)</v>
      </c>
    </row>
    <row r="34" spans="1:22" x14ac:dyDescent="0.3">
      <c r="A34" t="s">
        <v>13</v>
      </c>
      <c r="B34">
        <v>483055056.78273702</v>
      </c>
      <c r="C34">
        <v>6040339669.5138597</v>
      </c>
      <c r="D34">
        <v>437515256493.30499</v>
      </c>
      <c r="E34">
        <v>210997033317.28</v>
      </c>
      <c r="F34">
        <v>1518067705341.6399</v>
      </c>
      <c r="G34">
        <v>15641723382286</v>
      </c>
      <c r="H34" s="3">
        <v>122247219186919</v>
      </c>
      <c r="I34" s="3">
        <v>408788043556577</v>
      </c>
      <c r="J34" s="3">
        <v>833159609432634</v>
      </c>
      <c r="M34" t="str">
        <f>M11</f>
        <v>MC</v>
      </c>
      <c r="N34" t="str">
        <f t="shared" ref="N34:V34" si="10">N11</f>
        <v>3,0E+1 (5,6E+1)</v>
      </c>
      <c r="O34" t="str">
        <f t="shared" si="10"/>
        <v>2,0E+2 (1,6E+2)</v>
      </c>
      <c r="P34" t="str">
        <f t="shared" si="10"/>
        <v>4,4E+2 (1,8E+2)</v>
      </c>
      <c r="Q34" t="str">
        <f t="shared" si="10"/>
        <v>8,6E+2 (2,8E+2)</v>
      </c>
      <c r="R34" t="str">
        <f t="shared" si="10"/>
        <v>1,6E+3 (4,0E+2)</v>
      </c>
      <c r="S34" t="str">
        <f t="shared" si="10"/>
        <v>3,7E+3 (5,3E+2)</v>
      </c>
      <c r="T34" t="str">
        <f t="shared" si="10"/>
        <v>7,5E+3 (7,7E+2)</v>
      </c>
      <c r="U34" t="str">
        <f t="shared" si="10"/>
        <v>1,1E+4 (8,5E+2)</v>
      </c>
      <c r="V34" t="str">
        <f t="shared" si="10"/>
        <v>1,5E+4 (1,1E+3)</v>
      </c>
    </row>
    <row r="35" spans="1:22" x14ac:dyDescent="0.3">
      <c r="A35" t="s">
        <v>14</v>
      </c>
      <c r="B35">
        <v>11552248743.854401</v>
      </c>
      <c r="C35">
        <v>223216919514928</v>
      </c>
      <c r="D35" s="3">
        <v>2.3854757837391802E+17</v>
      </c>
      <c r="E35" s="3">
        <v>2.6726754683559398E+18</v>
      </c>
      <c r="F35" s="3">
        <v>4.81901620791672E+17</v>
      </c>
      <c r="G35" s="3">
        <v>6.1812433717134298E+17</v>
      </c>
      <c r="H35" s="3">
        <v>1.26662715741655E+19</v>
      </c>
      <c r="I35" s="3">
        <v>9.0719374836370903E+18</v>
      </c>
      <c r="J35" s="3">
        <v>8.5378828154718403E+18</v>
      </c>
    </row>
    <row r="36" spans="1:22" x14ac:dyDescent="0.3">
      <c r="A36" t="s">
        <v>15</v>
      </c>
      <c r="B36">
        <v>308563023.47414798</v>
      </c>
      <c r="C36">
        <v>3386485383.38236</v>
      </c>
      <c r="D36">
        <v>3895887130.5765901</v>
      </c>
      <c r="E36">
        <v>6610370098.2444201</v>
      </c>
      <c r="F36">
        <v>12742964194.862301</v>
      </c>
      <c r="G36">
        <v>15228782448.113001</v>
      </c>
      <c r="H36">
        <v>25390301157.311501</v>
      </c>
      <c r="I36">
        <v>24472030067.443298</v>
      </c>
      <c r="J36">
        <v>34413205130.0728</v>
      </c>
    </row>
    <row r="52" spans="13:22" x14ac:dyDescent="0.3"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</row>
    <row r="53" spans="13:22" x14ac:dyDescent="0.3">
      <c r="M53" t="s">
        <v>1</v>
      </c>
      <c r="N53">
        <v>2</v>
      </c>
      <c r="O53">
        <v>10</v>
      </c>
      <c r="P53">
        <v>25</v>
      </c>
      <c r="Q53">
        <v>50</v>
      </c>
      <c r="R53">
        <v>100</v>
      </c>
      <c r="S53">
        <v>250</v>
      </c>
      <c r="T53">
        <v>500</v>
      </c>
      <c r="U53">
        <v>750</v>
      </c>
      <c r="V53">
        <v>1000</v>
      </c>
    </row>
    <row r="54" spans="13:22" x14ac:dyDescent="0.3">
      <c r="M54" t="s">
        <v>2</v>
      </c>
    </row>
    <row r="55" spans="13:22" x14ac:dyDescent="0.3">
      <c r="M55" t="str">
        <f>M14</f>
        <v>SUT (Prin)</v>
      </c>
      <c r="N55" t="str">
        <f t="shared" ref="N55:V55" si="11">N14</f>
        <v>1,9E+5 (3,3E+5)</v>
      </c>
      <c r="O55" t="str">
        <f t="shared" si="11"/>
        <v>7,1E+5 (5,3E+5)</v>
      </c>
      <c r="P55" t="str">
        <f t="shared" si="11"/>
        <v>7,3E+5 (2,9E+5)</v>
      </c>
      <c r="Q55" t="str">
        <f t="shared" si="11"/>
        <v>7,2E+5 (2,4E+5)</v>
      </c>
      <c r="R55" t="str">
        <f t="shared" si="11"/>
        <v>6,6E+5 (1,6E+5)</v>
      </c>
      <c r="S55" t="str">
        <f t="shared" si="11"/>
        <v>5,8E+5 (7,1E+4)</v>
      </c>
      <c r="T55" t="str">
        <f t="shared" si="11"/>
        <v>5,6E+5 (5,2E+4)</v>
      </c>
      <c r="U55" t="str">
        <f t="shared" si="11"/>
        <v>5,3E+5 (3,8E+4)</v>
      </c>
      <c r="V55" t="str">
        <f t="shared" si="11"/>
        <v>5,2E+5 (3,3E+4)</v>
      </c>
    </row>
    <row r="56" spans="13:22" x14ac:dyDescent="0.3">
      <c r="M56" t="str">
        <f t="shared" ref="M56:V57" si="12">M15</f>
        <v>UT (Chol)</v>
      </c>
      <c r="N56" t="str">
        <f t="shared" si="12"/>
        <v>2,4E+8 (4,8E+8)</v>
      </c>
      <c r="O56" t="str">
        <f t="shared" si="12"/>
        <v>6,6E+9 (6,0E+9)</v>
      </c>
      <c r="P56" t="str">
        <f t="shared" si="12"/>
        <v>1,3E+11 (4,4E+11)</v>
      </c>
      <c r="Q56" t="str">
        <f t="shared" si="12"/>
        <v>4,1E+11 (2,1E+11)</v>
      </c>
      <c r="R56" t="str">
        <f t="shared" si="12"/>
        <v>2,8E+12 (1,5E+12)</v>
      </c>
      <c r="S56" t="str">
        <f t="shared" si="12"/>
        <v>3,8E+13 (1,6E+13)</v>
      </c>
      <c r="T56" t="str">
        <f t="shared" si="12"/>
        <v>2,9E+14 (1,2E+14)</v>
      </c>
      <c r="U56" t="str">
        <f t="shared" si="12"/>
        <v>9,3E+14 (4,1E+14)</v>
      </c>
      <c r="V56" t="str">
        <f t="shared" si="12"/>
        <v>2,3E+15 (8,3E+14)</v>
      </c>
    </row>
    <row r="57" spans="13:22" x14ac:dyDescent="0.3">
      <c r="M57" t="str">
        <f t="shared" si="12"/>
        <v>UT (Eig)</v>
      </c>
      <c r="N57" t="str">
        <f t="shared" si="12"/>
        <v>2,1E+9 (1,2E+10)</v>
      </c>
      <c r="O57" t="str">
        <f t="shared" si="12"/>
        <v>5,2E+13 (2,2E+14)</v>
      </c>
      <c r="P57" t="str">
        <f t="shared" si="12"/>
        <v>3,4E+16 (2,4E+17)</v>
      </c>
      <c r="Q57" t="str">
        <f t="shared" si="12"/>
        <v>3,8E+17 (2,7E+18)</v>
      </c>
      <c r="R57" t="str">
        <f t="shared" si="12"/>
        <v>3,4E+17 (4,8E+17)</v>
      </c>
      <c r="S57" t="str">
        <f t="shared" si="12"/>
        <v>6,2E+17 (6,2E+17)</v>
      </c>
      <c r="T57" t="str">
        <f t="shared" si="12"/>
        <v>3,7E+18 (1,3E+19)</v>
      </c>
      <c r="U57" t="str">
        <f t="shared" si="12"/>
        <v>3,9E+18 (9,1E+18)</v>
      </c>
      <c r="V57" t="str">
        <f t="shared" si="12"/>
        <v>5,6E+18 (8,5E+18)</v>
      </c>
    </row>
    <row r="58" spans="13:22" x14ac:dyDescent="0.3">
      <c r="M58" t="str">
        <f>M8</f>
        <v>HD-UT (Chol)</v>
      </c>
      <c r="N58" t="str">
        <f t="shared" ref="N58:V58" si="13">N8</f>
        <v>4,9E+1 (9,8E+1)</v>
      </c>
      <c r="O58" t="str">
        <f t="shared" si="13"/>
        <v>5,5E+2 (8,8E+2)</v>
      </c>
      <c r="P58" t="str">
        <f t="shared" si="13"/>
        <v>1,1E+4 (5,0E+4)</v>
      </c>
      <c r="Q58" t="str">
        <f t="shared" si="13"/>
        <v>1,2E+4 (3,6E+4)</v>
      </c>
      <c r="R58" t="str">
        <f t="shared" si="13"/>
        <v>3,1E+4 (7,1E+4)</v>
      </c>
      <c r="S58" t="str">
        <f t="shared" si="13"/>
        <v>1,1E+5 (9,2E+4)</v>
      </c>
      <c r="T58" t="str">
        <f t="shared" si="13"/>
        <v>3,7E+5 (2,4E+5)</v>
      </c>
      <c r="U58" t="str">
        <f t="shared" si="13"/>
        <v>6,8E+5 (3,4E+5)</v>
      </c>
      <c r="V58" t="str">
        <f t="shared" si="13"/>
        <v>1,4E+6 (1,1E+6)</v>
      </c>
    </row>
    <row r="59" spans="13:22" x14ac:dyDescent="0.3">
      <c r="M59" t="str">
        <f t="shared" ref="M59:V60" si="14">M9</f>
        <v>HD-UT (Eig)</v>
      </c>
      <c r="N59" t="str">
        <f t="shared" si="14"/>
        <v>9,5E+2 (7,0E+3)</v>
      </c>
      <c r="O59" t="str">
        <f t="shared" si="14"/>
        <v>1,5E+7 (6,8E+7)</v>
      </c>
      <c r="P59" t="str">
        <f t="shared" si="14"/>
        <v>3,2E+9 (1,7E+10)</v>
      </c>
      <c r="Q59" t="str">
        <f t="shared" si="14"/>
        <v>1,9E+15 (1,9E+16)</v>
      </c>
      <c r="R59" t="str">
        <f t="shared" si="14"/>
        <v>6,2E+12 (4,1E+13)</v>
      </c>
      <c r="S59" t="str">
        <f t="shared" si="14"/>
        <v>6,3E+14 (3,3E+15)</v>
      </c>
      <c r="T59" t="str">
        <f t="shared" si="14"/>
        <v>7,5E+15 (3,8E+16)</v>
      </c>
      <c r="U59" t="str">
        <f t="shared" si="14"/>
        <v>2,1E+16 (5,9E+16)</v>
      </c>
      <c r="V59" t="str">
        <f t="shared" si="14"/>
        <v>1,1E+17 (2,6E+17)</v>
      </c>
    </row>
    <row r="60" spans="13:22" x14ac:dyDescent="0.3">
      <c r="M60" t="str">
        <f t="shared" si="14"/>
        <v>HD-UT (Prin)</v>
      </c>
      <c r="N60" t="str">
        <f t="shared" si="14"/>
        <v>3,3E+1 (6,3E+1)</v>
      </c>
      <c r="O60" t="str">
        <f t="shared" si="14"/>
        <v>1,2E+2 (1,3E+2)</v>
      </c>
      <c r="P60" t="str">
        <f t="shared" si="14"/>
        <v>1,2E+2 (7,0E+1)</v>
      </c>
      <c r="Q60" t="str">
        <f t="shared" si="14"/>
        <v>1,1E+2 (5,7E+1)</v>
      </c>
      <c r="R60" t="str">
        <f t="shared" si="14"/>
        <v>1,1E+2 (4,9E+1)</v>
      </c>
      <c r="S60" t="str">
        <f t="shared" si="14"/>
        <v>8,8E+1 (1,8E+1)</v>
      </c>
      <c r="T60" t="str">
        <f t="shared" si="14"/>
        <v>8,5E+1 (1,4E+1)</v>
      </c>
      <c r="U60" t="str">
        <f t="shared" si="14"/>
        <v>7,9E+1 (9,3E+0)</v>
      </c>
      <c r="V60" t="str">
        <f t="shared" si="14"/>
        <v>7,7E+1 (8,7E+0)</v>
      </c>
    </row>
    <row r="61" spans="13:22" x14ac:dyDescent="0.3">
      <c r="M61" t="str">
        <f>M21</f>
        <v>Method\dim_x</v>
      </c>
      <c r="N61">
        <f t="shared" ref="N61:V61" si="15">N21</f>
        <v>2</v>
      </c>
      <c r="O61">
        <f t="shared" si="15"/>
        <v>10</v>
      </c>
      <c r="P61">
        <f t="shared" si="15"/>
        <v>25</v>
      </c>
      <c r="Q61">
        <f t="shared" si="15"/>
        <v>50</v>
      </c>
      <c r="R61">
        <f t="shared" si="15"/>
        <v>100</v>
      </c>
      <c r="S61">
        <f t="shared" si="15"/>
        <v>250</v>
      </c>
      <c r="T61">
        <f t="shared" si="15"/>
        <v>500</v>
      </c>
      <c r="U61">
        <f t="shared" si="15"/>
        <v>750</v>
      </c>
      <c r="V61">
        <f t="shared" si="15"/>
        <v>1000</v>
      </c>
    </row>
    <row r="62" spans="13:22" x14ac:dyDescent="0.3">
      <c r="M62" t="str">
        <f t="shared" ref="M62:V63" si="16">M22</f>
        <v>HD-UT (Chol)</v>
      </c>
      <c r="N62" t="str">
        <f t="shared" si="16"/>
        <v>4,9E+1 (9,8E+1)</v>
      </c>
      <c r="O62" t="str">
        <f t="shared" si="16"/>
        <v>5,5E+2 (8,8E+2)</v>
      </c>
      <c r="P62" t="str">
        <f t="shared" si="16"/>
        <v>1,1E+4 (5,0E+4)</v>
      </c>
      <c r="Q62" t="str">
        <f t="shared" si="16"/>
        <v>1,2E+4 (3,6E+4)</v>
      </c>
      <c r="R62" t="str">
        <f t="shared" si="16"/>
        <v>3,1E+4 (7,1E+4)</v>
      </c>
      <c r="S62" t="str">
        <f t="shared" si="16"/>
        <v>1,1E+5 (9,2E+4)</v>
      </c>
      <c r="T62" t="str">
        <f t="shared" si="16"/>
        <v>3,7E+5 (2,4E+5)</v>
      </c>
      <c r="U62" t="str">
        <f t="shared" si="16"/>
        <v>6,8E+5 (3,4E+5)</v>
      </c>
      <c r="V62" t="str">
        <f t="shared" si="16"/>
        <v>1,4E+6 (1,1E+6)</v>
      </c>
    </row>
    <row r="63" spans="13:22" x14ac:dyDescent="0.3">
      <c r="M63" t="str">
        <f t="shared" si="16"/>
        <v>HD-UT (Eig)</v>
      </c>
      <c r="N63" t="str">
        <f t="shared" si="16"/>
        <v>9,5E+2 (7,0E+3)</v>
      </c>
      <c r="O63" t="str">
        <f t="shared" si="16"/>
        <v>1,5E+7 (6,8E+7)</v>
      </c>
      <c r="P63" t="str">
        <f t="shared" si="16"/>
        <v>3,2E+9 (1,7E+10)</v>
      </c>
      <c r="Q63" t="str">
        <f t="shared" si="16"/>
        <v>1,9E+15 (1,9E+16)</v>
      </c>
      <c r="R63" t="str">
        <f t="shared" si="16"/>
        <v>6,2E+12 (4,1E+13)</v>
      </c>
      <c r="S63" t="str">
        <f t="shared" si="16"/>
        <v>6,3E+14 (3,3E+15)</v>
      </c>
      <c r="T63" t="str">
        <f t="shared" si="16"/>
        <v>7,5E+15 (3,8E+16)</v>
      </c>
      <c r="U63" t="str">
        <f t="shared" si="16"/>
        <v>2,1E+16 (5,9E+16)</v>
      </c>
      <c r="V63" t="str">
        <f t="shared" si="16"/>
        <v>1,1E+17 (2,6E+17)</v>
      </c>
    </row>
    <row r="64" spans="13:22" x14ac:dyDescent="0.3">
      <c r="M64" t="str">
        <f>M27</f>
        <v>HD-SUT (Prin)</v>
      </c>
      <c r="N64" t="str">
        <f t="shared" ref="N64:V64" si="17">N27</f>
        <v>3,3E+1 (6,3E+1)</v>
      </c>
      <c r="O64" t="str">
        <f t="shared" si="17"/>
        <v>1,2E+2 (1,3E+2)</v>
      </c>
      <c r="P64" t="str">
        <f t="shared" si="17"/>
        <v>1,2E+2 (7,0E+1)</v>
      </c>
      <c r="Q64" t="str">
        <f t="shared" si="17"/>
        <v>1,1E+2 (5,7E+1)</v>
      </c>
      <c r="R64" t="str">
        <f t="shared" si="17"/>
        <v>1,1E+2 (4,9E+1)</v>
      </c>
      <c r="S64" t="str">
        <f t="shared" si="17"/>
        <v>8,8E+1 (1,8E+1)</v>
      </c>
      <c r="T64" t="str">
        <f t="shared" si="17"/>
        <v>8,5E+1 (1,4E+1)</v>
      </c>
      <c r="U64" t="str">
        <f t="shared" si="17"/>
        <v>7,9E+1 (9,3E+0)</v>
      </c>
      <c r="V64" t="str">
        <f t="shared" si="17"/>
        <v>7,7E+1 (8,7E+0)</v>
      </c>
    </row>
    <row r="65" spans="13:22" x14ac:dyDescent="0.3">
      <c r="M65" t="str">
        <f t="shared" ref="M65:V66" si="18">M28</f>
        <v>SUT (Chol)</v>
      </c>
      <c r="N65" t="str">
        <f t="shared" si="18"/>
        <v>2,7E+5 (5,0E+5)</v>
      </c>
      <c r="O65" t="str">
        <f t="shared" si="18"/>
        <v>2,6E+6 (4,3E+6)</v>
      </c>
      <c r="P65" t="str">
        <f t="shared" si="18"/>
        <v>2,0E+7 (9,0E+7)</v>
      </c>
      <c r="Q65" t="str">
        <f t="shared" si="18"/>
        <v>1,4E+7 (4,6E+7)</v>
      </c>
      <c r="R65" t="str">
        <f t="shared" si="18"/>
        <v>1,6E+7 (3,4E+7)</v>
      </c>
      <c r="S65" t="str">
        <f t="shared" si="18"/>
        <v>2,4E+7 (2,5E+7)</v>
      </c>
      <c r="T65" t="str">
        <f t="shared" si="18"/>
        <v>4,2E+7 (3,1E+7)</v>
      </c>
      <c r="U65" t="str">
        <f t="shared" si="18"/>
        <v>4,6E+7 (2,4E+7)</v>
      </c>
      <c r="V65" t="str">
        <f t="shared" si="18"/>
        <v>7,7E+7 (1,1E+8)</v>
      </c>
    </row>
    <row r="66" spans="13:22" x14ac:dyDescent="0.3">
      <c r="M66" t="str">
        <f t="shared" si="18"/>
        <v>SUT (Eig)</v>
      </c>
      <c r="N66" t="str">
        <f t="shared" si="18"/>
        <v>9,0E+6 (7,2E+7)</v>
      </c>
      <c r="O66" t="str">
        <f t="shared" si="18"/>
        <v>5,1E+10 (2,7E+11)</v>
      </c>
      <c r="P66" t="str">
        <f t="shared" si="18"/>
        <v>2,9E+12 (1,6E+13)</v>
      </c>
      <c r="Q66" t="str">
        <f t="shared" si="18"/>
        <v>3,7E+13 (1,8E+14)</v>
      </c>
      <c r="R66" t="str">
        <f t="shared" si="18"/>
        <v>3,9E+13 (6,6E+13)</v>
      </c>
      <c r="S66" t="str">
        <f t="shared" si="18"/>
        <v>2,8E+14 (4,6E+14)</v>
      </c>
      <c r="T66" t="str">
        <f t="shared" si="18"/>
        <v>1,3E+15 (0,0E+0)</v>
      </c>
      <c r="U66" t="str">
        <f t="shared" si="18"/>
        <v>0,0E+0 (0,0E+0)</v>
      </c>
      <c r="V66" t="str">
        <f t="shared" si="18"/>
        <v>0,0E+0 (0,0E+0)</v>
      </c>
    </row>
    <row r="67" spans="13:22" x14ac:dyDescent="0.3">
      <c r="M67" t="str">
        <f>M17</f>
        <v>UT (Prin)</v>
      </c>
      <c r="N67" t="str">
        <f t="shared" ref="N67:V67" si="19">N17</f>
        <v>1,6E+8 (3,1E+8)</v>
      </c>
      <c r="O67" t="str">
        <f t="shared" si="19"/>
        <v>2,6E+9 (3,4E+9)</v>
      </c>
      <c r="P67" t="str">
        <f t="shared" si="19"/>
        <v>5,5E+9 (3,9E+9)</v>
      </c>
      <c r="Q67" t="str">
        <f t="shared" si="19"/>
        <v>1,1E+10 (6,6E+9)</v>
      </c>
      <c r="R67" t="str">
        <f t="shared" si="19"/>
        <v>2,4E+10 (1,3E+10)</v>
      </c>
      <c r="S67" t="str">
        <f t="shared" si="19"/>
        <v>5,5E+10 (1,5E+10)</v>
      </c>
      <c r="T67" t="str">
        <f t="shared" si="19"/>
        <v>1,1E+11 (2,5E+10)</v>
      </c>
      <c r="U67" t="str">
        <f t="shared" si="19"/>
        <v>1,7E+11 (2,4E+10)</v>
      </c>
      <c r="V67" t="str">
        <f t="shared" si="19"/>
        <v>2,3E+11 (3,4E+10)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3405-8A79-41B1-B5E2-7B432C13101F}">
  <dimension ref="A1:X59"/>
  <sheetViews>
    <sheetView tabSelected="1" topLeftCell="N42" workbookViewId="0">
      <selection activeCell="W54" sqref="W54"/>
    </sheetView>
  </sheetViews>
  <sheetFormatPr defaultRowHeight="14.4" x14ac:dyDescent="0.3"/>
  <cols>
    <col min="1" max="1" width="12.5546875" bestFit="1" customWidth="1"/>
    <col min="2" max="11" width="12" bestFit="1" customWidth="1"/>
    <col min="12" max="12" width="9.44140625" bestFit="1" customWidth="1"/>
    <col min="15" max="15" width="13.6640625" bestFit="1" customWidth="1"/>
    <col min="16" max="16" width="9.44140625" bestFit="1" customWidth="1"/>
    <col min="17" max="17" width="11.44140625" bestFit="1" customWidth="1"/>
    <col min="18" max="18" width="12.44140625" bestFit="1" customWidth="1"/>
    <col min="19" max="19" width="13.5546875" bestFit="1" customWidth="1"/>
    <col min="20" max="20" width="14.5546875" bestFit="1" customWidth="1"/>
    <col min="21" max="21" width="16.5546875" bestFit="1" customWidth="1"/>
    <col min="22" max="22" width="17.6640625" bestFit="1" customWidth="1"/>
    <col min="23" max="24" width="18.6640625" bestFit="1" customWidth="1"/>
  </cols>
  <sheetData>
    <row r="1" spans="1:24" x14ac:dyDescent="0.3">
      <c r="A1" s="1" t="s">
        <v>7</v>
      </c>
    </row>
    <row r="2" spans="1:24" x14ac:dyDescent="0.3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</row>
    <row r="3" spans="1:24" x14ac:dyDescent="0.3">
      <c r="A3" t="s">
        <v>1</v>
      </c>
      <c r="B3">
        <v>2</v>
      </c>
      <c r="C3">
        <v>10</v>
      </c>
      <c r="D3">
        <v>25</v>
      </c>
      <c r="E3">
        <v>50</v>
      </c>
      <c r="F3">
        <v>100</v>
      </c>
      <c r="G3">
        <v>250</v>
      </c>
      <c r="H3">
        <v>500</v>
      </c>
      <c r="I3">
        <v>750</v>
      </c>
      <c r="J3">
        <v>1000</v>
      </c>
      <c r="O3" t="s">
        <v>1</v>
      </c>
      <c r="P3">
        <v>2</v>
      </c>
      <c r="Q3">
        <v>10</v>
      </c>
      <c r="R3">
        <v>25</v>
      </c>
      <c r="S3">
        <v>50</v>
      </c>
      <c r="T3">
        <v>100</v>
      </c>
      <c r="U3">
        <v>250</v>
      </c>
      <c r="V3">
        <v>500</v>
      </c>
      <c r="W3">
        <v>750</v>
      </c>
      <c r="X3">
        <v>1000</v>
      </c>
    </row>
    <row r="4" spans="1:24" x14ac:dyDescent="0.3">
      <c r="A4" t="s">
        <v>2</v>
      </c>
      <c r="O4" t="s">
        <v>2</v>
      </c>
    </row>
    <row r="5" spans="1:24" x14ac:dyDescent="0.3">
      <c r="A5" t="s">
        <v>17</v>
      </c>
      <c r="B5" s="2">
        <v>0.16718336476607401</v>
      </c>
      <c r="C5" s="2">
        <v>3.0230219589271399</v>
      </c>
      <c r="D5" s="2">
        <v>5.5423439397113903</v>
      </c>
      <c r="E5" s="2">
        <v>7.6023810940460699</v>
      </c>
      <c r="F5" s="2">
        <v>11.226560527800901</v>
      </c>
      <c r="G5" s="2">
        <v>17.796709605369699</v>
      </c>
      <c r="H5" s="2">
        <v>26.558136909747599</v>
      </c>
      <c r="I5" s="2">
        <v>31.0987659004272</v>
      </c>
      <c r="J5" s="2">
        <v>36.513165815029502</v>
      </c>
      <c r="O5" t="str">
        <f>A5</f>
        <v>HD-SUT (Chol)</v>
      </c>
      <c r="P5" t="str">
        <f>_xlfn.CONCAT(TEXT(B5,"0,0")," (",TEXT(B24,"0,0"), ")")</f>
        <v>0,2 (0,2)</v>
      </c>
      <c r="Q5" t="str">
        <f>_xlfn.CONCAT(TEXT(C5,"0,0")," (",TEXT(C24,"0,0"), ")")</f>
        <v>3,0 (1,0)</v>
      </c>
      <c r="R5" t="str">
        <f>_xlfn.CONCAT(TEXT(D5,"0,0")," (",TEXT(D24,"0,0"), ")")</f>
        <v>5,5 (1,6)</v>
      </c>
      <c r="S5" t="str">
        <f>_xlfn.CONCAT(TEXT(E5,"0,0")," (",TEXT(E24,"0,0"), ")")</f>
        <v>7,6 (2,0)</v>
      </c>
      <c r="T5" t="str">
        <f>_xlfn.CONCAT(TEXT(F5,"0,0")," (",TEXT(F24,"0,0"), ")")</f>
        <v>11,2 (3,1)</v>
      </c>
      <c r="U5" t="str">
        <f>_xlfn.CONCAT(TEXT(G5,"0,0")," (",TEXT(G24,"0,0"), ")")</f>
        <v>17,8 (4,6)</v>
      </c>
      <c r="V5" t="str">
        <f>_xlfn.CONCAT(TEXT(H5,"0,0")," (",TEXT(H24,"0,0"), ")")</f>
        <v>26,6 (6,4)</v>
      </c>
      <c r="W5" t="str">
        <f>_xlfn.CONCAT(TEXT(I5,"0,0")," (",TEXT(I24,"0,0"), ")")</f>
        <v>31,1 (7,3)</v>
      </c>
      <c r="X5" t="str">
        <f>_xlfn.CONCAT(TEXT(J5,"0,0")," (",TEXT(J24,"0,0"), ")")</f>
        <v>36,5 (8,0)</v>
      </c>
    </row>
    <row r="6" spans="1:24" x14ac:dyDescent="0.3">
      <c r="A6" t="s">
        <v>18</v>
      </c>
      <c r="B6" s="2">
        <v>0.189876952773254</v>
      </c>
      <c r="C6" s="2">
        <v>1.64703957275721</v>
      </c>
      <c r="D6" s="2">
        <v>3.0197563355503001</v>
      </c>
      <c r="E6" s="2">
        <v>4.5220285690622397</v>
      </c>
      <c r="F6" s="2">
        <v>6.7022932923968197</v>
      </c>
      <c r="G6" s="2">
        <v>10.885760009940499</v>
      </c>
      <c r="H6" s="2">
        <v>15.4488762839896</v>
      </c>
      <c r="I6" s="2">
        <v>19.048085027761701</v>
      </c>
      <c r="J6" s="2">
        <v>22.238530130321699</v>
      </c>
      <c r="O6" t="str">
        <f t="shared" ref="O6:O17" si="0">A6</f>
        <v>HD-SUT (Eig)</v>
      </c>
      <c r="P6" t="str">
        <f>_xlfn.CONCAT(TEXT(B6,"0,0")," (",TEXT(B25,"0,0"), ")")</f>
        <v>0,2 (0,2)</v>
      </c>
      <c r="Q6" t="str">
        <f>_xlfn.CONCAT(TEXT(C6,"0,0")," (",TEXT(C25,"0,0"), ")")</f>
        <v>1,6 (0,3)</v>
      </c>
      <c r="R6" t="str">
        <f>_xlfn.CONCAT(TEXT(D6,"0,0")," (",TEXT(D25,"0,0"), ")")</f>
        <v>3,0 (0,3)</v>
      </c>
      <c r="S6" t="str">
        <f>_xlfn.CONCAT(TEXT(E6,"0,0")," (",TEXT(E25,"0,0"), ")")</f>
        <v>4,5 (0,4)</v>
      </c>
      <c r="T6" t="str">
        <f>_xlfn.CONCAT(TEXT(F6,"0,0")," (",TEXT(F25,"0,0"), ")")</f>
        <v>6,7 (0,4)</v>
      </c>
      <c r="U6" t="str">
        <f>_xlfn.CONCAT(TEXT(G6,"0,0")," (",TEXT(G25,"0,0"), ")")</f>
        <v>10,9 (0,4)</v>
      </c>
      <c r="V6" t="str">
        <f>_xlfn.CONCAT(TEXT(H6,"0,0")," (",TEXT(H25,"0,0"), ")")</f>
        <v>15,4 (0,4)</v>
      </c>
      <c r="W6" t="str">
        <f>_xlfn.CONCAT(TEXT(I6,"0,0")," (",TEXT(I25,"0,0"), ")")</f>
        <v>19,0 (0,4)</v>
      </c>
      <c r="X6" t="str">
        <f>_xlfn.CONCAT(TEXT(J6,"0,0")," (",TEXT(J25,"0,0"), ")")</f>
        <v>22,2 (0,4)</v>
      </c>
    </row>
    <row r="7" spans="1:24" x14ac:dyDescent="0.3">
      <c r="A7" t="s">
        <v>19</v>
      </c>
      <c r="B7" s="2">
        <v>0.13282460565731499</v>
      </c>
      <c r="C7" s="2">
        <v>2.8930023715699198</v>
      </c>
      <c r="D7" s="2">
        <v>7.1967265453835498</v>
      </c>
      <c r="E7" s="2">
        <v>12.2405229866732</v>
      </c>
      <c r="F7" s="2">
        <v>19.803514737976901</v>
      </c>
      <c r="G7" s="2">
        <v>34.376165765914202</v>
      </c>
      <c r="H7" s="2">
        <v>51.2559548675979</v>
      </c>
      <c r="I7" s="2">
        <v>63.6903059806938</v>
      </c>
      <c r="J7" s="2">
        <v>74.594513917418098</v>
      </c>
      <c r="O7" t="str">
        <f t="shared" si="0"/>
        <v>HD-SUT (Prin)</v>
      </c>
      <c r="P7" t="str">
        <f>_xlfn.CONCAT(TEXT(B7,"0,0")," (",TEXT(B26,"0,0"), ")")</f>
        <v>0,1 (0,1)</v>
      </c>
      <c r="Q7" t="str">
        <f>_xlfn.CONCAT(TEXT(C7,"0,0")," (",TEXT(C26,"0,0"), ")")</f>
        <v>2,9 (0,3)</v>
      </c>
      <c r="R7" t="str">
        <f>_xlfn.CONCAT(TEXT(D7,"0,0")," (",TEXT(D26,"0,0"), ")")</f>
        <v>7,2 (0,3)</v>
      </c>
      <c r="S7" t="str">
        <f>_xlfn.CONCAT(TEXT(E7,"0,0")," (",TEXT(E26,"0,0"), ")")</f>
        <v>12,2 (0,7)</v>
      </c>
      <c r="T7" t="str">
        <f>_xlfn.CONCAT(TEXT(F7,"0,0")," (",TEXT(F26,"0,0"), ")")</f>
        <v>19,8 (1,1)</v>
      </c>
      <c r="U7" t="str">
        <f>_xlfn.CONCAT(TEXT(G7,"0,0")," (",TEXT(G26,"0,0"), ")")</f>
        <v>34,4 (1,4)</v>
      </c>
      <c r="V7" t="str">
        <f>_xlfn.CONCAT(TEXT(H7,"0,0")," (",TEXT(H26,"0,0"), ")")</f>
        <v>51,3 (1,7)</v>
      </c>
      <c r="W7" t="str">
        <f>_xlfn.CONCAT(TEXT(I7,"0,0")," (",TEXT(I26,"0,0"), ")")</f>
        <v>63,7 (1,5)</v>
      </c>
      <c r="X7" t="str">
        <f>_xlfn.CONCAT(TEXT(J7,"0,0")," (",TEXT(J26,"0,0"), ")")</f>
        <v>74,6 (1,8)</v>
      </c>
    </row>
    <row r="8" spans="1:24" x14ac:dyDescent="0.3">
      <c r="A8" t="s">
        <v>3</v>
      </c>
      <c r="B8" s="2">
        <v>0.16721632774929901</v>
      </c>
      <c r="C8" s="2">
        <v>3.0232755054699298</v>
      </c>
      <c r="D8" s="2">
        <v>5.5427469044803797</v>
      </c>
      <c r="E8" s="2">
        <v>7.6029748422449996</v>
      </c>
      <c r="F8" s="2">
        <v>11.2274114712573</v>
      </c>
      <c r="G8" s="2">
        <v>17.798062930375298</v>
      </c>
      <c r="H8" s="2">
        <v>26.5600134995723</v>
      </c>
      <c r="I8" s="2">
        <v>31.1011242663714</v>
      </c>
      <c r="J8" s="2">
        <v>36.5158808482187</v>
      </c>
      <c r="O8" t="str">
        <f t="shared" si="0"/>
        <v>HD-UT (Chol)</v>
      </c>
      <c r="P8" t="str">
        <f>_xlfn.CONCAT(TEXT(B8,"0,0")," (",TEXT(B27,"0,0"), ")")</f>
        <v>0,2 (0,2)</v>
      </c>
      <c r="Q8" t="str">
        <f>_xlfn.CONCAT(TEXT(C8,"0,0")," (",TEXT(C27,"0,0"), ")")</f>
        <v>3,0 (1,0)</v>
      </c>
      <c r="R8" t="str">
        <f>_xlfn.CONCAT(TEXT(D8,"0,0")," (",TEXT(D27,"0,0"), ")")</f>
        <v>5,5 (1,6)</v>
      </c>
      <c r="S8" t="str">
        <f>_xlfn.CONCAT(TEXT(E8,"0,0")," (",TEXT(E27,"0,0"), ")")</f>
        <v>7,6 (2,0)</v>
      </c>
      <c r="T8" t="str">
        <f>_xlfn.CONCAT(TEXT(F8,"0,0")," (",TEXT(F27,"0,0"), ")")</f>
        <v>11,2 (3,1)</v>
      </c>
      <c r="U8" t="str">
        <f>_xlfn.CONCAT(TEXT(G8,"0,0")," (",TEXT(G27,"0,0"), ")")</f>
        <v>17,8 (4,6)</v>
      </c>
      <c r="V8" t="str">
        <f>_xlfn.CONCAT(TEXT(H8,"0,0")," (",TEXT(H27,"0,0"), ")")</f>
        <v>26,6 (6,4)</v>
      </c>
      <c r="W8" t="str">
        <f>_xlfn.CONCAT(TEXT(I8,"0,0")," (",TEXT(I27,"0,0"), ")")</f>
        <v>31,1 (7,3)</v>
      </c>
      <c r="X8" t="str">
        <f>_xlfn.CONCAT(TEXT(J8,"0,0")," (",TEXT(J27,"0,0"), ")")</f>
        <v>36,5 (8,0)</v>
      </c>
    </row>
    <row r="9" spans="1:24" x14ac:dyDescent="0.3">
      <c r="A9" t="s">
        <v>4</v>
      </c>
      <c r="B9" s="2">
        <v>0.18994888319907099</v>
      </c>
      <c r="C9" s="2">
        <v>1.6472822181778399</v>
      </c>
      <c r="D9" s="2">
        <v>3.0201398033242</v>
      </c>
      <c r="E9" s="2">
        <v>4.5211971717836699</v>
      </c>
      <c r="F9" s="2">
        <v>6.7030346930491502</v>
      </c>
      <c r="G9" s="2">
        <v>10.874710589606901</v>
      </c>
      <c r="H9" s="2">
        <v>15.4522615030215</v>
      </c>
      <c r="I9" s="2">
        <v>19.0581921982461</v>
      </c>
      <c r="J9" s="2">
        <v>22.174214931136301</v>
      </c>
      <c r="O9" t="str">
        <f t="shared" si="0"/>
        <v>HD-UT (Eig)</v>
      </c>
      <c r="P9" t="str">
        <f>_xlfn.CONCAT(TEXT(B9,"0,0")," (",TEXT(B28,"0,0"), ")")</f>
        <v>0,2 (0,2)</v>
      </c>
      <c r="Q9" t="str">
        <f>_xlfn.CONCAT(TEXT(C9,"0,0")," (",TEXT(C28,"0,0"), ")")</f>
        <v>1,6 (0,3)</v>
      </c>
      <c r="R9" t="str">
        <f>_xlfn.CONCAT(TEXT(D9,"0,0")," (",TEXT(D28,"0,0"), ")")</f>
        <v>3,0 (0,3)</v>
      </c>
      <c r="S9" t="str">
        <f>_xlfn.CONCAT(TEXT(E9,"0,0")," (",TEXT(E28,"0,0"), ")")</f>
        <v>4,5 (0,4)</v>
      </c>
      <c r="T9" t="str">
        <f>_xlfn.CONCAT(TEXT(F9,"0,0")," (",TEXT(F28,"0,0"), ")")</f>
        <v>6,7 (0,4)</v>
      </c>
      <c r="U9" t="str">
        <f>_xlfn.CONCAT(TEXT(G9,"0,0")," (",TEXT(G28,"0,0"), ")")</f>
        <v>10,9 (0,4)</v>
      </c>
      <c r="V9" t="str">
        <f>_xlfn.CONCAT(TEXT(H9,"0,0")," (",TEXT(H28,"0,0"), ")")</f>
        <v>15,5 (0,4)</v>
      </c>
      <c r="W9" t="str">
        <f>_xlfn.CONCAT(TEXT(I9,"0,0")," (",TEXT(I28,"0,0"), ")")</f>
        <v>19,1 (0,4)</v>
      </c>
      <c r="X9" t="str">
        <f>_xlfn.CONCAT(TEXT(J9,"0,0")," (",TEXT(J28,"0,0"), ")")</f>
        <v>22,2 (0,4)</v>
      </c>
    </row>
    <row r="10" spans="1:24" x14ac:dyDescent="0.3">
      <c r="A10" t="s">
        <v>5</v>
      </c>
      <c r="B10" s="2">
        <v>0.13295640682601201</v>
      </c>
      <c r="C10" s="2">
        <v>2.8932940977692598</v>
      </c>
      <c r="D10" s="2">
        <v>7.1970634332076804</v>
      </c>
      <c r="E10" s="2">
        <v>12.240901961160001</v>
      </c>
      <c r="F10" s="2">
        <v>19.803953607382802</v>
      </c>
      <c r="G10" s="2">
        <v>34.376700973360997</v>
      </c>
      <c r="H10" s="2">
        <v>51.256600373276299</v>
      </c>
      <c r="I10" s="2">
        <v>63.6910413669479</v>
      </c>
      <c r="J10" s="2">
        <v>74.595327928260104</v>
      </c>
      <c r="O10" t="str">
        <f t="shared" si="0"/>
        <v>HD-UT (Prin)</v>
      </c>
      <c r="P10" t="str">
        <f>_xlfn.CONCAT(TEXT(B10,"0,0")," (",TEXT(B29,"0,0"), ")")</f>
        <v>0,1 (0,1)</v>
      </c>
      <c r="Q10" t="str">
        <f>_xlfn.CONCAT(TEXT(C10,"0,0")," (",TEXT(C29,"0,0"), ")")</f>
        <v>2,9 (0,3)</v>
      </c>
      <c r="R10" t="str">
        <f>_xlfn.CONCAT(TEXT(D10,"0,0")," (",TEXT(D29,"0,0"), ")")</f>
        <v>7,2 (0,3)</v>
      </c>
      <c r="S10" t="str">
        <f>_xlfn.CONCAT(TEXT(E10,"0,0")," (",TEXT(E29,"0,0"), ")")</f>
        <v>12,2 (0,7)</v>
      </c>
      <c r="T10" t="str">
        <f>_xlfn.CONCAT(TEXT(F10,"0,0")," (",TEXT(F29,"0,0"), ")")</f>
        <v>19,8 (1,1)</v>
      </c>
      <c r="U10" t="str">
        <f>_xlfn.CONCAT(TEXT(G10,"0,0")," (",TEXT(G29,"0,0"), ")")</f>
        <v>34,4 (1,4)</v>
      </c>
      <c r="V10" t="str">
        <f>_xlfn.CONCAT(TEXT(H10,"0,0")," (",TEXT(H29,"0,0"), ")")</f>
        <v>51,3 (1,7)</v>
      </c>
      <c r="W10" t="str">
        <f>_xlfn.CONCAT(TEXT(I10,"0,0")," (",TEXT(I29,"0,0"), ")")</f>
        <v>63,7 (1,5)</v>
      </c>
      <c r="X10" t="str">
        <f>_xlfn.CONCAT(TEXT(J10,"0,0")," (",TEXT(J29,"0,0"), ")")</f>
        <v>74,6 (1,8)</v>
      </c>
    </row>
    <row r="11" spans="1:24" x14ac:dyDescent="0.3">
      <c r="A11" t="s">
        <v>6</v>
      </c>
      <c r="B11" s="2">
        <v>3.1726197124889798E-2</v>
      </c>
      <c r="C11" s="2">
        <v>8.2760127404855194E-2</v>
      </c>
      <c r="D11" s="2">
        <v>0.148060252899501</v>
      </c>
      <c r="E11" s="2">
        <v>0.20630097725405999</v>
      </c>
      <c r="F11" s="2">
        <v>0.303836228079092</v>
      </c>
      <c r="G11" s="2">
        <v>0.48979595562066902</v>
      </c>
      <c r="H11" s="2">
        <v>0.66218498520124203</v>
      </c>
      <c r="I11" s="2">
        <v>0.78371235716457499</v>
      </c>
      <c r="J11" s="2">
        <v>0.94215118056168001</v>
      </c>
      <c r="O11" t="str">
        <f t="shared" si="0"/>
        <v>MC</v>
      </c>
      <c r="P11" t="str">
        <f>_xlfn.CONCAT(TEXT(B11,"0,0")," (",TEXT(B30,"0,0"), ")")</f>
        <v>0,0 (0,0)</v>
      </c>
      <c r="Q11" t="str">
        <f>_xlfn.CONCAT(TEXT(C11,"0,0")," (",TEXT(C30,"0,0"), ")")</f>
        <v>0,1 (0,0)</v>
      </c>
      <c r="R11" t="str">
        <f>_xlfn.CONCAT(TEXT(D11,"0,0")," (",TEXT(D30,"0,0"), ")")</f>
        <v>0,1 (0,1)</v>
      </c>
      <c r="S11" t="str">
        <f>_xlfn.CONCAT(TEXT(E11,"0,0")," (",TEXT(E30,"0,0"), ")")</f>
        <v>0,2 (0,1)</v>
      </c>
      <c r="T11" t="str">
        <f>_xlfn.CONCAT(TEXT(F11,"0,0")," (",TEXT(F30,"0,0"), ")")</f>
        <v>0,3 (0,1)</v>
      </c>
      <c r="U11" t="str">
        <f>_xlfn.CONCAT(TEXT(G11,"0,0")," (",TEXT(G30,"0,0"), ")")</f>
        <v>0,5 (0,2)</v>
      </c>
      <c r="V11" t="str">
        <f>_xlfn.CONCAT(TEXT(H11,"0,0")," (",TEXT(H30,"0,0"), ")")</f>
        <v>0,7 (0,3)</v>
      </c>
      <c r="W11" t="str">
        <f>_xlfn.CONCAT(TEXT(I11,"0,0")," (",TEXT(I30,"0,0"), ")")</f>
        <v>0,8 (0,3)</v>
      </c>
      <c r="X11" t="str">
        <f>_xlfn.CONCAT(TEXT(J11,"0,0")," (",TEXT(J30,"0,0"), ")")</f>
        <v>0,9 (0,4)</v>
      </c>
    </row>
    <row r="12" spans="1:24" x14ac:dyDescent="0.3">
      <c r="A12" t="s">
        <v>20</v>
      </c>
      <c r="B12" s="2">
        <v>8.1492139830741805E-5</v>
      </c>
      <c r="C12" s="2">
        <v>9.3081580462051495E-4</v>
      </c>
      <c r="D12" s="2">
        <v>3.38369064236369E-3</v>
      </c>
      <c r="E12" s="2">
        <v>1.02319368576434E-2</v>
      </c>
      <c r="F12" s="2">
        <v>2.9087424505200601E-2</v>
      </c>
      <c r="G12" s="2">
        <v>0.113945552130199</v>
      </c>
      <c r="H12" s="2">
        <v>0.30466861222666802</v>
      </c>
      <c r="I12" s="2">
        <v>0.58797379635790903</v>
      </c>
      <c r="J12" s="2">
        <v>0.89114661265316297</v>
      </c>
      <c r="O12" t="str">
        <f t="shared" si="0"/>
        <v>SUT (Chol)</v>
      </c>
      <c r="P12" t="str">
        <f>_xlfn.CONCAT(TEXT(B12,"0,0")," (",TEXT(B31,"0,0"), ")")</f>
        <v>0,0 (0,0)</v>
      </c>
      <c r="Q12" t="str">
        <f>_xlfn.CONCAT(TEXT(C12,"0,0")," (",TEXT(C31,"0,0"), ")")</f>
        <v>0,0 (0,0)</v>
      </c>
      <c r="R12" t="str">
        <f>_xlfn.CONCAT(TEXT(D12,"0,0")," (",TEXT(D31,"0,0"), ")")</f>
        <v>0,0 (0,0)</v>
      </c>
      <c r="S12" t="str">
        <f>_xlfn.CONCAT(TEXT(E12,"0,0")," (",TEXT(E31,"0,0"), ")")</f>
        <v>0,0 (0,0)</v>
      </c>
      <c r="T12" t="str">
        <f>_xlfn.CONCAT(TEXT(F12,"0,0")," (",TEXT(F31,"0,0"), ")")</f>
        <v>0,0 (0,0)</v>
      </c>
      <c r="U12" t="str">
        <f>_xlfn.CONCAT(TEXT(G12,"0,0")," (",TEXT(G31,"0,0"), ")")</f>
        <v>0,1 (0,0)</v>
      </c>
      <c r="V12" t="str">
        <f>_xlfn.CONCAT(TEXT(H12,"0,0")," (",TEXT(H31,"0,0"), ")")</f>
        <v>0,3 (0,1)</v>
      </c>
      <c r="W12" t="str">
        <f>_xlfn.CONCAT(TEXT(I12,"0,0")," (",TEXT(I31,"0,0"), ")")</f>
        <v>0,6 (0,2)</v>
      </c>
      <c r="X12" t="str">
        <f>_xlfn.CONCAT(TEXT(J12,"0,0")," (",TEXT(J31,"0,0"), ")")</f>
        <v>0,9 (0,3)</v>
      </c>
    </row>
    <row r="13" spans="1:24" x14ac:dyDescent="0.3">
      <c r="A13" t="s">
        <v>21</v>
      </c>
      <c r="B13" s="2">
        <v>7.5250964572748497E-5</v>
      </c>
      <c r="C13" s="2">
        <v>1.5023428869600801E-3</v>
      </c>
      <c r="D13" s="2">
        <v>6.2218466848449599E-3</v>
      </c>
      <c r="E13" s="2">
        <v>1.7829316283837399E-2</v>
      </c>
      <c r="F13" s="2">
        <v>5.26683292960907E-2</v>
      </c>
      <c r="G13" s="2">
        <v>0.206108117529059</v>
      </c>
      <c r="H13" s="2">
        <v>0.654716018848849</v>
      </c>
      <c r="I13" s="2"/>
      <c r="J13" s="2"/>
      <c r="O13" t="str">
        <f t="shared" si="0"/>
        <v>SUT (Eig)</v>
      </c>
      <c r="P13" t="str">
        <f>_xlfn.CONCAT(TEXT(B13,"0,0")," (",TEXT(B32,"0,0"), ")")</f>
        <v>0,0 (0,0)</v>
      </c>
      <c r="Q13" t="str">
        <f>_xlfn.CONCAT(TEXT(C13,"0,0")," (",TEXT(C32,"0,0"), ")")</f>
        <v>0,0 (0,0)</v>
      </c>
      <c r="R13" t="str">
        <f>_xlfn.CONCAT(TEXT(D13,"0,0")," (",TEXT(D32,"0,0"), ")")</f>
        <v>0,0 (0,0)</v>
      </c>
      <c r="S13" t="str">
        <f>_xlfn.CONCAT(TEXT(E13,"0,0")," (",TEXT(E32,"0,0"), ")")</f>
        <v>0,0 (0,0)</v>
      </c>
      <c r="T13" t="str">
        <f>_xlfn.CONCAT(TEXT(F13,"0,0")," (",TEXT(F32,"0,0"), ")")</f>
        <v>0,1 (0,0)</v>
      </c>
      <c r="U13" t="str">
        <f>_xlfn.CONCAT(TEXT(G13,"0,0")," (",TEXT(G32,"0,0"), ")")</f>
        <v>0,2 (0,0)</v>
      </c>
      <c r="V13" t="str">
        <f>_xlfn.CONCAT(TEXT(H13,"0,0")," (",TEXT(H32,"0,0"), ")")</f>
        <v>0,7 (0,0)</v>
      </c>
      <c r="W13" t="str">
        <f>_xlfn.CONCAT(TEXT(I13,"0,0")," (",TEXT(I32,"0,0"), ")")</f>
        <v>0,0 (0,0)</v>
      </c>
      <c r="X13" t="str">
        <f>_xlfn.CONCAT(TEXT(J13,"0,0")," (",TEXT(J32,"0,0"), ")")</f>
        <v>0,0 (0,0)</v>
      </c>
    </row>
    <row r="14" spans="1:24" x14ac:dyDescent="0.3">
      <c r="A14" t="s">
        <v>22</v>
      </c>
      <c r="B14" s="2">
        <v>7.3809544352073194E-5</v>
      </c>
      <c r="C14" s="2">
        <v>8.2583529001370502E-4</v>
      </c>
      <c r="D14" s="2">
        <v>2.03322320853133E-3</v>
      </c>
      <c r="E14" s="2">
        <v>4.4389790230391496E-3</v>
      </c>
      <c r="F14" s="2">
        <v>1.0855554950845401E-2</v>
      </c>
      <c r="G14" s="2">
        <v>3.8310674436732098E-2</v>
      </c>
      <c r="H14" s="2">
        <v>0.102895475903095</v>
      </c>
      <c r="I14" s="2">
        <v>0.187021907303457</v>
      </c>
      <c r="J14" s="2">
        <v>0.28718103905968301</v>
      </c>
      <c r="O14" t="str">
        <f t="shared" si="0"/>
        <v>SUT (Prin)</v>
      </c>
      <c r="P14" t="str">
        <f>_xlfn.CONCAT(TEXT(B14,"0,0")," (",TEXT(B33,"0,0"), ")")</f>
        <v>0,0 (0,0)</v>
      </c>
      <c r="Q14" t="str">
        <f>_xlfn.CONCAT(TEXT(C14,"0,0")," (",TEXT(C33,"0,0"), ")")</f>
        <v>0,0 (0,0)</v>
      </c>
      <c r="R14" t="str">
        <f>_xlfn.CONCAT(TEXT(D14,"0,0")," (",TEXT(D33,"0,0"), ")")</f>
        <v>0,0 (0,0)</v>
      </c>
      <c r="S14" t="str">
        <f>_xlfn.CONCAT(TEXT(E14,"0,0")," (",TEXT(E33,"0,0"), ")")</f>
        <v>0,0 (0,0)</v>
      </c>
      <c r="T14" t="str">
        <f>_xlfn.CONCAT(TEXT(F14,"0,0")," (",TEXT(F33,"0,0"), ")")</f>
        <v>0,0 (0,0)</v>
      </c>
      <c r="U14" t="str">
        <f>_xlfn.CONCAT(TEXT(G14,"0,0")," (",TEXT(G33,"0,0"), ")")</f>
        <v>0,0 (0,0)</v>
      </c>
      <c r="V14" t="str">
        <f>_xlfn.CONCAT(TEXT(H14,"0,0")," (",TEXT(H33,"0,0"), ")")</f>
        <v>0,1 (0,0)</v>
      </c>
      <c r="W14" t="str">
        <f>_xlfn.CONCAT(TEXT(I14,"0,0")," (",TEXT(I33,"0,0"), ")")</f>
        <v>0,2 (0,0)</v>
      </c>
      <c r="X14" t="str">
        <f>_xlfn.CONCAT(TEXT(J14,"0,0")," (",TEXT(J33,"0,0"), ")")</f>
        <v>0,3 (0,0)</v>
      </c>
    </row>
    <row r="15" spans="1:24" x14ac:dyDescent="0.3">
      <c r="A15" t="s">
        <v>13</v>
      </c>
      <c r="B15" s="2">
        <v>1.1914121330341401</v>
      </c>
      <c r="C15" s="2">
        <v>4.1155493143099902</v>
      </c>
      <c r="D15" s="2">
        <v>15.8011411099498</v>
      </c>
      <c r="E15" s="2">
        <v>42.185566045023798</v>
      </c>
      <c r="F15" s="2">
        <v>97.179737217289698</v>
      </c>
      <c r="G15" s="2">
        <v>269.60368148760301</v>
      </c>
      <c r="H15" s="2">
        <v>550.60549806416202</v>
      </c>
      <c r="I15" s="2">
        <v>869.56018814893105</v>
      </c>
      <c r="J15" s="2">
        <v>1167.9879824127199</v>
      </c>
      <c r="O15" t="str">
        <f t="shared" si="0"/>
        <v>UT (Chol)</v>
      </c>
      <c r="P15" t="str">
        <f>_xlfn.CONCAT(TEXT(B15,"0,0")," (",TEXT(B34,"0,0"), ")")</f>
        <v>1,2 (0,2)</v>
      </c>
      <c r="Q15" t="str">
        <f>_xlfn.CONCAT(TEXT(C15,"0,0")," (",TEXT(C34,"0,0"), ")")</f>
        <v>4,1 (1,8)</v>
      </c>
      <c r="R15" t="str">
        <f>_xlfn.CONCAT(TEXT(D15,"0,0")," (",TEXT(D34,"0,0"), ")")</f>
        <v>15,8 (4,8)</v>
      </c>
      <c r="S15" t="str">
        <f>_xlfn.CONCAT(TEXT(E15,"0,0")," (",TEXT(E34,"0,0"), ")")</f>
        <v>42,2 (10,9)</v>
      </c>
      <c r="T15" t="str">
        <f>_xlfn.CONCAT(TEXT(F15,"0,0")," (",TEXT(F34,"0,0"), ")")</f>
        <v>97,2 (23,4)</v>
      </c>
      <c r="U15" t="str">
        <f>_xlfn.CONCAT(TEXT(G15,"0,0")," (",TEXT(G34,"0,0"), ")")</f>
        <v>269,6 (51,7)</v>
      </c>
      <c r="V15" t="str">
        <f>_xlfn.CONCAT(TEXT(H15,"0,0")," (",TEXT(H34,"0,0"), ")")</f>
        <v>550,6 (100,9)</v>
      </c>
      <c r="W15" t="str">
        <f>_xlfn.CONCAT(TEXT(I15,"0,0")," (",TEXT(I34,"0,0"), ")")</f>
        <v>869,6 (144,6)</v>
      </c>
      <c r="X15" t="str">
        <f>_xlfn.CONCAT(TEXT(J15,"0,0")," (",TEXT(J34,"0,0"), ")")</f>
        <v>1168,0 (188,4)</v>
      </c>
    </row>
    <row r="16" spans="1:24" x14ac:dyDescent="0.3">
      <c r="A16" t="s">
        <v>14</v>
      </c>
      <c r="B16" s="2">
        <v>1.2560928381944301</v>
      </c>
      <c r="C16" s="2">
        <v>7.4116852711956698</v>
      </c>
      <c r="D16" s="2">
        <v>27.288693951589099</v>
      </c>
      <c r="E16" s="2">
        <v>62.898150192601001</v>
      </c>
      <c r="F16" s="2">
        <v>142.038942088346</v>
      </c>
      <c r="G16" s="2">
        <v>378.13934122852999</v>
      </c>
      <c r="H16" s="2">
        <v>802.916865816008</v>
      </c>
      <c r="I16" s="2">
        <v>1213.7776165765499</v>
      </c>
      <c r="J16" s="2">
        <v>1639.2739750942001</v>
      </c>
      <c r="O16" t="str">
        <f t="shared" si="0"/>
        <v>UT (Eig)</v>
      </c>
      <c r="P16" t="str">
        <f>_xlfn.CONCAT(TEXT(B16,"0,0")," (",TEXT(B35,"0,0"), ")")</f>
        <v>1,3 (0,3)</v>
      </c>
      <c r="Q16" t="str">
        <f>_xlfn.CONCAT(TEXT(C16,"0,0")," (",TEXT(C35,"0,0"), ")")</f>
        <v>7,4 (1,7)</v>
      </c>
      <c r="R16" t="str">
        <f>_xlfn.CONCAT(TEXT(D16,"0,0")," (",TEXT(D35,"0,0"), ")")</f>
        <v>27,3 (3,6)</v>
      </c>
      <c r="S16" t="str">
        <f>_xlfn.CONCAT(TEXT(E16,"0,0")," (",TEXT(E35,"0,0"), ")")</f>
        <v>62,9 (6,7)</v>
      </c>
      <c r="T16" t="str">
        <f>_xlfn.CONCAT(TEXT(F16,"0,0")," (",TEXT(F35,"0,0"), ")")</f>
        <v>142,0 (12,2)</v>
      </c>
      <c r="U16" t="str">
        <f>_xlfn.CONCAT(TEXT(G16,"0,0")," (",TEXT(G35,"0,0"), ")")</f>
        <v>378,1 (17,7)</v>
      </c>
      <c r="V16" t="str">
        <f>_xlfn.CONCAT(TEXT(H16,"0,0")," (",TEXT(H35,"0,0"), ")")</f>
        <v>802,9 (33,4)</v>
      </c>
      <c r="W16" t="str">
        <f>_xlfn.CONCAT(TEXT(I16,"0,0")," (",TEXT(I35,"0,0"), ")")</f>
        <v>1213,8 (34,9)</v>
      </c>
      <c r="X16" t="str">
        <f>_xlfn.CONCAT(TEXT(J16,"0,0")," (",TEXT(J35,"0,0"), ")")</f>
        <v>1639,3 (40,3)</v>
      </c>
    </row>
    <row r="17" spans="1:24" x14ac:dyDescent="0.3">
      <c r="A17" t="s">
        <v>15</v>
      </c>
      <c r="B17" s="2">
        <v>1.1928854330793</v>
      </c>
      <c r="C17" s="2">
        <v>3.2422225154079598</v>
      </c>
      <c r="D17" s="2">
        <v>9.3098115535139492</v>
      </c>
      <c r="E17" s="2">
        <v>19.431689704990799</v>
      </c>
      <c r="F17" s="2">
        <v>40.582298737539702</v>
      </c>
      <c r="G17" s="2">
        <v>103.371923630192</v>
      </c>
      <c r="H17" s="2">
        <v>208.377430662302</v>
      </c>
      <c r="I17" s="2">
        <v>316.51519641191902</v>
      </c>
      <c r="J17" s="2">
        <v>426.97758563598398</v>
      </c>
      <c r="O17" t="str">
        <f t="shared" si="0"/>
        <v>UT (Prin)</v>
      </c>
      <c r="P17" t="str">
        <f>_xlfn.CONCAT(TEXT(B17,"0,0")," (",TEXT(B36,"0,0"), ")")</f>
        <v>1,2 (0,1)</v>
      </c>
      <c r="Q17" t="str">
        <f>_xlfn.CONCAT(TEXT(C17,"0,0")," (",TEXT(C36,"0,0"), ")")</f>
        <v>3,2 (1,6)</v>
      </c>
      <c r="R17" t="str">
        <f>_xlfn.CONCAT(TEXT(D17,"0,0")," (",TEXT(D36,"0,0"), ")")</f>
        <v>9,3 (2,2)</v>
      </c>
      <c r="S17" t="str">
        <f>_xlfn.CONCAT(TEXT(E17,"0,0")," (",TEXT(E36,"0,0"), ")")</f>
        <v>19,4 (2,7)</v>
      </c>
      <c r="T17" t="str">
        <f>_xlfn.CONCAT(TEXT(F17,"0,0")," (",TEXT(F36,"0,0"), ")")</f>
        <v>40,6 (3,3)</v>
      </c>
      <c r="U17" t="str">
        <f>_xlfn.CONCAT(TEXT(G17,"0,0")," (",TEXT(G36,"0,0"), ")")</f>
        <v>103,4 (5,3)</v>
      </c>
      <c r="V17" t="str">
        <f>_xlfn.CONCAT(TEXT(H17,"0,0")," (",TEXT(H36,"0,0"), ")")</f>
        <v>208,4 (6,3)</v>
      </c>
      <c r="W17" t="str">
        <f>_xlfn.CONCAT(TEXT(I17,"0,0")," (",TEXT(I36,"0,0"), ")")</f>
        <v>316,5 (8,9)</v>
      </c>
      <c r="X17" t="str">
        <f>_xlfn.CONCAT(TEXT(J17,"0,0")," (",TEXT(J36,"0,0"), ")")</f>
        <v>427,0 (10,7)</v>
      </c>
    </row>
    <row r="20" spans="1:24" x14ac:dyDescent="0.3">
      <c r="A20" s="1" t="s">
        <v>8</v>
      </c>
    </row>
    <row r="21" spans="1:24" x14ac:dyDescent="0.3"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24" x14ac:dyDescent="0.3">
      <c r="A22" t="s">
        <v>1</v>
      </c>
      <c r="B22">
        <v>2</v>
      </c>
      <c r="C22">
        <v>10</v>
      </c>
      <c r="D22">
        <v>25</v>
      </c>
      <c r="E22">
        <v>50</v>
      </c>
      <c r="F22">
        <v>100</v>
      </c>
      <c r="G22">
        <v>250</v>
      </c>
      <c r="H22">
        <v>500</v>
      </c>
      <c r="I22">
        <v>750</v>
      </c>
      <c r="J22">
        <v>1000</v>
      </c>
    </row>
    <row r="23" spans="1:24" x14ac:dyDescent="0.3">
      <c r="A23" t="s">
        <v>2</v>
      </c>
      <c r="O23" t="s">
        <v>10</v>
      </c>
    </row>
    <row r="24" spans="1:24" x14ac:dyDescent="0.3">
      <c r="A24" t="s">
        <v>17</v>
      </c>
      <c r="B24">
        <v>0.162841820633818</v>
      </c>
      <c r="C24">
        <v>0.96877795974515601</v>
      </c>
      <c r="D24">
        <v>1.6138863808439801</v>
      </c>
      <c r="E24">
        <v>2.01727818713124</v>
      </c>
      <c r="F24">
        <v>3.1054381091227099</v>
      </c>
      <c r="G24">
        <v>4.5751718620439803</v>
      </c>
      <c r="H24">
        <v>6.43440129054322</v>
      </c>
      <c r="I24">
        <v>7.3111122545460301</v>
      </c>
      <c r="J24">
        <v>7.9938370978715296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</row>
    <row r="25" spans="1:24" x14ac:dyDescent="0.3">
      <c r="A25" t="s">
        <v>18</v>
      </c>
      <c r="B25">
        <v>0.169104149989425</v>
      </c>
      <c r="C25">
        <v>0.30182054704225503</v>
      </c>
      <c r="D25">
        <v>0.31142736483392902</v>
      </c>
      <c r="E25">
        <v>0.36808216548233502</v>
      </c>
      <c r="F25">
        <v>0.39182917547229101</v>
      </c>
      <c r="G25">
        <v>0.40413160681582599</v>
      </c>
      <c r="H25">
        <v>0.366255504341708</v>
      </c>
      <c r="I25">
        <v>0.40990802764739998</v>
      </c>
      <c r="J25">
        <v>0.41961398954022899</v>
      </c>
      <c r="O25" t="s">
        <v>1</v>
      </c>
      <c r="P25">
        <v>2</v>
      </c>
      <c r="Q25">
        <v>10</v>
      </c>
      <c r="R25">
        <v>25</v>
      </c>
      <c r="S25">
        <v>50</v>
      </c>
      <c r="T25">
        <v>100</v>
      </c>
      <c r="U25">
        <v>250</v>
      </c>
      <c r="V25">
        <v>500</v>
      </c>
      <c r="W25">
        <v>750</v>
      </c>
      <c r="X25">
        <v>1000</v>
      </c>
    </row>
    <row r="26" spans="1:24" x14ac:dyDescent="0.3">
      <c r="A26" t="s">
        <v>19</v>
      </c>
      <c r="B26">
        <v>0.13022588941796501</v>
      </c>
      <c r="C26">
        <v>0.25978330638247898</v>
      </c>
      <c r="D26">
        <v>0.316328161518244</v>
      </c>
      <c r="E26">
        <v>0.68659715521834197</v>
      </c>
      <c r="F26">
        <v>1.0736842565676199</v>
      </c>
      <c r="G26">
        <v>1.4069258970551</v>
      </c>
      <c r="H26">
        <v>1.6885035528427701</v>
      </c>
      <c r="I26">
        <v>1.52901346426272</v>
      </c>
      <c r="J26">
        <v>1.8278762528653101</v>
      </c>
      <c r="O26" t="s">
        <v>2</v>
      </c>
    </row>
    <row r="27" spans="1:24" x14ac:dyDescent="0.3">
      <c r="A27" t="s">
        <v>3</v>
      </c>
      <c r="B27">
        <v>0.162861446024642</v>
      </c>
      <c r="C27">
        <v>0.96878573614683905</v>
      </c>
      <c r="D27">
        <v>1.6138530974846701</v>
      </c>
      <c r="E27">
        <v>2.0172083406124601</v>
      </c>
      <c r="F27">
        <v>3.10531839136604</v>
      </c>
      <c r="G27">
        <v>4.5749845019370197</v>
      </c>
      <c r="H27">
        <v>6.4341348042841098</v>
      </c>
      <c r="I27">
        <v>7.3107955388131298</v>
      </c>
      <c r="J27">
        <v>7.99348599117919</v>
      </c>
      <c r="O27" t="str">
        <f>O9</f>
        <v>HD-UT (Eig)</v>
      </c>
      <c r="P27" t="str">
        <f>P9</f>
        <v>0,2 (0,2)</v>
      </c>
      <c r="Q27" t="str">
        <f>Q9</f>
        <v>1,6 (0,3)</v>
      </c>
      <c r="R27" t="str">
        <f>R9</f>
        <v>3,0 (0,3)</v>
      </c>
      <c r="S27" t="str">
        <f>S9</f>
        <v>4,5 (0,4)</v>
      </c>
      <c r="T27" t="str">
        <f>T9</f>
        <v>6,7 (0,4)</v>
      </c>
      <c r="U27" t="str">
        <f>U9</f>
        <v>10,9 (0,4)</v>
      </c>
      <c r="V27" t="str">
        <f>V9</f>
        <v>15,5 (0,4)</v>
      </c>
      <c r="W27" t="str">
        <f>W9</f>
        <v>19,1 (0,4)</v>
      </c>
      <c r="X27" t="str">
        <f>X9</f>
        <v>22,2 (0,4)</v>
      </c>
    </row>
    <row r="28" spans="1:24" x14ac:dyDescent="0.3">
      <c r="A28" t="s">
        <v>4</v>
      </c>
      <c r="B28">
        <v>0.169130450667868</v>
      </c>
      <c r="C28">
        <v>0.30182902365865</v>
      </c>
      <c r="D28">
        <v>0.31143148124569497</v>
      </c>
      <c r="E28">
        <v>0.366475107546894</v>
      </c>
      <c r="F28">
        <v>0.39183066323516402</v>
      </c>
      <c r="G28">
        <v>0.41107774856130203</v>
      </c>
      <c r="H28">
        <v>0.35979346290735897</v>
      </c>
      <c r="I28">
        <v>0.41272100376778298</v>
      </c>
      <c r="J28">
        <v>0.43625736900987999</v>
      </c>
      <c r="O28" t="str">
        <f>O6</f>
        <v>HD-SUT (Eig)</v>
      </c>
      <c r="P28" t="str">
        <f>P6</f>
        <v>0,2 (0,2)</v>
      </c>
      <c r="Q28" t="str">
        <f>Q6</f>
        <v>1,6 (0,3)</v>
      </c>
      <c r="R28" t="str">
        <f>R6</f>
        <v>3,0 (0,3)</v>
      </c>
      <c r="S28" t="str">
        <f>S6</f>
        <v>4,5 (0,4)</v>
      </c>
      <c r="T28" t="str">
        <f>T6</f>
        <v>6,7 (0,4)</v>
      </c>
      <c r="U28" t="str">
        <f>U6</f>
        <v>10,9 (0,4)</v>
      </c>
      <c r="V28" t="str">
        <f>V6</f>
        <v>15,4 (0,4)</v>
      </c>
      <c r="W28" t="str">
        <f>W6</f>
        <v>19,0 (0,4)</v>
      </c>
      <c r="X28" t="str">
        <f>X6</f>
        <v>22,2 (0,4)</v>
      </c>
    </row>
    <row r="29" spans="1:24" x14ac:dyDescent="0.3">
      <c r="A29" t="s">
        <v>5</v>
      </c>
      <c r="B29">
        <v>0.13022701028209599</v>
      </c>
      <c r="C29">
        <v>0.25973622079250402</v>
      </c>
      <c r="D29">
        <v>0.316360514611288</v>
      </c>
      <c r="E29">
        <v>0.68662642814916497</v>
      </c>
      <c r="F29">
        <v>1.07370457124056</v>
      </c>
      <c r="G29">
        <v>1.40693484375801</v>
      </c>
      <c r="H29">
        <v>1.6885038704298301</v>
      </c>
      <c r="I29">
        <v>1.52901248948515</v>
      </c>
      <c r="J29">
        <v>1.82786965169219</v>
      </c>
      <c r="O29" t="str">
        <f>O14</f>
        <v>SUT (Prin)</v>
      </c>
      <c r="P29" t="str">
        <f>P14</f>
        <v>0,0 (0,0)</v>
      </c>
      <c r="Q29" t="str">
        <f>Q14</f>
        <v>0,0 (0,0)</v>
      </c>
      <c r="R29" t="str">
        <f>R14</f>
        <v>0,0 (0,0)</v>
      </c>
      <c r="S29" t="str">
        <f>S14</f>
        <v>0,0 (0,0)</v>
      </c>
      <c r="T29" t="str">
        <f>T14</f>
        <v>0,0 (0,0)</v>
      </c>
      <c r="U29" t="str">
        <f>U14</f>
        <v>0,0 (0,0)</v>
      </c>
      <c r="V29" t="str">
        <f>V14</f>
        <v>0,1 (0,0)</v>
      </c>
      <c r="W29" t="str">
        <f>W14</f>
        <v>0,2 (0,0)</v>
      </c>
      <c r="X29" t="str">
        <f>X14</f>
        <v>0,3 (0,0)</v>
      </c>
    </row>
    <row r="30" spans="1:24" x14ac:dyDescent="0.3">
      <c r="A30" t="s">
        <v>6</v>
      </c>
      <c r="B30">
        <v>2.2990335717475201E-2</v>
      </c>
      <c r="C30">
        <v>4.4375276529565501E-2</v>
      </c>
      <c r="D30">
        <v>7.2709944498631301E-2</v>
      </c>
      <c r="E30">
        <v>0.100146414277998</v>
      </c>
      <c r="F30">
        <v>0.12732819085503599</v>
      </c>
      <c r="G30">
        <v>0.19089178942023599</v>
      </c>
      <c r="H30">
        <v>0.26190098339798201</v>
      </c>
      <c r="I30">
        <v>0.29351748439449898</v>
      </c>
      <c r="J30">
        <v>0.40085919608041098</v>
      </c>
      <c r="O30" t="str">
        <f>O17</f>
        <v>UT (Prin)</v>
      </c>
      <c r="P30" t="str">
        <f>P17</f>
        <v>1,2 (0,1)</v>
      </c>
      <c r="Q30" t="str">
        <f>Q17</f>
        <v>3,2 (1,6)</v>
      </c>
      <c r="R30" t="str">
        <f>R17</f>
        <v>9,3 (2,2)</v>
      </c>
      <c r="S30" t="str">
        <f>S17</f>
        <v>19,4 (2,7)</v>
      </c>
      <c r="T30" t="str">
        <f>T17</f>
        <v>40,6 (3,3)</v>
      </c>
      <c r="U30" t="str">
        <f>U17</f>
        <v>103,4 (5,3)</v>
      </c>
      <c r="V30" t="str">
        <f>V17</f>
        <v>208,4 (6,3)</v>
      </c>
      <c r="W30" t="str">
        <f>W17</f>
        <v>316,5 (8,9)</v>
      </c>
      <c r="X30" t="str">
        <f>X17</f>
        <v>427,0 (10,7)</v>
      </c>
    </row>
    <row r="31" spans="1:24" x14ac:dyDescent="0.3">
      <c r="A31" t="s">
        <v>20</v>
      </c>
      <c r="B31" s="3">
        <v>1.3781677410807601E-5</v>
      </c>
      <c r="C31">
        <v>3.3910478032202901E-4</v>
      </c>
      <c r="D31">
        <v>1.0279995197393201E-3</v>
      </c>
      <c r="E31">
        <v>3.2619183160401198E-3</v>
      </c>
      <c r="F31">
        <v>9.9291332243401E-3</v>
      </c>
      <c r="G31">
        <v>3.3692036654461598E-2</v>
      </c>
      <c r="H31">
        <v>9.4621715589532196E-2</v>
      </c>
      <c r="I31">
        <v>0.16619498498006399</v>
      </c>
      <c r="J31">
        <v>0.25452071116508301</v>
      </c>
      <c r="O31" t="str">
        <f>O11</f>
        <v>MC</v>
      </c>
      <c r="P31" t="str">
        <f t="shared" ref="P31:X31" si="1">P11</f>
        <v>0,0 (0,0)</v>
      </c>
      <c r="Q31" t="str">
        <f t="shared" si="1"/>
        <v>0,1 (0,0)</v>
      </c>
      <c r="R31" t="str">
        <f t="shared" si="1"/>
        <v>0,1 (0,1)</v>
      </c>
      <c r="S31" t="str">
        <f t="shared" si="1"/>
        <v>0,2 (0,1)</v>
      </c>
      <c r="T31" t="str">
        <f t="shared" si="1"/>
        <v>0,3 (0,1)</v>
      </c>
      <c r="U31" t="str">
        <f t="shared" si="1"/>
        <v>0,5 (0,2)</v>
      </c>
      <c r="V31" t="str">
        <f t="shared" si="1"/>
        <v>0,7 (0,3)</v>
      </c>
      <c r="W31" t="str">
        <f t="shared" si="1"/>
        <v>0,8 (0,3)</v>
      </c>
      <c r="X31" t="str">
        <f t="shared" si="1"/>
        <v>0,9 (0,4)</v>
      </c>
    </row>
    <row r="32" spans="1:24" x14ac:dyDescent="0.3">
      <c r="A32" t="s">
        <v>21</v>
      </c>
      <c r="B32" s="3">
        <v>1.7345135353735101E-5</v>
      </c>
      <c r="C32">
        <v>3.3080330445787E-4</v>
      </c>
      <c r="D32">
        <v>9.0942716535522298E-4</v>
      </c>
      <c r="E32">
        <v>2.1806251438257398E-3</v>
      </c>
      <c r="F32">
        <v>4.4078463000917197E-3</v>
      </c>
      <c r="G32">
        <v>1.0753899122171199E-2</v>
      </c>
      <c r="O32" t="s">
        <v>23</v>
      </c>
    </row>
    <row r="33" spans="1:24" x14ac:dyDescent="0.3">
      <c r="A33" t="s">
        <v>22</v>
      </c>
      <c r="B33" s="3">
        <v>2.0595337929593801E-5</v>
      </c>
      <c r="C33">
        <v>2.8085326673389399E-4</v>
      </c>
      <c r="D33">
        <v>4.1105044352546499E-4</v>
      </c>
      <c r="E33">
        <v>5.9570396763397799E-4</v>
      </c>
      <c r="F33">
        <v>9.7238906791046495E-4</v>
      </c>
      <c r="G33">
        <v>2.4238464863019699E-3</v>
      </c>
      <c r="H33">
        <v>4.2000602965215003E-3</v>
      </c>
      <c r="I33">
        <v>7.0722671117281503E-3</v>
      </c>
      <c r="J33">
        <v>9.6158800926818902E-3</v>
      </c>
    </row>
    <row r="34" spans="1:24" x14ac:dyDescent="0.3">
      <c r="A34" t="s">
        <v>13</v>
      </c>
      <c r="B34">
        <v>0.246031697749025</v>
      </c>
      <c r="C34">
        <v>1.83910972759235</v>
      </c>
      <c r="D34">
        <v>4.8360660955500396</v>
      </c>
      <c r="E34">
        <v>10.9263906545554</v>
      </c>
      <c r="F34">
        <v>23.435688164374699</v>
      </c>
      <c r="G34">
        <v>51.706948113005197</v>
      </c>
      <c r="H34">
        <v>100.930618025022</v>
      </c>
      <c r="I34">
        <v>144.60720620301799</v>
      </c>
      <c r="J34">
        <v>188.443583345576</v>
      </c>
      <c r="O34" t="str">
        <f>O25</f>
        <v>dim_x</v>
      </c>
      <c r="P34">
        <f>P25</f>
        <v>2</v>
      </c>
      <c r="Q34">
        <f>T25</f>
        <v>100</v>
      </c>
      <c r="R34">
        <f>X25</f>
        <v>1000</v>
      </c>
    </row>
    <row r="35" spans="1:24" x14ac:dyDescent="0.3">
      <c r="A35" t="s">
        <v>14</v>
      </c>
      <c r="B35">
        <v>0.30046170113452603</v>
      </c>
      <c r="C35">
        <v>1.70265111166364</v>
      </c>
      <c r="D35">
        <v>3.5855180782935001</v>
      </c>
      <c r="E35">
        <v>6.7270078480745203</v>
      </c>
      <c r="F35">
        <v>12.180298900896499</v>
      </c>
      <c r="G35">
        <v>17.6778159939395</v>
      </c>
      <c r="H35">
        <v>33.421739650930299</v>
      </c>
      <c r="I35">
        <v>34.894090496142901</v>
      </c>
      <c r="J35">
        <v>40.296116703583998</v>
      </c>
      <c r="O35" t="str">
        <f>O27</f>
        <v>HD-UT (Eig)</v>
      </c>
      <c r="P35" t="str">
        <f>P27</f>
        <v>0,2 (0,2)</v>
      </c>
      <c r="Q35" t="str">
        <f>T27</f>
        <v>6,7 (0,4)</v>
      </c>
      <c r="R35" t="str">
        <f>X27</f>
        <v>22,2 (0,4)</v>
      </c>
    </row>
    <row r="36" spans="1:24" x14ac:dyDescent="0.3">
      <c r="A36" t="s">
        <v>15</v>
      </c>
      <c r="B36">
        <v>0.14898952030906301</v>
      </c>
      <c r="C36">
        <v>1.6199681835981901</v>
      </c>
      <c r="D36">
        <v>2.1960114340711798</v>
      </c>
      <c r="E36">
        <v>2.6929169184577102</v>
      </c>
      <c r="F36">
        <v>3.29789794175647</v>
      </c>
      <c r="G36">
        <v>5.2826197740953003</v>
      </c>
      <c r="H36">
        <v>6.34138421074055</v>
      </c>
      <c r="I36">
        <v>8.8870572553496707</v>
      </c>
      <c r="J36">
        <v>10.748445453728401</v>
      </c>
      <c r="O36" t="str">
        <f t="shared" ref="O36:P39" si="2">O28</f>
        <v>HD-SUT (Eig)</v>
      </c>
      <c r="P36" t="str">
        <f t="shared" si="2"/>
        <v>0,2 (0,2)</v>
      </c>
      <c r="Q36" t="str">
        <f t="shared" ref="Q36:Q38" si="3">T28</f>
        <v>6,7 (0,4)</v>
      </c>
      <c r="R36" t="str">
        <f t="shared" ref="R36:R38" si="4">X28</f>
        <v>22,2 (0,4)</v>
      </c>
    </row>
    <row r="37" spans="1:24" x14ac:dyDescent="0.3">
      <c r="O37" t="str">
        <f t="shared" si="2"/>
        <v>SUT (Prin)</v>
      </c>
      <c r="P37" t="str">
        <f t="shared" si="2"/>
        <v>0,0 (0,0)</v>
      </c>
      <c r="Q37" t="str">
        <f t="shared" si="3"/>
        <v>0,0 (0,0)</v>
      </c>
      <c r="R37" t="str">
        <f t="shared" si="4"/>
        <v>0,3 (0,0)</v>
      </c>
    </row>
    <row r="38" spans="1:24" x14ac:dyDescent="0.3">
      <c r="O38" t="str">
        <f t="shared" si="2"/>
        <v>UT (Prin)</v>
      </c>
      <c r="P38" t="str">
        <f t="shared" si="2"/>
        <v>1,2 (0,1)</v>
      </c>
      <c r="Q38" t="str">
        <f t="shared" si="3"/>
        <v>40,6 (3,3)</v>
      </c>
      <c r="R38" t="str">
        <f t="shared" si="4"/>
        <v>427,0 (10,7)</v>
      </c>
    </row>
    <row r="39" spans="1:24" x14ac:dyDescent="0.3">
      <c r="L39" s="3"/>
      <c r="O39" t="str">
        <f t="shared" si="2"/>
        <v>MC</v>
      </c>
      <c r="P39" t="str">
        <f t="shared" si="2"/>
        <v>0,0 (0,0)</v>
      </c>
      <c r="Q39" t="str">
        <f t="shared" ref="Q39" si="5">T31</f>
        <v>0,3 (0,1)</v>
      </c>
      <c r="R39" t="str">
        <f t="shared" ref="R39" si="6">X31</f>
        <v>0,9 (0,4)</v>
      </c>
    </row>
    <row r="43" spans="1:24" x14ac:dyDescent="0.3">
      <c r="O43" t="s">
        <v>26</v>
      </c>
    </row>
    <row r="44" spans="1:24" x14ac:dyDescent="0.3"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</row>
    <row r="45" spans="1:24" x14ac:dyDescent="0.3">
      <c r="O45" t="s">
        <v>1</v>
      </c>
      <c r="P45">
        <v>2</v>
      </c>
      <c r="Q45">
        <v>10</v>
      </c>
      <c r="R45">
        <v>25</v>
      </c>
      <c r="S45">
        <v>50</v>
      </c>
      <c r="T45">
        <v>100</v>
      </c>
      <c r="U45">
        <v>250</v>
      </c>
      <c r="V45">
        <v>500</v>
      </c>
      <c r="W45">
        <v>750</v>
      </c>
      <c r="X45">
        <v>1000</v>
      </c>
    </row>
    <row r="46" spans="1:24" x14ac:dyDescent="0.3">
      <c r="O46" t="s">
        <v>2</v>
      </c>
    </row>
    <row r="47" spans="1:24" x14ac:dyDescent="0.3">
      <c r="O47" t="str">
        <f>O8</f>
        <v>HD-UT (Chol)</v>
      </c>
      <c r="P47" t="str">
        <f t="shared" ref="P47:X47" si="7">P8</f>
        <v>0,2 (0,2)</v>
      </c>
      <c r="Q47" t="str">
        <f t="shared" si="7"/>
        <v>3,0 (1,0)</v>
      </c>
      <c r="R47" t="str">
        <f t="shared" si="7"/>
        <v>5,5 (1,6)</v>
      </c>
      <c r="S47" t="str">
        <f t="shared" si="7"/>
        <v>7,6 (2,0)</v>
      </c>
      <c r="T47" t="str">
        <f t="shared" si="7"/>
        <v>11,2 (3,1)</v>
      </c>
      <c r="U47" t="str">
        <f t="shared" si="7"/>
        <v>17,8 (4,6)</v>
      </c>
      <c r="V47" t="str">
        <f t="shared" si="7"/>
        <v>26,6 (6,4)</v>
      </c>
      <c r="W47" t="str">
        <f t="shared" si="7"/>
        <v>31,1 (7,3)</v>
      </c>
      <c r="X47" t="str">
        <f t="shared" si="7"/>
        <v>36,5 (8,0)</v>
      </c>
    </row>
    <row r="48" spans="1:24" x14ac:dyDescent="0.3">
      <c r="L48" s="3"/>
      <c r="O48" t="str">
        <f t="shared" ref="O48:X49" si="8">O9</f>
        <v>HD-UT (Eig)</v>
      </c>
      <c r="P48" t="str">
        <f t="shared" ref="P48:X48" si="9">P9</f>
        <v>0,2 (0,2)</v>
      </c>
      <c r="Q48" t="str">
        <f t="shared" si="9"/>
        <v>1,6 (0,3)</v>
      </c>
      <c r="R48" t="str">
        <f t="shared" si="9"/>
        <v>3,0 (0,3)</v>
      </c>
      <c r="S48" t="str">
        <f t="shared" si="9"/>
        <v>4,5 (0,4)</v>
      </c>
      <c r="T48" t="str">
        <f t="shared" si="9"/>
        <v>6,7 (0,4)</v>
      </c>
      <c r="U48" t="str">
        <f t="shared" si="9"/>
        <v>10,9 (0,4)</v>
      </c>
      <c r="V48" t="str">
        <f t="shared" si="9"/>
        <v>15,5 (0,4)</v>
      </c>
      <c r="W48" t="str">
        <f t="shared" si="9"/>
        <v>19,1 (0,4)</v>
      </c>
      <c r="X48" t="str">
        <f t="shared" si="9"/>
        <v>22,2 (0,4)</v>
      </c>
    </row>
    <row r="49" spans="15:24" x14ac:dyDescent="0.3">
      <c r="O49" t="str">
        <f t="shared" si="8"/>
        <v>HD-UT (Prin)</v>
      </c>
      <c r="P49" t="str">
        <f t="shared" ref="P49:X49" si="10">P10</f>
        <v>0,1 (0,1)</v>
      </c>
      <c r="Q49" t="str">
        <f t="shared" si="10"/>
        <v>2,9 (0,3)</v>
      </c>
      <c r="R49" t="str">
        <f t="shared" si="10"/>
        <v>7,2 (0,3)</v>
      </c>
      <c r="S49" t="str">
        <f t="shared" si="10"/>
        <v>12,2 (0,7)</v>
      </c>
      <c r="T49" t="str">
        <f t="shared" si="10"/>
        <v>19,8 (1,1)</v>
      </c>
      <c r="U49" t="str">
        <f t="shared" si="10"/>
        <v>34,4 (1,4)</v>
      </c>
      <c r="V49" t="str">
        <f t="shared" si="10"/>
        <v>51,3 (1,7)</v>
      </c>
      <c r="W49" t="str">
        <f t="shared" si="10"/>
        <v>63,7 (1,5)</v>
      </c>
      <c r="X49" t="str">
        <f t="shared" si="10"/>
        <v>74,6 (1,8)</v>
      </c>
    </row>
    <row r="50" spans="15:24" x14ac:dyDescent="0.3">
      <c r="O50" t="str">
        <f>O5</f>
        <v>HD-SUT (Chol)</v>
      </c>
      <c r="P50" t="str">
        <f t="shared" ref="P50:X50" si="11">P5</f>
        <v>0,2 (0,2)</v>
      </c>
      <c r="Q50" t="str">
        <f t="shared" si="11"/>
        <v>3,0 (1,0)</v>
      </c>
      <c r="R50" t="str">
        <f t="shared" si="11"/>
        <v>5,5 (1,6)</v>
      </c>
      <c r="S50" t="str">
        <f t="shared" si="11"/>
        <v>7,6 (2,0)</v>
      </c>
      <c r="T50" t="str">
        <f t="shared" si="11"/>
        <v>11,2 (3,1)</v>
      </c>
      <c r="U50" t="str">
        <f t="shared" si="11"/>
        <v>17,8 (4,6)</v>
      </c>
      <c r="V50" t="str">
        <f t="shared" si="11"/>
        <v>26,6 (6,4)</v>
      </c>
      <c r="W50" t="str">
        <f t="shared" si="11"/>
        <v>31,1 (7,3)</v>
      </c>
      <c r="X50" t="str">
        <f t="shared" si="11"/>
        <v>36,5 (8,0)</v>
      </c>
    </row>
    <row r="51" spans="15:24" x14ac:dyDescent="0.3">
      <c r="O51" t="str">
        <f t="shared" ref="O51:X52" si="12">O6</f>
        <v>HD-SUT (Eig)</v>
      </c>
      <c r="P51" t="str">
        <f t="shared" si="12"/>
        <v>0,2 (0,2)</v>
      </c>
      <c r="Q51" t="str">
        <f t="shared" si="12"/>
        <v>1,6 (0,3)</v>
      </c>
      <c r="R51" t="str">
        <f t="shared" si="12"/>
        <v>3,0 (0,3)</v>
      </c>
      <c r="S51" t="str">
        <f t="shared" si="12"/>
        <v>4,5 (0,4)</v>
      </c>
      <c r="T51" t="str">
        <f t="shared" si="12"/>
        <v>6,7 (0,4)</v>
      </c>
      <c r="U51" t="str">
        <f t="shared" si="12"/>
        <v>10,9 (0,4)</v>
      </c>
      <c r="V51" t="str">
        <f t="shared" si="12"/>
        <v>15,4 (0,4)</v>
      </c>
      <c r="W51" t="str">
        <f t="shared" si="12"/>
        <v>19,0 (0,4)</v>
      </c>
      <c r="X51" t="str">
        <f t="shared" si="12"/>
        <v>22,2 (0,4)</v>
      </c>
    </row>
    <row r="52" spans="15:24" x14ac:dyDescent="0.3">
      <c r="O52" t="str">
        <f t="shared" si="12"/>
        <v>HD-SUT (Prin)</v>
      </c>
      <c r="P52" t="str">
        <f t="shared" si="12"/>
        <v>0,1 (0,1)</v>
      </c>
      <c r="Q52" t="str">
        <f t="shared" si="12"/>
        <v>2,9 (0,3)</v>
      </c>
      <c r="R52" t="str">
        <f t="shared" si="12"/>
        <v>7,2 (0,3)</v>
      </c>
      <c r="S52" t="str">
        <f t="shared" si="12"/>
        <v>12,2 (0,7)</v>
      </c>
      <c r="T52" t="str">
        <f t="shared" si="12"/>
        <v>19,8 (1,1)</v>
      </c>
      <c r="U52" t="str">
        <f t="shared" si="12"/>
        <v>34,4 (1,4)</v>
      </c>
      <c r="V52" t="str">
        <f t="shared" si="12"/>
        <v>51,3 (1,7)</v>
      </c>
      <c r="W52" t="str">
        <f t="shared" si="12"/>
        <v>63,7 (1,5)</v>
      </c>
      <c r="X52" t="str">
        <f t="shared" si="12"/>
        <v>74,6 (1,8)</v>
      </c>
    </row>
    <row r="53" spans="15:24" x14ac:dyDescent="0.3">
      <c r="O53" t="str">
        <f>O12</f>
        <v>SUT (Chol)</v>
      </c>
      <c r="P53" t="str">
        <f t="shared" ref="P53:X53" si="13">P12</f>
        <v>0,0 (0,0)</v>
      </c>
      <c r="Q53" t="str">
        <f t="shared" si="13"/>
        <v>0,0 (0,0)</v>
      </c>
      <c r="R53" t="str">
        <f t="shared" si="13"/>
        <v>0,0 (0,0)</v>
      </c>
      <c r="S53" t="str">
        <f t="shared" si="13"/>
        <v>0,0 (0,0)</v>
      </c>
      <c r="T53" t="str">
        <f t="shared" si="13"/>
        <v>0,0 (0,0)</v>
      </c>
      <c r="U53" t="str">
        <f t="shared" si="13"/>
        <v>0,1 (0,0)</v>
      </c>
      <c r="V53" t="str">
        <f t="shared" si="13"/>
        <v>0,3 (0,1)</v>
      </c>
      <c r="W53" t="str">
        <f t="shared" si="13"/>
        <v>0,6 (0,2)</v>
      </c>
      <c r="X53" t="str">
        <f t="shared" si="13"/>
        <v>0,9 (0,3)</v>
      </c>
    </row>
    <row r="54" spans="15:24" x14ac:dyDescent="0.3">
      <c r="O54" t="str">
        <f t="shared" ref="O54:X58" si="14">O13</f>
        <v>SUT (Eig)</v>
      </c>
      <c r="P54" t="str">
        <f t="shared" si="14"/>
        <v>0,0 (0,0)</v>
      </c>
      <c r="Q54" t="str">
        <f t="shared" si="14"/>
        <v>0,0 (0,0)</v>
      </c>
      <c r="R54" t="str">
        <f t="shared" si="14"/>
        <v>0,0 (0,0)</v>
      </c>
      <c r="S54" t="str">
        <f t="shared" si="14"/>
        <v>0,0 (0,0)</v>
      </c>
      <c r="T54" t="str">
        <f t="shared" si="14"/>
        <v>0,1 (0,0)</v>
      </c>
      <c r="U54" t="str">
        <f t="shared" si="14"/>
        <v>0,2 (0,0)</v>
      </c>
      <c r="V54" t="str">
        <f t="shared" si="14"/>
        <v>0,7 (0,0)</v>
      </c>
      <c r="W54" t="str">
        <f t="shared" si="14"/>
        <v>0,0 (0,0)</v>
      </c>
      <c r="X54" t="str">
        <f t="shared" si="14"/>
        <v>0,0 (0,0)</v>
      </c>
    </row>
    <row r="55" spans="15:24" x14ac:dyDescent="0.3">
      <c r="O55" t="str">
        <f t="shared" si="14"/>
        <v>SUT (Prin)</v>
      </c>
      <c r="P55" t="str">
        <f t="shared" si="14"/>
        <v>0,0 (0,0)</v>
      </c>
      <c r="Q55" t="str">
        <f t="shared" si="14"/>
        <v>0,0 (0,0)</v>
      </c>
      <c r="R55" t="str">
        <f t="shared" si="14"/>
        <v>0,0 (0,0)</v>
      </c>
      <c r="S55" t="str">
        <f t="shared" si="14"/>
        <v>0,0 (0,0)</v>
      </c>
      <c r="T55" t="str">
        <f t="shared" si="14"/>
        <v>0,0 (0,0)</v>
      </c>
      <c r="U55" t="str">
        <f t="shared" si="14"/>
        <v>0,0 (0,0)</v>
      </c>
      <c r="V55" t="str">
        <f t="shared" si="14"/>
        <v>0,1 (0,0)</v>
      </c>
      <c r="W55" t="str">
        <f t="shared" si="14"/>
        <v>0,2 (0,0)</v>
      </c>
      <c r="X55" t="str">
        <f t="shared" si="14"/>
        <v>0,3 (0,0)</v>
      </c>
    </row>
    <row r="56" spans="15:24" x14ac:dyDescent="0.3">
      <c r="O56" t="str">
        <f t="shared" si="14"/>
        <v>UT (Chol)</v>
      </c>
      <c r="P56" t="str">
        <f t="shared" si="14"/>
        <v>1,2 (0,2)</v>
      </c>
      <c r="Q56" t="str">
        <f t="shared" si="14"/>
        <v>4,1 (1,8)</v>
      </c>
      <c r="R56" t="str">
        <f t="shared" si="14"/>
        <v>15,8 (4,8)</v>
      </c>
      <c r="S56" t="str">
        <f t="shared" si="14"/>
        <v>42,2 (10,9)</v>
      </c>
      <c r="T56" t="str">
        <f t="shared" si="14"/>
        <v>97,2 (23,4)</v>
      </c>
      <c r="U56" t="str">
        <f t="shared" si="14"/>
        <v>269,6 (51,7)</v>
      </c>
      <c r="V56" t="str">
        <f t="shared" si="14"/>
        <v>550,6 (100,9)</v>
      </c>
      <c r="W56" t="str">
        <f t="shared" si="14"/>
        <v>869,6 (144,6)</v>
      </c>
      <c r="X56" t="str">
        <f t="shared" si="14"/>
        <v>1168,0 (188,4)</v>
      </c>
    </row>
    <row r="57" spans="15:24" x14ac:dyDescent="0.3">
      <c r="O57" t="str">
        <f t="shared" si="14"/>
        <v>UT (Eig)</v>
      </c>
      <c r="P57" t="str">
        <f t="shared" si="14"/>
        <v>1,3 (0,3)</v>
      </c>
      <c r="Q57" t="str">
        <f t="shared" si="14"/>
        <v>7,4 (1,7)</v>
      </c>
      <c r="R57" t="str">
        <f t="shared" si="14"/>
        <v>27,3 (3,6)</v>
      </c>
      <c r="S57" t="str">
        <f t="shared" si="14"/>
        <v>62,9 (6,7)</v>
      </c>
      <c r="T57" t="str">
        <f t="shared" si="14"/>
        <v>142,0 (12,2)</v>
      </c>
      <c r="U57" t="str">
        <f t="shared" si="14"/>
        <v>378,1 (17,7)</v>
      </c>
      <c r="V57" t="str">
        <f t="shared" si="14"/>
        <v>802,9 (33,4)</v>
      </c>
      <c r="W57" t="str">
        <f t="shared" si="14"/>
        <v>1213,8 (34,9)</v>
      </c>
      <c r="X57" t="str">
        <f t="shared" si="14"/>
        <v>1639,3 (40,3)</v>
      </c>
    </row>
    <row r="58" spans="15:24" x14ac:dyDescent="0.3">
      <c r="O58" t="str">
        <f t="shared" si="14"/>
        <v>UT (Prin)</v>
      </c>
      <c r="P58" t="str">
        <f t="shared" si="14"/>
        <v>1,2 (0,1)</v>
      </c>
      <c r="Q58" t="str">
        <f t="shared" si="14"/>
        <v>3,2 (1,6)</v>
      </c>
      <c r="R58" t="str">
        <f t="shared" si="14"/>
        <v>9,3 (2,2)</v>
      </c>
      <c r="S58" t="str">
        <f t="shared" si="14"/>
        <v>19,4 (2,7)</v>
      </c>
      <c r="T58" t="str">
        <f t="shared" si="14"/>
        <v>40,6 (3,3)</v>
      </c>
      <c r="U58" t="str">
        <f t="shared" si="14"/>
        <v>103,4 (5,3)</v>
      </c>
      <c r="V58" t="str">
        <f t="shared" si="14"/>
        <v>208,4 (6,3)</v>
      </c>
      <c r="W58" t="str">
        <f t="shared" si="14"/>
        <v>316,5 (8,9)</v>
      </c>
      <c r="X58" t="str">
        <f t="shared" si="14"/>
        <v>427,0 (10,7)</v>
      </c>
    </row>
    <row r="59" spans="15:24" x14ac:dyDescent="0.3">
      <c r="O59" t="str">
        <f>O11</f>
        <v>MC</v>
      </c>
      <c r="P59" t="str">
        <f t="shared" ref="P59:X59" si="15">P11</f>
        <v>0,0 (0,0)</v>
      </c>
      <c r="Q59" t="str">
        <f t="shared" si="15"/>
        <v>0,1 (0,0)</v>
      </c>
      <c r="R59" t="str">
        <f t="shared" si="15"/>
        <v>0,1 (0,1)</v>
      </c>
      <c r="S59" t="str">
        <f t="shared" si="15"/>
        <v>0,2 (0,1)</v>
      </c>
      <c r="T59" t="str">
        <f t="shared" si="15"/>
        <v>0,3 (0,1)</v>
      </c>
      <c r="U59" t="str">
        <f t="shared" si="15"/>
        <v>0,5 (0,2)</v>
      </c>
      <c r="V59" t="str">
        <f t="shared" si="15"/>
        <v>0,7 (0,3)</v>
      </c>
      <c r="W59" t="str">
        <f t="shared" si="15"/>
        <v>0,8 (0,3)</v>
      </c>
      <c r="X59" t="str">
        <f t="shared" si="15"/>
        <v>0,9 (0,4)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Py_norm</vt:lpstr>
      <vt:lpstr>Diverged simulations</vt:lpstr>
      <vt:lpstr>Py_cond</vt:lpstr>
      <vt:lpstr>std_norm</vt:lpstr>
      <vt:lpstr>Py_cond!Py_cond_mean</vt:lpstr>
      <vt:lpstr>Py_cond!Py_cond_std</vt:lpstr>
      <vt:lpstr>'Diverged simulations'!simulations_diverged</vt:lpstr>
      <vt:lpstr>Py_norm!std_norm_mean</vt:lpstr>
      <vt:lpstr>std_norm!std_norm_mean</vt:lpstr>
      <vt:lpstr>Py_norm!std_norm_std</vt:lpstr>
      <vt:lpstr>std_norm!std_norm_std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 Aarnes Krog</dc:creator>
  <cp:lastModifiedBy>Halvor Aarnes Krog</cp:lastModifiedBy>
  <dcterms:created xsi:type="dcterms:W3CDTF">2015-06-05T18:19:34Z</dcterms:created>
  <dcterms:modified xsi:type="dcterms:W3CDTF">2023-12-19T12:18:29Z</dcterms:modified>
</cp:coreProperties>
</file>