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adler\sis_prodest_centralgov\static\media\"/>
    </mc:Choice>
  </mc:AlternateContent>
  <xr:revisionPtr revIDLastSave="0" documentId="8_{DD8C5D32-E705-425B-B844-AD935DFFE3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egões" sheetId="1" r:id="rId1"/>
    <sheet name="Compra Direta" sheetId="2" r:id="rId2"/>
    <sheet name="Dispensa_Inex" sheetId="4" r:id="rId3"/>
  </sheets>
  <definedNames>
    <definedName name="_xlnm._FilterDatabase" localSheetId="0" hidden="1">Pregões!$B$4:$O$14</definedName>
    <definedName name="_GoBack" localSheetId="0">Pregões!#REF!</definedName>
    <definedName name="_Hlk96352668" localSheetId="0">Pregões!$I$9</definedName>
    <definedName name="_xlnm.Print_Area" localSheetId="0">Pregões!$B$2:$O$72</definedName>
    <definedName name="_xlnm.Print_Titles" localSheetId="0">Pregões!$4:$4</definedName>
  </definedNames>
  <calcPr calcId="191029"/>
</workbook>
</file>

<file path=xl/calcChain.xml><?xml version="1.0" encoding="utf-8"?>
<calcChain xmlns="http://schemas.openxmlformats.org/spreadsheetml/2006/main">
  <c r="H11" i="4" l="1"/>
  <c r="J15" i="2"/>
  <c r="J14" i="1"/>
  <c r="S11" i="1"/>
  <c r="S12" i="1"/>
  <c r="K13" i="1"/>
  <c r="L13" i="1"/>
  <c r="L11" i="2"/>
  <c r="K11" i="2"/>
  <c r="P10" i="2"/>
  <c r="P11" i="2"/>
  <c r="P12" i="2"/>
  <c r="P13" i="2"/>
  <c r="P14" i="2"/>
  <c r="L14" i="2"/>
  <c r="K14" i="2"/>
  <c r="L13" i="2"/>
  <c r="K13" i="2"/>
  <c r="L12" i="2"/>
  <c r="K12" i="2" s="1"/>
  <c r="O11" i="2"/>
  <c r="L12" i="1"/>
  <c r="K12" i="1"/>
  <c r="L11" i="1"/>
  <c r="K11" i="1"/>
  <c r="S10" i="1"/>
  <c r="J10" i="1"/>
  <c r="K10" i="1" s="1"/>
  <c r="S9" i="1"/>
  <c r="L9" i="1"/>
  <c r="K9" i="1"/>
  <c r="S6" i="1"/>
  <c r="S7" i="1"/>
  <c r="S5" i="1"/>
  <c r="L10" i="1" l="1"/>
  <c r="L7" i="1"/>
  <c r="K7" i="1"/>
  <c r="O10" i="2"/>
  <c r="K10" i="2"/>
  <c r="L10" i="2"/>
  <c r="P9" i="2"/>
  <c r="L9" i="2"/>
  <c r="K9" i="2" s="1"/>
  <c r="P6" i="2"/>
  <c r="P7" i="2"/>
  <c r="P8" i="2"/>
  <c r="P5" i="2"/>
  <c r="D7" i="4"/>
  <c r="D8" i="4" s="1"/>
  <c r="D9" i="4" s="1"/>
  <c r="K7" i="2"/>
  <c r="L7" i="2"/>
  <c r="L8" i="2"/>
  <c r="K8" i="2" s="1"/>
  <c r="K6" i="2"/>
  <c r="L6" i="1"/>
  <c r="L5" i="1"/>
  <c r="K6" i="1"/>
  <c r="K5" i="1" l="1"/>
  <c r="L5" i="2"/>
  <c r="K5" i="2" s="1"/>
  <c r="L6" i="2"/>
</calcChain>
</file>

<file path=xl/sharedStrings.xml><?xml version="1.0" encoding="utf-8"?>
<sst xmlns="http://schemas.openxmlformats.org/spreadsheetml/2006/main" count="216" uniqueCount="164">
  <si>
    <t>OBJETO</t>
  </si>
  <si>
    <t>SITUAÇÃO</t>
  </si>
  <si>
    <t>DATA PREGÃO</t>
  </si>
  <si>
    <t>Nº PROC.</t>
  </si>
  <si>
    <t>PERC. RED. %</t>
  </si>
  <si>
    <t>EMPRESA ARREMATANTE</t>
  </si>
  <si>
    <t>ECONOMIA 
R$</t>
  </si>
  <si>
    <t xml:space="preserve">PRODEST </t>
  </si>
  <si>
    <t>ORÇADO 
R$</t>
  </si>
  <si>
    <t>DATA 
HOMOL.</t>
  </si>
  <si>
    <t>FORNECEDOR</t>
  </si>
  <si>
    <t>VALOR 
AQUISIÇÃO          R$</t>
  </si>
  <si>
    <t>Nº
PREGÃO</t>
  </si>
  <si>
    <t>Motivos</t>
  </si>
  <si>
    <t>VALOR 
AQUISIÇÃO R$</t>
  </si>
  <si>
    <t>IDENT. CIDADES</t>
  </si>
  <si>
    <t>QUANT. DE TERMOS DE REF.</t>
  </si>
  <si>
    <t>GERÊNCIA</t>
  </si>
  <si>
    <t>QUANTIDADE DE DIAS (INICIO X CONTRATAÇÃO)</t>
  </si>
  <si>
    <t>DATA ABERTURA DO PROCESSO</t>
  </si>
  <si>
    <t>DATA ENTRADA CPL</t>
  </si>
  <si>
    <t>DATA ASSINATURA CONTRATO</t>
  </si>
  <si>
    <t>DATA ASSINATURA CONTRATO/OF</t>
  </si>
  <si>
    <t>PRODEST - INEXIGIBILIDADE E DISPENSA DE LICITAÇÃO</t>
  </si>
  <si>
    <t>LOTE</t>
  </si>
  <si>
    <t>2024-F6ZPQ</t>
  </si>
  <si>
    <t>Aquisição de Adoçante</t>
  </si>
  <si>
    <t>2024-F4CMG</t>
  </si>
  <si>
    <t>2024-D06QM </t>
  </si>
  <si>
    <t>Locação e serviços de uma solução integrada de licença de uso de software com registradores eletrônicos de ponto (REP) para gestão e controle de frequência</t>
  </si>
  <si>
    <t>2024.500E0100006.01.0001</t>
  </si>
  <si>
    <t xml:space="preserve">Contratação de empresa especializada em prestação de serviço contínuo de vigilância armada composto por 02 (dois) postos, sendo 01 (um) posto de vigilância armada diurna e 01 (um) posto de vigilância armada noturna </t>
  </si>
  <si>
    <t>2024-L5HL3</t>
  </si>
  <si>
    <t>Serviço de manutenção corretiva da porta de vidro</t>
  </si>
  <si>
    <t>Baltazar Bernardino Marques</t>
  </si>
  <si>
    <t>COMPRA DIRETA - 2024</t>
  </si>
  <si>
    <t>GERAD</t>
  </si>
  <si>
    <t>DATA ENTRADA GELIT</t>
  </si>
  <si>
    <t>DATA DE ABERTURA DA COTAÇÃO NO SIGA</t>
  </si>
  <si>
    <t>DATA DO ENCERRAMEMTO DA COTAÇÃO NO SIGA</t>
  </si>
  <si>
    <t>GEREH</t>
  </si>
  <si>
    <t>2024.500E0100006.01.0002</t>
  </si>
  <si>
    <t>Homologado</t>
  </si>
  <si>
    <t>Contratação de serviço de chaveiro</t>
  </si>
  <si>
    <t>2024-2JL2X</t>
  </si>
  <si>
    <t>2024-Q6NML</t>
  </si>
  <si>
    <t>Aquisição de 24 unidades de bobinas térmicas de papel amarelo, medindo 57mm x 360 metros para impressão de comprovante de Ponto Eletrônico – REP dos empregados do PRODEST.</t>
  </si>
  <si>
    <t>J2BR COMÉRCIO, SERVIÇO, SAÚDE E ENGENHARIA LTDA</t>
  </si>
  <si>
    <t>2024-RH46T</t>
  </si>
  <si>
    <t>MANUTENÇÃO DA ASSOCIAÇÃO - ABEP - 2024</t>
  </si>
  <si>
    <t>2024.500E0100006.09.0008</t>
  </si>
  <si>
    <t>2024.500E0100006.09.0007</t>
  </si>
  <si>
    <t>2024.500E0100006.09.0006</t>
  </si>
  <si>
    <t>2024.500E0100006.09.0005</t>
  </si>
  <si>
    <t>2024-5SS3P</t>
  </si>
  <si>
    <t>Participação no evento Agile Trends Gov 2024.</t>
  </si>
  <si>
    <t>Dispensa</t>
  </si>
  <si>
    <t>Modalidade</t>
  </si>
  <si>
    <t>Associação Brasileira de Entidades Estaduais e Públicas de Tecnologia da Informação e Comunicação - ABEP</t>
  </si>
  <si>
    <t>FLASHBOX EVENTOS E TREINAMENTOS LTDA</t>
  </si>
  <si>
    <t>2024.500E0100006.09.0009</t>
  </si>
  <si>
    <t>2024.500E0100006.10.0001</t>
  </si>
  <si>
    <t>PNCP</t>
  </si>
  <si>
    <t>27080530000143-1-001218/2024</t>
  </si>
  <si>
    <t>Forma de Contração</t>
  </si>
  <si>
    <t>Nota de Empenho</t>
  </si>
  <si>
    <t>27080530000143-1-001219/2024</t>
  </si>
  <si>
    <t>27080530000143-1-001220/2024</t>
  </si>
  <si>
    <t>2024-MMDD9</t>
  </si>
  <si>
    <t>IMPRI+ ETIQUETAS ADESIVAS LTDA</t>
  </si>
  <si>
    <t xml:space="preserve">JUACI JOSE DA ROCHA </t>
  </si>
  <si>
    <t>27080530000143-1-001263/2024</t>
  </si>
  <si>
    <t>inexigibilidade</t>
  </si>
  <si>
    <t>ASSOCIACAO BRASILEIRA DE DATA CENTER - ABDC</t>
  </si>
  <si>
    <r>
      <t>2024-54ZKN</t>
    </r>
    <r>
      <rPr>
        <sz val="9"/>
        <color rgb="FF212529"/>
        <rFont val="Calibri"/>
        <family val="2"/>
        <scheme val="minor"/>
      </rPr>
      <t> </t>
    </r>
  </si>
  <si>
    <t>ARGOSVIG SEGURANÇA VIGILÂNCIA E INTELIGENCIA EIRELLI</t>
  </si>
  <si>
    <t>INFORVIX SERVICOS DE INFORMATICA LTDA - ME</t>
  </si>
  <si>
    <t>27080530000143-2-000203/2024</t>
  </si>
  <si>
    <t>27080530000143-1-000493/2024</t>
  </si>
  <si>
    <t>2024-Z2CHK</t>
  </si>
  <si>
    <t>2024.500E0100006.09.0010</t>
  </si>
  <si>
    <t>Contratação de serviços de videoconferência para os órgãos do Estado do Espírito Santo.</t>
  </si>
  <si>
    <t>2024-FNSPV</t>
  </si>
  <si>
    <t>2024.500E0100006.02.0001</t>
  </si>
  <si>
    <t>2024.500E0100006.09.0011</t>
  </si>
  <si>
    <t>27080530000143-1-001665/2024</t>
  </si>
  <si>
    <t>Contratação de empresa para o fornecimento de solução de controle de acesso de pessoas, com reconhecimento biométrico (face e digital), incluindo o fornecimento de equipamentos, materiais, softwares, serviços gerais, manutenção e suporte técnico da solução durante a vigência do contrato</t>
  </si>
  <si>
    <t>Grupos</t>
  </si>
  <si>
    <t>2024.500E0100006.01.0003</t>
  </si>
  <si>
    <t>27080530000143-1-001681/2024</t>
  </si>
  <si>
    <t>27080530000143-1-001869/2024</t>
  </si>
  <si>
    <t>COMERCIAL MERLO LTDA</t>
  </si>
  <si>
    <t>2024-V66JV</t>
  </si>
  <si>
    <t>Aquisição Mobiliário Refeitório</t>
  </si>
  <si>
    <t>2024.500E0100006.09.0013</t>
  </si>
  <si>
    <t>2024.500E0100006.09.0012</t>
  </si>
  <si>
    <t>2024-JKBLD</t>
  </si>
  <si>
    <t>Aquisição de Máquina de Café</t>
  </si>
  <si>
    <r>
      <t>2024-VJPP6</t>
    </r>
    <r>
      <rPr>
        <sz val="11"/>
        <color rgb="FF212529"/>
        <rFont val="Arial"/>
        <family val="2"/>
      </rPr>
      <t> </t>
    </r>
  </si>
  <si>
    <t>INSTITUTO NEGOCIOS PUBLICOS DO BRASIL - ESTUDOS E PESQUISAS NA ADMINISTRAÇÃO PUBLICA - INP - LTDA</t>
  </si>
  <si>
    <t>Participação no 8º Congresso Brasileiro de Governança, Controle Público e Gestão de Riscos nas Aquisições</t>
  </si>
  <si>
    <t>27080530000143-1-002389/2024</t>
  </si>
  <si>
    <t>VITOFLEX FABRICACAO E COMERCIO DE MOVEIS PARA</t>
  </si>
  <si>
    <t>2024.500E0100006.01.0004</t>
  </si>
  <si>
    <t>Participação no XXIX Congresso Internacional do CLAD sobre a Reforma do Estado e da Administração Pública</t>
  </si>
  <si>
    <t>2024-6VGGC</t>
  </si>
  <si>
    <t>2024.500E0100006.10.0002</t>
  </si>
  <si>
    <t>Faculdade Latino-Americana de Ciências Sociais</t>
  </si>
  <si>
    <t>2024.500E0100006.10.0003</t>
  </si>
  <si>
    <t>2024-8VG4C</t>
  </si>
  <si>
    <t>Contratação dos Treinamentos em Gestão e Governança de Dados</t>
  </si>
  <si>
    <t>2024-7TCKH</t>
  </si>
  <si>
    <t>Contratação de empresa especializada em serviços técnicos de engenharia para consultoria e elaboração de estudos e projetos de expansão de ambiente de alta disponibilidade do tipo data center</t>
  </si>
  <si>
    <t>2024.500E0100006.09.0014</t>
  </si>
  <si>
    <t>27080530000143-1-002531/2024</t>
  </si>
  <si>
    <t>2024-7NRMP</t>
  </si>
  <si>
    <t>2024-00Z3J</t>
  </si>
  <si>
    <t>Manutenção das áreas verdes do PRODEST</t>
  </si>
  <si>
    <t>2024.500E0100006.01.0005</t>
  </si>
  <si>
    <t>Solução de controle de acesso às garagens e manutenções</t>
  </si>
  <si>
    <t>2024.500E0100006.01.0006</t>
  </si>
  <si>
    <t>XP ON Consultoria Ltda</t>
  </si>
  <si>
    <t>2024.500E0100006.10.0004</t>
  </si>
  <si>
    <t>27080530000143-1-002544/2024</t>
  </si>
  <si>
    <t>BLR DATA CONSULTORIA EM INFORMATICA LTDA</t>
  </si>
  <si>
    <t>2024-DC0QD</t>
  </si>
  <si>
    <t>Aquisição de Copos Térmicos para o PRODEST</t>
  </si>
  <si>
    <t>2024.500E0100006.09.0015</t>
  </si>
  <si>
    <t>2024-G108V</t>
  </si>
  <si>
    <t>Aquisição de assinatura da Ferramenta de software FIGMA PROFESSIONAL, com suporte técnico oficial do fabricante e atualização de software para o período 01 (um) ano.</t>
  </si>
  <si>
    <t>28162790000120-1-000002/2024</t>
  </si>
  <si>
    <t>28162790000120-1-000001/2024</t>
  </si>
  <si>
    <t>27080530000143-1-002477/2024</t>
  </si>
  <si>
    <t>2024.500E0100006.09.0016</t>
  </si>
  <si>
    <t>2024.500E0100006.01.0008</t>
  </si>
  <si>
    <t>28162790000120-1-000007/2024</t>
  </si>
  <si>
    <t>2024-G71TD</t>
  </si>
  <si>
    <t>27080530000143-1-000469/2024</t>
  </si>
  <si>
    <t>27080530000143-1-000555/2024</t>
  </si>
  <si>
    <t>27080530000143-1-001725/2024</t>
  </si>
  <si>
    <t>REVOGADO</t>
  </si>
  <si>
    <t>ASTERIXCO TELECOM LTDA</t>
  </si>
  <si>
    <t>FLORICULTURA E FRUTICULTURA N. S. APARECIDA LTDA</t>
  </si>
  <si>
    <t>2024-SWPMT</t>
  </si>
  <si>
    <t>2024.500E0100006.01.0007</t>
  </si>
  <si>
    <t>28162790000120-1-000003/2024</t>
  </si>
  <si>
    <t>GEPTIC</t>
  </si>
  <si>
    <t>BRASOFTWARE INFORMATICA LTDA</t>
  </si>
  <si>
    <t>28162790000120-1-000005/2024</t>
  </si>
  <si>
    <t>ONLINE COMERCIO IMPORTACAO E EXPORTACAO LTDA</t>
  </si>
  <si>
    <t>27080530000143-2-001218/2024</t>
  </si>
  <si>
    <t>CERTTUM CONSULTORIA E PROJETOS LTDA</t>
  </si>
  <si>
    <t>GEITIC</t>
  </si>
  <si>
    <t>28162790000120-2-000001/2024</t>
  </si>
  <si>
    <t>BETHEO BRINDES LTDA</t>
  </si>
  <si>
    <t>28162790000120-2-000004/2024</t>
  </si>
  <si>
    <t>GOLDENHARD COM. DE COMP. DE INF. LTDA</t>
  </si>
  <si>
    <t>GESIT</t>
  </si>
  <si>
    <t>27080530000143-2-001038/2024</t>
  </si>
  <si>
    <t>HOLDER SOLUCOES ELEVADORES LTDA</t>
  </si>
  <si>
    <t>Fornecimento de licenças de uso de ferramenta de Gerenciamento de Banco de Dados Microsoft SQL Server, Microsoft Power BI Pro, Microsoft Visual Studio Enterprise, Microsoft Visual Studio Professional e CAL’s de uso da ferramenta Microsoft Azure DevOps.</t>
  </si>
  <si>
    <t>Contratação de empresa especializada para a execução de serviço de modernização estética e tecnológica da instalação de transporte vertical (01 elevador da marca Atlas Shindler) com fornecimento e instalação de materiais, peças e mão-de-obra, incluso manutenção corretiva e preventiva pelo
período de doze meses.</t>
  </si>
  <si>
    <t>Aquisição de 02 (Dois) aparelhos de ar condicionado para o refeitório</t>
  </si>
  <si>
    <t>Ainda não assinou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</si>
</sst>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dd/mm/yy;@"/>
    <numFmt numFmtId="166" formatCode="#,##0.000000"/>
    <numFmt numFmtId="167" formatCode="#,##0.00;[Red]#,##0.00"/>
  </numFmts>
  <fonts count="10" x14ac:knownFonts="1">
    <font>
      <sz val="10"/>
      <name val="Arial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9"/>
      <color rgb="FF212529"/>
      <name val="Calibri"/>
      <family val="2"/>
      <scheme val="minor"/>
    </font>
    <font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167" fontId="2" fillId="2" borderId="0" xfId="0" applyNumberFormat="1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64" fontId="3" fillId="0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9" fontId="3" fillId="0" borderId="1" xfId="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3" fillId="0" borderId="1" xfId="2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43" fontId="2" fillId="0" borderId="1" xfId="2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right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7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0" fontId="2" fillId="0" borderId="1" xfId="0" applyNumberFormat="1" applyFont="1" applyBorder="1" applyAlignment="1">
      <alignment vertical="center" wrapText="1"/>
    </xf>
    <xf numFmtId="11" fontId="2" fillId="0" borderId="1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11" fontId="3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 wrapText="1"/>
    </xf>
    <xf numFmtId="43" fontId="3" fillId="0" borderId="1" xfId="2" applyNumberFormat="1" applyFont="1" applyBorder="1" applyAlignment="1">
      <alignment horizontal="right" vertical="center" wrapText="1"/>
    </xf>
    <xf numFmtId="43" fontId="2" fillId="0" borderId="1" xfId="2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64" fontId="3" fillId="0" borderId="13" xfId="1" applyFont="1" applyFill="1" applyBorder="1" applyAlignment="1">
      <alignment horizontal="center" vertical="center" wrapText="1"/>
    </xf>
    <xf numFmtId="164" fontId="3" fillId="0" borderId="14" xfId="1" applyFont="1" applyFill="1" applyBorder="1" applyAlignment="1">
      <alignment horizontal="center" vertical="center" wrapText="1"/>
    </xf>
    <xf numFmtId="164" fontId="3" fillId="0" borderId="12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A9E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ncp.gov.br/app/editais/27080530000143/2024/12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ncp.gov.br/app/editais/27080530000143/2024/1681" TargetMode="External"/><Relationship Id="rId1" Type="http://schemas.openxmlformats.org/officeDocument/2006/relationships/hyperlink" Target="https://pncp.gov.br/app/editais/27080530000143/2024/12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28"/>
  <sheetViews>
    <sheetView showGridLines="0" tabSelected="1" topLeftCell="B1" zoomScale="75" zoomScaleNormal="75" workbookViewId="0">
      <pane ySplit="4" topLeftCell="A5" activePane="bottomLeft" state="frozen"/>
      <selection pane="bottomLeft" activeCell="O4" sqref="O4"/>
    </sheetView>
  </sheetViews>
  <sheetFormatPr defaultColWidth="9.28515625" defaultRowHeight="14.25" customHeight="1" x14ac:dyDescent="0.2"/>
  <cols>
    <col min="1" max="1" width="6.28515625" style="2" customWidth="1"/>
    <col min="2" max="2" width="9.42578125" style="11" customWidth="1"/>
    <col min="3" max="3" width="23.5703125" style="14" customWidth="1"/>
    <col min="4" max="4" width="20.5703125" style="14" customWidth="1"/>
    <col min="5" max="5" width="11.42578125" style="2" bestFit="1" customWidth="1"/>
    <col min="6" max="6" width="6" style="2" bestFit="1" customWidth="1"/>
    <col min="7" max="7" width="51" style="2" customWidth="1"/>
    <col min="8" max="8" width="12.7109375" style="2" customWidth="1"/>
    <col min="9" max="9" width="20.140625" style="2" customWidth="1"/>
    <col min="10" max="10" width="13.28515625" style="5" customWidth="1"/>
    <col min="11" max="11" width="9.85546875" style="22" customWidth="1"/>
    <col min="12" max="12" width="13.28515625" style="3" customWidth="1"/>
    <col min="13" max="13" width="15.7109375" style="2" customWidth="1"/>
    <col min="14" max="14" width="11.28515625" style="2" customWidth="1"/>
    <col min="15" max="15" width="48" style="2" customWidth="1"/>
    <col min="16" max="17" width="12.140625" style="2" customWidth="1"/>
    <col min="18" max="18" width="18.140625" style="2" hidden="1" customWidth="1"/>
    <col min="19" max="19" width="13.5703125" style="2" customWidth="1"/>
    <col min="20" max="23" width="11.7109375" style="2" customWidth="1"/>
    <col min="24" max="16384" width="9.28515625" style="2"/>
  </cols>
  <sheetData>
    <row r="1" spans="2:23" ht="14.25" customHeight="1" x14ac:dyDescent="0.2">
      <c r="B1" s="2"/>
    </row>
    <row r="2" spans="2:23" ht="14.25" customHeight="1" x14ac:dyDescent="0.2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70"/>
    </row>
    <row r="3" spans="2:23" ht="14.25" customHeight="1" x14ac:dyDescent="0.2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3"/>
    </row>
    <row r="4" spans="2:23" ht="57" customHeight="1" x14ac:dyDescent="0.2">
      <c r="B4" s="15" t="s">
        <v>12</v>
      </c>
      <c r="C4" s="19" t="s">
        <v>15</v>
      </c>
      <c r="D4" s="19" t="s">
        <v>62</v>
      </c>
      <c r="E4" s="15" t="s">
        <v>2</v>
      </c>
      <c r="F4" s="15" t="s">
        <v>87</v>
      </c>
      <c r="G4" s="15" t="s">
        <v>0</v>
      </c>
      <c r="H4" s="15" t="s">
        <v>3</v>
      </c>
      <c r="I4" s="15" t="s">
        <v>8</v>
      </c>
      <c r="J4" s="16" t="s">
        <v>11</v>
      </c>
      <c r="K4" s="21" t="s">
        <v>4</v>
      </c>
      <c r="L4" s="23" t="s">
        <v>6</v>
      </c>
      <c r="M4" s="23" t="s">
        <v>1</v>
      </c>
      <c r="N4" s="15" t="s">
        <v>9</v>
      </c>
      <c r="O4" s="15" t="s">
        <v>5</v>
      </c>
      <c r="P4" s="15" t="s">
        <v>16</v>
      </c>
      <c r="Q4" s="15" t="s">
        <v>17</v>
      </c>
      <c r="R4" s="15" t="s">
        <v>13</v>
      </c>
      <c r="S4" s="15" t="s">
        <v>18</v>
      </c>
      <c r="T4" s="15" t="s">
        <v>19</v>
      </c>
      <c r="U4" s="15" t="s">
        <v>20</v>
      </c>
      <c r="V4" s="15" t="s">
        <v>37</v>
      </c>
      <c r="W4" s="15" t="s">
        <v>21</v>
      </c>
    </row>
    <row r="5" spans="2:23" ht="36" x14ac:dyDescent="0.2">
      <c r="B5" s="28">
        <v>90001</v>
      </c>
      <c r="C5" s="45" t="s">
        <v>30</v>
      </c>
      <c r="D5" s="36" t="s">
        <v>137</v>
      </c>
      <c r="E5" s="30">
        <v>45418</v>
      </c>
      <c r="F5" s="28">
        <v>1</v>
      </c>
      <c r="G5" s="59" t="s">
        <v>29</v>
      </c>
      <c r="H5" s="30" t="s">
        <v>28</v>
      </c>
      <c r="I5" s="37">
        <v>32400</v>
      </c>
      <c r="J5" s="37">
        <v>16521.84</v>
      </c>
      <c r="K5" s="47">
        <f>J5/I5</f>
        <v>0.50993333333333335</v>
      </c>
      <c r="L5" s="44">
        <f>I5-J5</f>
        <v>15878.16</v>
      </c>
      <c r="M5" s="28" t="s">
        <v>42</v>
      </c>
      <c r="N5" s="42">
        <v>45433</v>
      </c>
      <c r="O5" s="31" t="s">
        <v>76</v>
      </c>
      <c r="P5" s="28">
        <v>2</v>
      </c>
      <c r="Q5" s="28" t="s">
        <v>40</v>
      </c>
      <c r="R5" s="31"/>
      <c r="S5" s="28">
        <f>W5-T5</f>
        <v>112</v>
      </c>
      <c r="T5" s="30">
        <v>45328</v>
      </c>
      <c r="U5" s="30">
        <v>45363</v>
      </c>
      <c r="V5" s="30">
        <v>45434</v>
      </c>
      <c r="W5" s="30">
        <v>45440</v>
      </c>
    </row>
    <row r="6" spans="2:23" ht="48" x14ac:dyDescent="0.2">
      <c r="B6" s="28">
        <v>90002</v>
      </c>
      <c r="C6" s="45" t="s">
        <v>41</v>
      </c>
      <c r="D6" s="36" t="s">
        <v>138</v>
      </c>
      <c r="E6" s="30">
        <v>45427</v>
      </c>
      <c r="F6" s="28">
        <v>1</v>
      </c>
      <c r="G6" s="59" t="s">
        <v>31</v>
      </c>
      <c r="H6" s="30" t="s">
        <v>32</v>
      </c>
      <c r="I6" s="37">
        <v>368253.96</v>
      </c>
      <c r="J6" s="37">
        <v>307700</v>
      </c>
      <c r="K6" s="47">
        <f>J6/I6</f>
        <v>0.83556467390058742</v>
      </c>
      <c r="L6" s="44">
        <f>I6-J6</f>
        <v>60553.960000000021</v>
      </c>
      <c r="M6" s="28" t="s">
        <v>42</v>
      </c>
      <c r="N6" s="43">
        <v>45448</v>
      </c>
      <c r="O6" s="31" t="s">
        <v>75</v>
      </c>
      <c r="P6" s="28">
        <v>1</v>
      </c>
      <c r="Q6" s="28" t="s">
        <v>36</v>
      </c>
      <c r="R6" s="31"/>
      <c r="S6" s="28">
        <f t="shared" ref="S6:S12" si="0">W6-T6</f>
        <v>112</v>
      </c>
      <c r="T6" s="30">
        <v>45387</v>
      </c>
      <c r="U6" s="30">
        <v>45394</v>
      </c>
      <c r="V6" s="30">
        <v>45448</v>
      </c>
      <c r="W6" s="30">
        <v>45499</v>
      </c>
    </row>
    <row r="7" spans="2:23" ht="24" x14ac:dyDescent="0.2">
      <c r="B7" s="28">
        <v>90003</v>
      </c>
      <c r="C7" s="39" t="s">
        <v>83</v>
      </c>
      <c r="D7" s="39" t="s">
        <v>85</v>
      </c>
      <c r="E7" s="13">
        <v>45517</v>
      </c>
      <c r="F7" s="1">
        <v>1</v>
      </c>
      <c r="G7" s="59" t="s">
        <v>81</v>
      </c>
      <c r="H7" s="30" t="s">
        <v>82</v>
      </c>
      <c r="I7" s="37">
        <v>2030400</v>
      </c>
      <c r="J7" s="37">
        <v>1212000</v>
      </c>
      <c r="K7" s="47">
        <f>J7/I7</f>
        <v>0.59692671394799057</v>
      </c>
      <c r="L7" s="17">
        <f>I7-J7</f>
        <v>818400</v>
      </c>
      <c r="M7" s="28" t="s">
        <v>42</v>
      </c>
      <c r="N7" s="13">
        <v>45519</v>
      </c>
      <c r="O7" s="31" t="s">
        <v>121</v>
      </c>
      <c r="P7" s="28">
        <v>2</v>
      </c>
      <c r="Q7" s="28" t="s">
        <v>36</v>
      </c>
      <c r="R7" s="28"/>
      <c r="S7" s="28">
        <f t="shared" si="0"/>
        <v>144</v>
      </c>
      <c r="T7" s="30">
        <v>45383</v>
      </c>
      <c r="U7" s="30">
        <v>45463</v>
      </c>
      <c r="V7" s="30">
        <v>45520</v>
      </c>
      <c r="W7" s="30">
        <v>45527</v>
      </c>
    </row>
    <row r="8" spans="2:23" ht="72" x14ac:dyDescent="0.2">
      <c r="B8" s="28">
        <v>90004</v>
      </c>
      <c r="C8" s="39" t="s">
        <v>88</v>
      </c>
      <c r="D8" s="39" t="s">
        <v>139</v>
      </c>
      <c r="E8" s="13">
        <v>45525</v>
      </c>
      <c r="F8" s="1">
        <v>1</v>
      </c>
      <c r="G8" s="59" t="s">
        <v>86</v>
      </c>
      <c r="H8" s="30" t="s">
        <v>68</v>
      </c>
      <c r="I8" s="29">
        <v>120450</v>
      </c>
      <c r="J8" s="74" t="s">
        <v>140</v>
      </c>
      <c r="K8" s="75"/>
      <c r="L8" s="75"/>
      <c r="M8" s="75"/>
      <c r="N8" s="75"/>
      <c r="O8" s="75"/>
      <c r="P8" s="76"/>
      <c r="Q8" s="28" t="s">
        <v>36</v>
      </c>
      <c r="R8" s="28"/>
      <c r="S8" s="28" t="s">
        <v>140</v>
      </c>
      <c r="T8" s="30">
        <v>45383</v>
      </c>
      <c r="U8" s="30">
        <v>45463</v>
      </c>
      <c r="V8" s="30" t="s">
        <v>140</v>
      </c>
      <c r="W8" s="30" t="s">
        <v>140</v>
      </c>
    </row>
    <row r="9" spans="2:23" ht="72" x14ac:dyDescent="0.2">
      <c r="B9" s="28">
        <v>90005</v>
      </c>
      <c r="C9" s="39" t="s">
        <v>103</v>
      </c>
      <c r="D9" s="39" t="s">
        <v>132</v>
      </c>
      <c r="E9" s="13">
        <v>45607</v>
      </c>
      <c r="F9" s="1">
        <v>1</v>
      </c>
      <c r="G9" s="59" t="s">
        <v>86</v>
      </c>
      <c r="H9" s="30" t="s">
        <v>68</v>
      </c>
      <c r="I9" s="29">
        <v>129405</v>
      </c>
      <c r="J9" s="18">
        <v>32600</v>
      </c>
      <c r="K9" s="47">
        <f>J9/I9</f>
        <v>0.25192225957265946</v>
      </c>
      <c r="L9" s="17">
        <f>I9-J9</f>
        <v>96805</v>
      </c>
      <c r="M9" s="28" t="s">
        <v>42</v>
      </c>
      <c r="N9" s="13">
        <v>45610</v>
      </c>
      <c r="O9" s="35" t="s">
        <v>141</v>
      </c>
      <c r="P9" s="28">
        <v>4</v>
      </c>
      <c r="Q9" s="28" t="s">
        <v>36</v>
      </c>
      <c r="R9" s="28"/>
      <c r="S9" s="28">
        <f t="shared" si="0"/>
        <v>239</v>
      </c>
      <c r="T9" s="30">
        <v>45383</v>
      </c>
      <c r="U9" s="30">
        <v>45463</v>
      </c>
      <c r="V9" s="30">
        <v>45614</v>
      </c>
      <c r="W9" s="30">
        <v>45622</v>
      </c>
    </row>
    <row r="10" spans="2:23" ht="24" x14ac:dyDescent="0.2">
      <c r="B10" s="28">
        <v>90006</v>
      </c>
      <c r="C10" s="36" t="s">
        <v>118</v>
      </c>
      <c r="D10" s="39" t="s">
        <v>131</v>
      </c>
      <c r="E10" s="13">
        <v>45628</v>
      </c>
      <c r="F10" s="28">
        <v>1</v>
      </c>
      <c r="G10" s="59" t="s">
        <v>119</v>
      </c>
      <c r="H10" s="30" t="s">
        <v>115</v>
      </c>
      <c r="I10" s="29">
        <v>135599.42000000001</v>
      </c>
      <c r="J10" s="38">
        <f>5480+68999.76</f>
        <v>74479.759999999995</v>
      </c>
      <c r="K10" s="47">
        <f>J10/I10</f>
        <v>0.54926311631716407</v>
      </c>
      <c r="L10" s="17">
        <f>I10-J10</f>
        <v>61119.660000000018</v>
      </c>
      <c r="M10" s="28" t="s">
        <v>42</v>
      </c>
      <c r="N10" s="30">
        <v>45629</v>
      </c>
      <c r="O10" s="35" t="s">
        <v>141</v>
      </c>
      <c r="P10" s="28">
        <v>2</v>
      </c>
      <c r="Q10" s="28" t="s">
        <v>36</v>
      </c>
      <c r="R10" s="28"/>
      <c r="S10" s="28">
        <f t="shared" si="0"/>
        <v>87</v>
      </c>
      <c r="T10" s="30">
        <v>45545</v>
      </c>
      <c r="U10" s="30">
        <v>45576</v>
      </c>
      <c r="V10" s="30">
        <v>45629</v>
      </c>
      <c r="W10" s="30">
        <v>45632</v>
      </c>
    </row>
    <row r="11" spans="2:23" ht="24" x14ac:dyDescent="0.2">
      <c r="B11" s="1">
        <v>90007</v>
      </c>
      <c r="C11" s="36" t="s">
        <v>120</v>
      </c>
      <c r="D11" s="39" t="s">
        <v>130</v>
      </c>
      <c r="E11" s="13">
        <v>45629</v>
      </c>
      <c r="F11" s="1">
        <v>1</v>
      </c>
      <c r="G11" s="59" t="s">
        <v>117</v>
      </c>
      <c r="H11" s="13" t="s">
        <v>116</v>
      </c>
      <c r="I11" s="29">
        <v>71510</v>
      </c>
      <c r="J11" s="18">
        <v>67716</v>
      </c>
      <c r="K11" s="47">
        <f>J11/I11</f>
        <v>0.94694448328905045</v>
      </c>
      <c r="L11" s="17">
        <f>I11-J11</f>
        <v>3794</v>
      </c>
      <c r="M11" s="28" t="s">
        <v>42</v>
      </c>
      <c r="N11" s="13">
        <v>45635</v>
      </c>
      <c r="O11" s="35" t="s">
        <v>142</v>
      </c>
      <c r="P11" s="28">
        <v>6</v>
      </c>
      <c r="Q11" s="28" t="s">
        <v>36</v>
      </c>
      <c r="R11" s="28"/>
      <c r="S11" s="28">
        <f t="shared" si="0"/>
        <v>99</v>
      </c>
      <c r="T11" s="30">
        <v>45545</v>
      </c>
      <c r="U11" s="30">
        <v>45581</v>
      </c>
      <c r="V11" s="30">
        <v>45635</v>
      </c>
      <c r="W11" s="30">
        <v>45644</v>
      </c>
    </row>
    <row r="12" spans="2:23" ht="60" x14ac:dyDescent="0.2">
      <c r="B12" s="1">
        <v>90008</v>
      </c>
      <c r="C12" s="39" t="s">
        <v>144</v>
      </c>
      <c r="D12" s="39" t="s">
        <v>145</v>
      </c>
      <c r="E12" s="13">
        <v>45623</v>
      </c>
      <c r="F12" s="1">
        <v>1</v>
      </c>
      <c r="G12" s="59" t="s">
        <v>160</v>
      </c>
      <c r="H12" s="13" t="s">
        <v>143</v>
      </c>
      <c r="I12" s="29">
        <v>6393400.5999999996</v>
      </c>
      <c r="J12" s="18">
        <v>3256261.76</v>
      </c>
      <c r="K12" s="47">
        <f>J12/I12</f>
        <v>0.50931608446372034</v>
      </c>
      <c r="L12" s="17">
        <f>I12-J12</f>
        <v>3137138.84</v>
      </c>
      <c r="M12" s="28" t="s">
        <v>42</v>
      </c>
      <c r="N12" s="13">
        <v>45631</v>
      </c>
      <c r="O12" s="35" t="s">
        <v>147</v>
      </c>
      <c r="P12" s="28">
        <v>4</v>
      </c>
      <c r="Q12" s="28" t="s">
        <v>146</v>
      </c>
      <c r="R12" s="28"/>
      <c r="S12" s="28">
        <f t="shared" si="0"/>
        <v>183</v>
      </c>
      <c r="T12" s="30">
        <v>45456</v>
      </c>
      <c r="U12" s="30">
        <v>45590</v>
      </c>
      <c r="V12" s="30">
        <v>45631</v>
      </c>
      <c r="W12" s="30">
        <v>45639</v>
      </c>
    </row>
    <row r="13" spans="2:23" ht="77.25" customHeight="1" x14ac:dyDescent="0.2">
      <c r="B13" s="1">
        <v>90009</v>
      </c>
      <c r="C13" s="39" t="s">
        <v>134</v>
      </c>
      <c r="D13" s="39" t="s">
        <v>135</v>
      </c>
      <c r="E13" s="13">
        <v>45642</v>
      </c>
      <c r="F13" s="1">
        <v>1</v>
      </c>
      <c r="G13" s="59" t="s">
        <v>161</v>
      </c>
      <c r="H13" s="13" t="s">
        <v>136</v>
      </c>
      <c r="I13" s="29">
        <v>156852.9</v>
      </c>
      <c r="J13" s="18">
        <v>124484.34</v>
      </c>
      <c r="K13" s="27">
        <f>J13/I13</f>
        <v>0.79363747817222374</v>
      </c>
      <c r="L13" s="17">
        <f>I13-J13</f>
        <v>32368.559999999998</v>
      </c>
      <c r="M13" s="28" t="s">
        <v>42</v>
      </c>
      <c r="N13" s="13">
        <v>45645</v>
      </c>
      <c r="O13" s="35" t="s">
        <v>159</v>
      </c>
      <c r="P13" s="28">
        <v>2</v>
      </c>
      <c r="Q13" s="28" t="s">
        <v>36</v>
      </c>
      <c r="R13" s="28"/>
      <c r="S13" s="28"/>
      <c r="T13" s="30">
        <v>45588</v>
      </c>
      <c r="U13" s="30">
        <v>45618</v>
      </c>
      <c r="V13" s="30">
        <v>45646</v>
      </c>
      <c r="W13" s="30" t="s">
        <v>163</v>
      </c>
    </row>
    <row r="14" spans="2:23" ht="24" customHeight="1" x14ac:dyDescent="0.2">
      <c r="B14" s="1"/>
      <c r="C14" s="39"/>
      <c r="D14" s="39"/>
      <c r="E14" s="13"/>
      <c r="F14" s="1"/>
      <c r="G14" s="20"/>
      <c r="H14" s="1"/>
      <c r="I14" s="29"/>
      <c r="J14" s="18">
        <f>J5+J6+J7+J9+J10+J11+J12+J13</f>
        <v>5091763.6999999993</v>
      </c>
      <c r="K14" s="27"/>
      <c r="L14" s="17"/>
      <c r="M14" s="1"/>
      <c r="N14" s="13"/>
      <c r="O14" s="35"/>
      <c r="P14" s="28"/>
      <c r="Q14" s="28"/>
      <c r="R14" s="28"/>
      <c r="S14" s="28"/>
      <c r="T14" s="30"/>
      <c r="U14" s="30"/>
      <c r="V14" s="30"/>
      <c r="W14" s="30"/>
    </row>
    <row r="15" spans="2:23" ht="14.25" customHeight="1" x14ac:dyDescent="0.2">
      <c r="B15" s="2"/>
    </row>
    <row r="16" spans="2:23" ht="14.25" customHeight="1" x14ac:dyDescent="0.2">
      <c r="B16" s="2"/>
    </row>
    <row r="17" spans="2:2" ht="14.25" customHeight="1" x14ac:dyDescent="0.2">
      <c r="B17" s="2"/>
    </row>
    <row r="18" spans="2:2" ht="14.25" customHeight="1" x14ac:dyDescent="0.2">
      <c r="B18" s="2"/>
    </row>
    <row r="19" spans="2:2" ht="14.25" customHeight="1" x14ac:dyDescent="0.2">
      <c r="B19" s="2"/>
    </row>
    <row r="20" spans="2:2" ht="14.25" customHeight="1" x14ac:dyDescent="0.2">
      <c r="B20" s="2"/>
    </row>
    <row r="21" spans="2:2" ht="14.25" customHeight="1" x14ac:dyDescent="0.2">
      <c r="B21" s="2"/>
    </row>
    <row r="22" spans="2:2" ht="14.25" customHeight="1" x14ac:dyDescent="0.2">
      <c r="B22" s="2"/>
    </row>
    <row r="23" spans="2:2" ht="14.25" customHeight="1" x14ac:dyDescent="0.2">
      <c r="B23" s="2"/>
    </row>
    <row r="24" spans="2:2" ht="14.25" customHeight="1" x14ac:dyDescent="0.2">
      <c r="B24" s="2"/>
    </row>
    <row r="25" spans="2:2" ht="14.25" customHeight="1" x14ac:dyDescent="0.2">
      <c r="B25" s="2"/>
    </row>
    <row r="26" spans="2:2" ht="14.25" customHeight="1" x14ac:dyDescent="0.2">
      <c r="B26" s="2"/>
    </row>
    <row r="27" spans="2:2" ht="14.25" customHeight="1" x14ac:dyDescent="0.2">
      <c r="B27" s="2"/>
    </row>
    <row r="28" spans="2:2" ht="14.25" customHeight="1" x14ac:dyDescent="0.2">
      <c r="B28" s="2"/>
    </row>
  </sheetData>
  <autoFilter ref="B4:O14" xr:uid="{00000000-0009-0000-0000-000000000000}"/>
  <mergeCells count="2">
    <mergeCell ref="B2:W3"/>
    <mergeCell ref="J8:P8"/>
  </mergeCells>
  <phoneticPr fontId="0" type="noConversion"/>
  <pageMargins left="0.25" right="0.25" top="0.75" bottom="0.75" header="0.3" footer="0.3"/>
  <pageSetup paperSize="9" scale="23" fitToWidth="0" orientation="landscape" r:id="rId1"/>
  <headerFooter alignWithMargins="0"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76"/>
  <sheetViews>
    <sheetView showGridLines="0" zoomScale="98" zoomScaleNormal="98" workbookViewId="0">
      <selection activeCell="I20" sqref="I20"/>
    </sheetView>
  </sheetViews>
  <sheetFormatPr defaultColWidth="9.28515625" defaultRowHeight="12" x14ac:dyDescent="0.2"/>
  <cols>
    <col min="1" max="1" width="3.5703125" style="2" customWidth="1"/>
    <col min="2" max="2" width="15.42578125" style="11" customWidth="1"/>
    <col min="3" max="3" width="21" style="2" bestFit="1" customWidth="1"/>
    <col min="4" max="4" width="21" style="2" customWidth="1"/>
    <col min="5" max="6" width="13.42578125" style="2" customWidth="1"/>
    <col min="7" max="7" width="11.7109375" style="2" customWidth="1"/>
    <col min="8" max="8" width="45.42578125" style="2" customWidth="1"/>
    <col min="9" max="9" width="12.140625" style="2" bestFit="1" customWidth="1"/>
    <col min="10" max="10" width="12.140625" style="5" bestFit="1" customWidth="1"/>
    <col min="11" max="11" width="12.5703125" style="25" customWidth="1"/>
    <col min="12" max="12" width="11.42578125" style="2" customWidth="1"/>
    <col min="13" max="13" width="47.28515625" style="12" bestFit="1" customWidth="1"/>
    <col min="14" max="14" width="19.42578125" style="2" customWidth="1"/>
    <col min="15" max="15" width="18.28515625" style="2" customWidth="1"/>
    <col min="16" max="16" width="14.28515625" style="2" customWidth="1"/>
    <col min="17" max="20" width="11.7109375" style="2" customWidth="1"/>
    <col min="21" max="16384" width="9.28515625" style="2"/>
  </cols>
  <sheetData>
    <row r="1" spans="2:20" x14ac:dyDescent="0.2">
      <c r="B1" s="2"/>
      <c r="M1" s="2"/>
    </row>
    <row r="2" spans="2:20" ht="14.25" customHeight="1" x14ac:dyDescent="0.2">
      <c r="B2" s="68" t="s">
        <v>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70"/>
    </row>
    <row r="3" spans="2:20" ht="14.25" customHeight="1" x14ac:dyDescent="0.2">
      <c r="B3" s="71" t="s">
        <v>35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spans="2:20" s="46" customFormat="1" ht="65.25" customHeight="1" x14ac:dyDescent="0.2">
      <c r="B4" s="15" t="s">
        <v>3</v>
      </c>
      <c r="C4" s="19" t="s">
        <v>15</v>
      </c>
      <c r="D4" s="19" t="s">
        <v>62</v>
      </c>
      <c r="E4" s="15" t="s">
        <v>38</v>
      </c>
      <c r="F4" s="15" t="s">
        <v>39</v>
      </c>
      <c r="G4" s="15" t="s">
        <v>24</v>
      </c>
      <c r="H4" s="15" t="s">
        <v>0</v>
      </c>
      <c r="I4" s="15" t="s">
        <v>8</v>
      </c>
      <c r="J4" s="16" t="s">
        <v>14</v>
      </c>
      <c r="K4" s="24" t="s">
        <v>4</v>
      </c>
      <c r="L4" s="15" t="s">
        <v>6</v>
      </c>
      <c r="M4" s="15" t="s">
        <v>10</v>
      </c>
      <c r="N4" s="15" t="s">
        <v>16</v>
      </c>
      <c r="O4" s="15" t="s">
        <v>17</v>
      </c>
      <c r="P4" s="15" t="s">
        <v>18</v>
      </c>
      <c r="Q4" s="15" t="s">
        <v>19</v>
      </c>
      <c r="R4" s="15" t="s">
        <v>20</v>
      </c>
      <c r="S4" s="15" t="s">
        <v>37</v>
      </c>
      <c r="T4" s="15" t="s">
        <v>22</v>
      </c>
    </row>
    <row r="5" spans="2:20" ht="24" customHeight="1" x14ac:dyDescent="0.2">
      <c r="B5" s="28" t="s">
        <v>27</v>
      </c>
      <c r="C5" s="48" t="s">
        <v>53</v>
      </c>
      <c r="D5" s="48" t="s">
        <v>78</v>
      </c>
      <c r="E5" s="13">
        <v>45021</v>
      </c>
      <c r="F5" s="13">
        <v>45031</v>
      </c>
      <c r="G5" s="1">
        <v>1</v>
      </c>
      <c r="H5" s="59" t="s">
        <v>33</v>
      </c>
      <c r="I5" s="60">
        <v>551.66999999999996</v>
      </c>
      <c r="J5" s="62">
        <v>551</v>
      </c>
      <c r="K5" s="51">
        <f>L5/J5</f>
        <v>1.2159709618874031E-3</v>
      </c>
      <c r="L5" s="57">
        <f t="shared" ref="L5:L12" si="0">I5-J5</f>
        <v>0.66999999999995907</v>
      </c>
      <c r="M5" s="35" t="s">
        <v>47</v>
      </c>
      <c r="N5" s="1">
        <v>1</v>
      </c>
      <c r="O5" s="1" t="s">
        <v>36</v>
      </c>
      <c r="P5" s="28">
        <f>T5-Q5</f>
        <v>69</v>
      </c>
      <c r="Q5" s="30">
        <v>45349</v>
      </c>
      <c r="R5" s="30">
        <v>45378</v>
      </c>
      <c r="S5" s="30">
        <v>45405</v>
      </c>
      <c r="T5" s="30">
        <v>45418</v>
      </c>
    </row>
    <row r="6" spans="2:20" ht="24" customHeight="1" x14ac:dyDescent="0.2">
      <c r="B6" s="28" t="s">
        <v>25</v>
      </c>
      <c r="C6" s="48" t="s">
        <v>52</v>
      </c>
      <c r="D6" s="48" t="s">
        <v>77</v>
      </c>
      <c r="E6" s="13">
        <v>45019</v>
      </c>
      <c r="F6" s="13">
        <v>45025</v>
      </c>
      <c r="G6" s="1">
        <v>1</v>
      </c>
      <c r="H6" s="59" t="s">
        <v>26</v>
      </c>
      <c r="I6" s="60">
        <v>646.20000000000005</v>
      </c>
      <c r="J6" s="62">
        <v>351</v>
      </c>
      <c r="K6" s="51">
        <f t="shared" ref="K6:K8" si="1">L6/J6</f>
        <v>0.84102564102564115</v>
      </c>
      <c r="L6" s="57">
        <f t="shared" si="0"/>
        <v>295.20000000000005</v>
      </c>
      <c r="M6" s="33" t="s">
        <v>34</v>
      </c>
      <c r="N6" s="1">
        <v>1</v>
      </c>
      <c r="O6" s="1" t="s">
        <v>36</v>
      </c>
      <c r="P6" s="28">
        <f t="shared" ref="P6:P8" si="2">T6-Q6</f>
        <v>50</v>
      </c>
      <c r="Q6" s="30">
        <v>45356</v>
      </c>
      <c r="R6" s="30">
        <v>45383</v>
      </c>
      <c r="S6" s="30">
        <v>45400</v>
      </c>
      <c r="T6" s="30">
        <v>45406</v>
      </c>
    </row>
    <row r="7" spans="2:20" ht="24" customHeight="1" x14ac:dyDescent="0.2">
      <c r="B7" s="28" t="s">
        <v>44</v>
      </c>
      <c r="C7" s="48" t="s">
        <v>50</v>
      </c>
      <c r="D7" s="48" t="s">
        <v>71</v>
      </c>
      <c r="E7" s="34">
        <v>45456</v>
      </c>
      <c r="F7" s="13">
        <v>45463</v>
      </c>
      <c r="G7" s="1">
        <v>1</v>
      </c>
      <c r="H7" s="59" t="s">
        <v>43</v>
      </c>
      <c r="I7" s="60">
        <v>15475</v>
      </c>
      <c r="J7" s="62">
        <v>13940</v>
      </c>
      <c r="K7" s="51">
        <f t="shared" si="1"/>
        <v>0.11011477761836441</v>
      </c>
      <c r="L7" s="57">
        <f t="shared" si="0"/>
        <v>1535</v>
      </c>
      <c r="M7" s="33" t="s">
        <v>70</v>
      </c>
      <c r="N7" s="1">
        <v>2</v>
      </c>
      <c r="O7" s="1" t="s">
        <v>36</v>
      </c>
      <c r="P7" s="28">
        <f t="shared" si="2"/>
        <v>94</v>
      </c>
      <c r="Q7" s="30">
        <v>45397</v>
      </c>
      <c r="R7" s="30">
        <v>45448</v>
      </c>
      <c r="S7" s="30">
        <v>45449</v>
      </c>
      <c r="T7" s="30">
        <v>45491</v>
      </c>
    </row>
    <row r="8" spans="2:20" ht="24" customHeight="1" x14ac:dyDescent="0.2">
      <c r="B8" s="1" t="s">
        <v>45</v>
      </c>
      <c r="C8" s="48" t="s">
        <v>51</v>
      </c>
      <c r="D8" s="48" t="s">
        <v>67</v>
      </c>
      <c r="E8" s="34">
        <v>45456</v>
      </c>
      <c r="F8" s="13">
        <v>45463</v>
      </c>
      <c r="G8" s="1">
        <v>1</v>
      </c>
      <c r="H8" s="59" t="s">
        <v>46</v>
      </c>
      <c r="I8" s="60">
        <v>1217.28</v>
      </c>
      <c r="J8" s="62">
        <v>960</v>
      </c>
      <c r="K8" s="51">
        <f t="shared" si="1"/>
        <v>0.26799999999999996</v>
      </c>
      <c r="L8" s="57">
        <f t="shared" si="0"/>
        <v>257.27999999999997</v>
      </c>
      <c r="M8" s="33" t="s">
        <v>69</v>
      </c>
      <c r="N8" s="1">
        <v>2</v>
      </c>
      <c r="O8" s="1" t="s">
        <v>36</v>
      </c>
      <c r="P8" s="28">
        <f t="shared" si="2"/>
        <v>58</v>
      </c>
      <c r="Q8" s="30">
        <v>45426</v>
      </c>
      <c r="R8" s="30">
        <v>45448</v>
      </c>
      <c r="S8" s="30">
        <v>45454</v>
      </c>
      <c r="T8" s="30">
        <v>45484</v>
      </c>
    </row>
    <row r="9" spans="2:20" ht="24" customHeight="1" x14ac:dyDescent="0.2">
      <c r="B9" s="1" t="s">
        <v>79</v>
      </c>
      <c r="C9" s="36" t="s">
        <v>84</v>
      </c>
      <c r="D9" s="36" t="s">
        <v>90</v>
      </c>
      <c r="E9" s="13">
        <v>45510</v>
      </c>
      <c r="F9" s="13">
        <v>45517</v>
      </c>
      <c r="G9" s="1">
        <v>1</v>
      </c>
      <c r="H9" s="59" t="s">
        <v>162</v>
      </c>
      <c r="I9" s="60">
        <v>34878</v>
      </c>
      <c r="J9" s="62">
        <v>24106.82</v>
      </c>
      <c r="K9" s="51">
        <f t="shared" ref="K9:K12" si="3">L9/J9</f>
        <v>0.44681048765453096</v>
      </c>
      <c r="L9" s="57">
        <f t="shared" si="0"/>
        <v>10771.18</v>
      </c>
      <c r="M9" s="33" t="s">
        <v>91</v>
      </c>
      <c r="N9" s="1">
        <v>2</v>
      </c>
      <c r="O9" s="1" t="s">
        <v>36</v>
      </c>
      <c r="P9" s="28">
        <f t="shared" ref="P9" si="4">T9-Q9</f>
        <v>101</v>
      </c>
      <c r="Q9" s="30">
        <v>45432</v>
      </c>
      <c r="R9" s="30">
        <v>45495</v>
      </c>
      <c r="S9" s="30">
        <v>45526</v>
      </c>
      <c r="T9" s="30">
        <v>45533</v>
      </c>
    </row>
    <row r="10" spans="2:20" ht="28.5" customHeight="1" x14ac:dyDescent="0.2">
      <c r="B10" s="1" t="s">
        <v>92</v>
      </c>
      <c r="C10" s="36" t="s">
        <v>94</v>
      </c>
      <c r="D10" s="36" t="s">
        <v>101</v>
      </c>
      <c r="E10" s="30">
        <v>45553</v>
      </c>
      <c r="F10" s="40">
        <v>45560</v>
      </c>
      <c r="G10" s="28">
        <v>1</v>
      </c>
      <c r="H10" s="59" t="s">
        <v>93</v>
      </c>
      <c r="I10" s="61">
        <v>16000.94</v>
      </c>
      <c r="J10" s="63">
        <v>15496</v>
      </c>
      <c r="K10" s="51">
        <f t="shared" si="3"/>
        <v>3.2585183273102766E-2</v>
      </c>
      <c r="L10" s="41">
        <f t="shared" si="0"/>
        <v>504.94000000000051</v>
      </c>
      <c r="M10" s="31" t="s">
        <v>102</v>
      </c>
      <c r="N10" s="28">
        <v>2</v>
      </c>
      <c r="O10" s="28" t="str">
        <f>O9</f>
        <v>GERAD</v>
      </c>
      <c r="P10" s="28">
        <f>T10-Q10</f>
        <v>-45503</v>
      </c>
      <c r="Q10" s="30">
        <v>45503</v>
      </c>
      <c r="R10" s="30">
        <v>45545</v>
      </c>
      <c r="S10" s="30">
        <v>45581</v>
      </c>
      <c r="T10" s="28"/>
    </row>
    <row r="11" spans="2:20" ht="24" x14ac:dyDescent="0.2">
      <c r="B11" s="1" t="s">
        <v>96</v>
      </c>
      <c r="C11" s="36" t="s">
        <v>95</v>
      </c>
      <c r="D11" s="36" t="s">
        <v>148</v>
      </c>
      <c r="E11" s="30">
        <v>45602</v>
      </c>
      <c r="F11" s="40">
        <v>45609</v>
      </c>
      <c r="G11" s="28">
        <v>1</v>
      </c>
      <c r="H11" s="59" t="s">
        <v>97</v>
      </c>
      <c r="I11" s="60">
        <v>7403.33</v>
      </c>
      <c r="J11" s="61">
        <v>5797.5</v>
      </c>
      <c r="K11" s="50">
        <f t="shared" si="3"/>
        <v>0.27698663216903835</v>
      </c>
      <c r="L11" s="41">
        <f t="shared" si="0"/>
        <v>1605.83</v>
      </c>
      <c r="M11" s="31" t="s">
        <v>149</v>
      </c>
      <c r="N11" s="28">
        <v>9</v>
      </c>
      <c r="O11" s="28" t="str">
        <f>O10</f>
        <v>GERAD</v>
      </c>
      <c r="P11" s="28">
        <f t="shared" ref="P11:P14" si="5">T11-Q11</f>
        <v>136</v>
      </c>
      <c r="Q11" s="30">
        <v>45492</v>
      </c>
      <c r="R11" s="30">
        <v>45544</v>
      </c>
      <c r="S11" s="30">
        <v>45615</v>
      </c>
      <c r="T11" s="30">
        <v>45628</v>
      </c>
    </row>
    <row r="12" spans="2:20" ht="48" x14ac:dyDescent="0.2">
      <c r="B12" s="1" t="s">
        <v>111</v>
      </c>
      <c r="C12" s="36" t="s">
        <v>113</v>
      </c>
      <c r="D12" s="28" t="s">
        <v>150</v>
      </c>
      <c r="E12" s="30">
        <v>45576</v>
      </c>
      <c r="F12" s="40">
        <v>45586</v>
      </c>
      <c r="G12" s="28">
        <v>1</v>
      </c>
      <c r="H12" s="59" t="s">
        <v>112</v>
      </c>
      <c r="I12" s="61">
        <v>113073.72</v>
      </c>
      <c r="J12" s="61">
        <v>113000</v>
      </c>
      <c r="K12" s="51">
        <f t="shared" si="3"/>
        <v>6.5238938053098375E-4</v>
      </c>
      <c r="L12" s="41">
        <f t="shared" si="0"/>
        <v>73.720000000001164</v>
      </c>
      <c r="M12" s="31" t="s">
        <v>151</v>
      </c>
      <c r="N12" s="28">
        <v>3</v>
      </c>
      <c r="O12" s="28" t="s">
        <v>152</v>
      </c>
      <c r="P12" s="28">
        <f t="shared" si="5"/>
        <v>48</v>
      </c>
      <c r="Q12" s="30">
        <v>45559</v>
      </c>
      <c r="R12" s="30">
        <v>45574</v>
      </c>
      <c r="S12" s="30">
        <v>45596</v>
      </c>
      <c r="T12" s="30">
        <v>45607</v>
      </c>
    </row>
    <row r="13" spans="2:20" ht="24" x14ac:dyDescent="0.2">
      <c r="B13" s="1" t="s">
        <v>125</v>
      </c>
      <c r="C13" s="36" t="s">
        <v>127</v>
      </c>
      <c r="D13" s="28" t="s">
        <v>153</v>
      </c>
      <c r="E13" s="30">
        <v>45604</v>
      </c>
      <c r="F13" s="40">
        <v>45610</v>
      </c>
      <c r="G13" s="28">
        <v>1</v>
      </c>
      <c r="H13" s="59" t="s">
        <v>126</v>
      </c>
      <c r="I13" s="61">
        <v>9108</v>
      </c>
      <c r="J13" s="61">
        <v>8997</v>
      </c>
      <c r="K13" s="51">
        <f t="shared" ref="K13:K14" si="6">L13/J13</f>
        <v>1.2337445815271757E-2</v>
      </c>
      <c r="L13" s="41">
        <f t="shared" ref="L13:L14" si="7">I13-J13</f>
        <v>111</v>
      </c>
      <c r="M13" s="31" t="s">
        <v>154</v>
      </c>
      <c r="N13" s="28">
        <v>3</v>
      </c>
      <c r="O13" s="28" t="s">
        <v>40</v>
      </c>
      <c r="P13" s="28">
        <f t="shared" si="5"/>
        <v>71</v>
      </c>
      <c r="Q13" s="30">
        <v>45551</v>
      </c>
      <c r="R13" s="30">
        <v>45596</v>
      </c>
      <c r="S13" s="30">
        <v>45615</v>
      </c>
      <c r="T13" s="30">
        <v>45622</v>
      </c>
    </row>
    <row r="14" spans="2:20" ht="48" x14ac:dyDescent="0.2">
      <c r="B14" s="1" t="s">
        <v>128</v>
      </c>
      <c r="C14" s="36" t="s">
        <v>133</v>
      </c>
      <c r="D14" s="28" t="s">
        <v>155</v>
      </c>
      <c r="E14" s="30">
        <v>45614</v>
      </c>
      <c r="F14" s="40">
        <v>45618</v>
      </c>
      <c r="G14" s="28">
        <v>1</v>
      </c>
      <c r="H14" s="59" t="s">
        <v>129</v>
      </c>
      <c r="I14" s="61">
        <v>13922.7</v>
      </c>
      <c r="J14" s="61">
        <v>13640</v>
      </c>
      <c r="K14" s="50">
        <f t="shared" si="6"/>
        <v>2.0725806451612958E-2</v>
      </c>
      <c r="L14" s="41">
        <f t="shared" si="7"/>
        <v>282.70000000000073</v>
      </c>
      <c r="M14" s="31" t="s">
        <v>156</v>
      </c>
      <c r="N14" s="28">
        <v>2</v>
      </c>
      <c r="O14" s="28" t="s">
        <v>157</v>
      </c>
      <c r="P14" s="28">
        <f t="shared" si="5"/>
        <v>69</v>
      </c>
      <c r="Q14" s="30">
        <v>45560</v>
      </c>
      <c r="R14" s="30">
        <v>45604</v>
      </c>
      <c r="S14" s="30">
        <v>45623</v>
      </c>
      <c r="T14" s="30">
        <v>45629</v>
      </c>
    </row>
    <row r="15" spans="2:20" ht="14.25" customHeight="1" x14ac:dyDescent="0.2">
      <c r="B15" s="28"/>
      <c r="C15" s="28"/>
      <c r="D15" s="28"/>
      <c r="E15" s="28"/>
      <c r="F15" s="40"/>
      <c r="G15" s="28"/>
      <c r="H15" s="28"/>
      <c r="I15" s="41"/>
      <c r="J15" s="66">
        <f>SUM(J5:J14)</f>
        <v>196839.32</v>
      </c>
      <c r="K15" s="50"/>
      <c r="L15" s="41"/>
      <c r="M15" s="28"/>
      <c r="N15" s="28"/>
      <c r="O15" s="28"/>
      <c r="P15" s="28"/>
      <c r="Q15" s="28"/>
      <c r="R15" s="28"/>
      <c r="S15" s="28"/>
      <c r="T15" s="28"/>
    </row>
    <row r="16" spans="2:20" ht="14.25" customHeight="1" x14ac:dyDescent="0.2">
      <c r="B16" s="2"/>
      <c r="F16" s="4"/>
      <c r="I16" s="6"/>
      <c r="L16" s="3"/>
      <c r="M16" s="2"/>
    </row>
    <row r="17" spans="6:12" s="2" customFormat="1" ht="14.25" customHeight="1" x14ac:dyDescent="0.2">
      <c r="F17" s="4"/>
      <c r="I17" s="3"/>
      <c r="J17" s="5"/>
      <c r="K17" s="25"/>
      <c r="L17" s="3"/>
    </row>
    <row r="18" spans="6:12" s="2" customFormat="1" ht="14.25" customHeight="1" x14ac:dyDescent="0.2">
      <c r="F18" s="4"/>
      <c r="I18" s="3"/>
      <c r="J18" s="5"/>
      <c r="K18" s="25"/>
      <c r="L18" s="3"/>
    </row>
    <row r="19" spans="6:12" s="2" customFormat="1" ht="14.25" customHeight="1" x14ac:dyDescent="0.2">
      <c r="F19" s="4"/>
      <c r="I19" s="3"/>
      <c r="J19" s="5"/>
      <c r="K19" s="25"/>
      <c r="L19" s="3"/>
    </row>
    <row r="20" spans="6:12" s="2" customFormat="1" ht="14.25" customHeight="1" x14ac:dyDescent="0.2">
      <c r="F20" s="4"/>
      <c r="I20" s="3"/>
      <c r="J20" s="5"/>
      <c r="K20" s="25"/>
      <c r="L20" s="3"/>
    </row>
    <row r="21" spans="6:12" s="2" customFormat="1" ht="14.25" customHeight="1" x14ac:dyDescent="0.2">
      <c r="F21" s="4"/>
      <c r="I21" s="3"/>
      <c r="J21" s="5"/>
      <c r="K21" s="25"/>
      <c r="L21" s="3"/>
    </row>
    <row r="22" spans="6:12" s="2" customFormat="1" ht="14.25" customHeight="1" x14ac:dyDescent="0.2">
      <c r="F22" s="4"/>
      <c r="I22" s="3"/>
      <c r="J22" s="5"/>
      <c r="K22" s="25"/>
      <c r="L22" s="3"/>
    </row>
    <row r="23" spans="6:12" s="2" customFormat="1" ht="14.25" customHeight="1" x14ac:dyDescent="0.2">
      <c r="F23" s="4"/>
      <c r="I23" s="3"/>
      <c r="J23" s="5"/>
      <c r="K23" s="25"/>
      <c r="L23" s="3"/>
    </row>
    <row r="24" spans="6:12" s="2" customFormat="1" ht="14.25" customHeight="1" x14ac:dyDescent="0.2">
      <c r="F24" s="4"/>
      <c r="I24" s="3"/>
      <c r="J24" s="5"/>
      <c r="K24" s="25"/>
      <c r="L24" s="7"/>
    </row>
    <row r="25" spans="6:12" s="2" customFormat="1" ht="14.25" customHeight="1" x14ac:dyDescent="0.2">
      <c r="F25" s="4"/>
      <c r="I25" s="3"/>
      <c r="J25" s="5"/>
      <c r="K25" s="25"/>
      <c r="L25" s="7"/>
    </row>
    <row r="26" spans="6:12" s="2" customFormat="1" ht="14.25" customHeight="1" x14ac:dyDescent="0.2">
      <c r="F26" s="4"/>
      <c r="I26" s="3"/>
      <c r="J26" s="5"/>
      <c r="K26" s="25"/>
      <c r="L26" s="7"/>
    </row>
    <row r="27" spans="6:12" s="2" customFormat="1" ht="14.25" customHeight="1" x14ac:dyDescent="0.2">
      <c r="F27" s="4"/>
      <c r="I27" s="3"/>
      <c r="J27" s="5"/>
      <c r="K27" s="25"/>
      <c r="L27" s="7"/>
    </row>
    <row r="28" spans="6:12" s="2" customFormat="1" ht="14.25" customHeight="1" x14ac:dyDescent="0.2">
      <c r="F28" s="4"/>
      <c r="I28" s="3"/>
      <c r="J28" s="5"/>
      <c r="K28" s="25"/>
      <c r="L28" s="7"/>
    </row>
    <row r="29" spans="6:12" s="2" customFormat="1" ht="14.25" customHeight="1" x14ac:dyDescent="0.2">
      <c r="F29" s="4"/>
      <c r="I29" s="3"/>
      <c r="J29" s="5"/>
      <c r="K29" s="25"/>
      <c r="L29" s="7"/>
    </row>
    <row r="30" spans="6:12" s="2" customFormat="1" ht="14.25" customHeight="1" x14ac:dyDescent="0.2">
      <c r="F30" s="4"/>
      <c r="I30" s="3"/>
      <c r="J30" s="5"/>
      <c r="K30" s="25"/>
      <c r="L30" s="7"/>
    </row>
    <row r="31" spans="6:12" s="2" customFormat="1" ht="14.25" customHeight="1" x14ac:dyDescent="0.2">
      <c r="F31" s="4"/>
      <c r="I31" s="3"/>
      <c r="J31" s="5"/>
      <c r="K31" s="25"/>
      <c r="L31" s="7"/>
    </row>
    <row r="32" spans="6:12" s="2" customFormat="1" ht="14.25" customHeight="1" x14ac:dyDescent="0.2">
      <c r="F32" s="4"/>
      <c r="I32" s="3"/>
      <c r="J32" s="5"/>
      <c r="K32" s="25"/>
      <c r="L32" s="7"/>
    </row>
    <row r="33" spans="6:12" s="2" customFormat="1" ht="14.25" customHeight="1" x14ac:dyDescent="0.2">
      <c r="F33" s="4"/>
      <c r="I33" s="3"/>
      <c r="J33" s="5"/>
      <c r="K33" s="25"/>
      <c r="L33" s="7"/>
    </row>
    <row r="34" spans="6:12" s="2" customFormat="1" ht="14.25" customHeight="1" x14ac:dyDescent="0.2">
      <c r="F34" s="4"/>
      <c r="I34" s="3"/>
      <c r="J34" s="5"/>
      <c r="K34" s="25"/>
      <c r="L34" s="7"/>
    </row>
    <row r="35" spans="6:12" s="2" customFormat="1" ht="14.25" customHeight="1" x14ac:dyDescent="0.2">
      <c r="F35" s="4"/>
      <c r="I35" s="3"/>
      <c r="J35" s="5"/>
      <c r="K35" s="25"/>
      <c r="L35" s="7"/>
    </row>
    <row r="36" spans="6:12" s="2" customFormat="1" ht="14.25" customHeight="1" x14ac:dyDescent="0.2">
      <c r="F36" s="4"/>
      <c r="I36" s="3"/>
      <c r="J36" s="5"/>
      <c r="K36" s="25"/>
      <c r="L36" s="7"/>
    </row>
    <row r="37" spans="6:12" s="2" customFormat="1" ht="14.25" customHeight="1" x14ac:dyDescent="0.2">
      <c r="F37" s="4"/>
      <c r="I37" s="3"/>
      <c r="J37" s="5"/>
      <c r="K37" s="25"/>
      <c r="L37" s="7"/>
    </row>
    <row r="38" spans="6:12" s="2" customFormat="1" ht="14.25" customHeight="1" x14ac:dyDescent="0.2">
      <c r="F38" s="4"/>
      <c r="I38" s="3"/>
      <c r="J38" s="5"/>
      <c r="K38" s="25"/>
      <c r="L38" s="7"/>
    </row>
    <row r="39" spans="6:12" s="2" customFormat="1" ht="14.25" customHeight="1" x14ac:dyDescent="0.2">
      <c r="F39" s="4"/>
      <c r="I39" s="3"/>
      <c r="J39" s="5"/>
      <c r="K39" s="25"/>
      <c r="L39" s="7"/>
    </row>
    <row r="40" spans="6:12" s="2" customFormat="1" ht="14.25" customHeight="1" x14ac:dyDescent="0.2">
      <c r="F40" s="4"/>
      <c r="I40" s="3"/>
      <c r="J40" s="5"/>
      <c r="K40" s="25"/>
      <c r="L40" s="7"/>
    </row>
    <row r="41" spans="6:12" s="2" customFormat="1" ht="14.25" customHeight="1" x14ac:dyDescent="0.2">
      <c r="F41" s="4"/>
      <c r="I41" s="3"/>
      <c r="J41" s="5"/>
      <c r="K41" s="25"/>
      <c r="L41" s="7"/>
    </row>
    <row r="42" spans="6:12" s="2" customFormat="1" ht="14.25" customHeight="1" x14ac:dyDescent="0.2">
      <c r="F42" s="4"/>
      <c r="I42" s="3"/>
      <c r="J42" s="5"/>
      <c r="K42" s="25"/>
      <c r="L42" s="7"/>
    </row>
    <row r="43" spans="6:12" s="2" customFormat="1" ht="14.25" customHeight="1" x14ac:dyDescent="0.2">
      <c r="F43" s="4"/>
      <c r="I43" s="3"/>
      <c r="J43" s="5"/>
      <c r="K43" s="25"/>
      <c r="L43" s="7"/>
    </row>
    <row r="44" spans="6:12" s="2" customFormat="1" ht="14.25" customHeight="1" x14ac:dyDescent="0.2">
      <c r="F44" s="4"/>
      <c r="I44" s="3"/>
      <c r="J44" s="5"/>
      <c r="K44" s="25"/>
      <c r="L44" s="7"/>
    </row>
    <row r="45" spans="6:12" s="2" customFormat="1" ht="14.25" customHeight="1" x14ac:dyDescent="0.2">
      <c r="F45" s="4"/>
      <c r="I45" s="3"/>
      <c r="J45" s="5"/>
      <c r="K45" s="25"/>
      <c r="L45" s="7"/>
    </row>
    <row r="46" spans="6:12" s="2" customFormat="1" ht="14.25" customHeight="1" x14ac:dyDescent="0.2">
      <c r="F46" s="4"/>
      <c r="I46" s="3"/>
      <c r="J46" s="5"/>
      <c r="K46" s="25"/>
      <c r="L46" s="7"/>
    </row>
    <row r="47" spans="6:12" s="2" customFormat="1" ht="14.25" customHeight="1" x14ac:dyDescent="0.2">
      <c r="F47" s="4"/>
      <c r="I47" s="3"/>
      <c r="J47" s="5"/>
      <c r="K47" s="25"/>
      <c r="L47" s="7"/>
    </row>
    <row r="48" spans="6:12" s="2" customFormat="1" ht="14.25" customHeight="1" x14ac:dyDescent="0.2">
      <c r="F48" s="4"/>
      <c r="I48" s="3"/>
      <c r="J48" s="5"/>
      <c r="K48" s="25"/>
      <c r="L48" s="7"/>
    </row>
    <row r="49" spans="2:15" ht="14.25" customHeight="1" x14ac:dyDescent="0.2">
      <c r="B49" s="8"/>
      <c r="C49" s="8"/>
      <c r="D49" s="8"/>
      <c r="E49" s="8"/>
      <c r="F49" s="8"/>
      <c r="G49" s="8"/>
      <c r="H49" s="8"/>
      <c r="I49" s="9"/>
      <c r="J49" s="10"/>
      <c r="K49" s="26"/>
      <c r="L49" s="9"/>
      <c r="M49" s="8"/>
      <c r="N49" s="8"/>
      <c r="O49" s="8"/>
    </row>
    <row r="50" spans="2:15" ht="14.25" customHeight="1" x14ac:dyDescent="0.2">
      <c r="B50" s="2"/>
      <c r="L50" s="7"/>
      <c r="M50" s="2"/>
    </row>
    <row r="51" spans="2:15" ht="14.25" customHeight="1" x14ac:dyDescent="0.2">
      <c r="B51" s="2"/>
      <c r="L51" s="7"/>
      <c r="M51" s="2"/>
    </row>
    <row r="52" spans="2:15" ht="14.25" customHeight="1" x14ac:dyDescent="0.2">
      <c r="B52" s="2"/>
      <c r="L52" s="7"/>
      <c r="M52" s="2"/>
    </row>
    <row r="53" spans="2:15" ht="14.25" customHeight="1" x14ac:dyDescent="0.2">
      <c r="B53" s="2"/>
      <c r="L53" s="7"/>
      <c r="M53" s="2"/>
    </row>
    <row r="54" spans="2:15" ht="14.25" customHeight="1" x14ac:dyDescent="0.2">
      <c r="B54" s="2"/>
      <c r="L54" s="7"/>
      <c r="M54" s="2"/>
    </row>
    <row r="55" spans="2:15" ht="14.25" customHeight="1" x14ac:dyDescent="0.2">
      <c r="B55" s="2"/>
      <c r="L55" s="7"/>
      <c r="M55" s="2"/>
    </row>
    <row r="56" spans="2:15" ht="14.25" customHeight="1" x14ac:dyDescent="0.2">
      <c r="B56" s="2"/>
      <c r="L56" s="7"/>
      <c r="M56" s="2"/>
    </row>
    <row r="57" spans="2:15" ht="14.25" customHeight="1" x14ac:dyDescent="0.2">
      <c r="B57" s="2"/>
      <c r="L57" s="7"/>
      <c r="M57" s="2"/>
    </row>
    <row r="58" spans="2:15" ht="14.25" customHeight="1" x14ac:dyDescent="0.2">
      <c r="B58" s="2"/>
      <c r="L58" s="7"/>
      <c r="M58" s="2"/>
    </row>
    <row r="59" spans="2:15" ht="14.25" customHeight="1" x14ac:dyDescent="0.2">
      <c r="B59" s="2"/>
      <c r="L59" s="7"/>
      <c r="M59" s="2"/>
    </row>
    <row r="60" spans="2:15" ht="14.25" customHeight="1" x14ac:dyDescent="0.2">
      <c r="B60" s="2"/>
      <c r="L60" s="7"/>
      <c r="M60" s="2"/>
    </row>
    <row r="61" spans="2:15" ht="14.25" customHeight="1" x14ac:dyDescent="0.2">
      <c r="B61" s="2"/>
      <c r="L61" s="7"/>
      <c r="M61" s="2"/>
    </row>
    <row r="62" spans="2:15" ht="14.25" customHeight="1" x14ac:dyDescent="0.2">
      <c r="B62" s="2"/>
      <c r="L62" s="7"/>
      <c r="M62" s="2"/>
    </row>
    <row r="63" spans="2:15" ht="14.25" customHeight="1" x14ac:dyDescent="0.2">
      <c r="B63" s="2"/>
      <c r="L63" s="7"/>
      <c r="M63" s="2"/>
    </row>
    <row r="64" spans="2:15" ht="14.25" customHeight="1" x14ac:dyDescent="0.2">
      <c r="B64" s="2"/>
      <c r="L64" s="7"/>
      <c r="M64" s="2"/>
    </row>
    <row r="65" spans="2:13" ht="14.25" customHeight="1" x14ac:dyDescent="0.2">
      <c r="B65" s="2"/>
      <c r="L65" s="7"/>
      <c r="M65" s="2"/>
    </row>
    <row r="66" spans="2:13" ht="14.25" customHeight="1" x14ac:dyDescent="0.2">
      <c r="B66" s="2"/>
      <c r="L66" s="7"/>
      <c r="M66" s="2"/>
    </row>
    <row r="67" spans="2:13" ht="14.25" customHeight="1" x14ac:dyDescent="0.2">
      <c r="B67" s="2"/>
      <c r="L67" s="7"/>
      <c r="M67" s="2"/>
    </row>
    <row r="68" spans="2:13" ht="14.25" customHeight="1" x14ac:dyDescent="0.2">
      <c r="L68" s="7"/>
    </row>
    <row r="69" spans="2:13" ht="14.25" customHeight="1" x14ac:dyDescent="0.2">
      <c r="L69" s="7"/>
    </row>
    <row r="70" spans="2:13" ht="14.25" customHeight="1" x14ac:dyDescent="0.2">
      <c r="L70" s="7"/>
    </row>
    <row r="71" spans="2:13" ht="14.25" customHeight="1" x14ac:dyDescent="0.2">
      <c r="L71" s="7"/>
    </row>
    <row r="72" spans="2:13" ht="14.25" customHeight="1" x14ac:dyDescent="0.2">
      <c r="L72" s="7"/>
    </row>
    <row r="73" spans="2:13" ht="14.25" customHeight="1" x14ac:dyDescent="0.2">
      <c r="L73" s="7"/>
    </row>
    <row r="74" spans="2:13" ht="14.25" customHeight="1" x14ac:dyDescent="0.2">
      <c r="L74" s="7"/>
    </row>
    <row r="75" spans="2:13" ht="14.25" customHeight="1" x14ac:dyDescent="0.2">
      <c r="L75" s="7"/>
    </row>
    <row r="76" spans="2:13" ht="14.25" customHeight="1" x14ac:dyDescent="0.2">
      <c r="L76" s="7"/>
    </row>
  </sheetData>
  <mergeCells count="2">
    <mergeCell ref="B2:T2"/>
    <mergeCell ref="B3:T3"/>
  </mergeCells>
  <hyperlinks>
    <hyperlink ref="D8" r:id="rId1" display="https://pncp.gov.br/app/editais/27080530000143/2024/1220" xr:uid="{DABF8CE9-D629-4215-B54D-B8F140666A46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/>
  <dimension ref="B2:I11"/>
  <sheetViews>
    <sheetView showGridLines="0" workbookViewId="0">
      <selection activeCell="D33" sqref="D33"/>
    </sheetView>
  </sheetViews>
  <sheetFormatPr defaultColWidth="9.140625" defaultRowHeight="12" x14ac:dyDescent="0.2"/>
  <cols>
    <col min="1" max="1" width="3.140625" style="58" customWidth="1"/>
    <col min="2" max="2" width="14.7109375" style="58" customWidth="1"/>
    <col min="3" max="4" width="17.5703125" style="58" customWidth="1"/>
    <col min="5" max="6" width="27" style="58" customWidth="1"/>
    <col min="7" max="7" width="72.140625" style="58" customWidth="1"/>
    <col min="8" max="8" width="12.7109375" style="58" bestFit="1" customWidth="1"/>
    <col min="9" max="9" width="46" style="58" bestFit="1" customWidth="1"/>
    <col min="10" max="16384" width="9.140625" style="58"/>
  </cols>
  <sheetData>
    <row r="2" spans="2:9" x14ac:dyDescent="0.2">
      <c r="B2" s="77" t="s">
        <v>23</v>
      </c>
      <c r="C2" s="77"/>
      <c r="D2" s="77"/>
      <c r="E2" s="77"/>
      <c r="F2" s="77"/>
      <c r="G2" s="77"/>
      <c r="H2" s="77"/>
      <c r="I2" s="77"/>
    </row>
    <row r="3" spans="2:9" x14ac:dyDescent="0.2">
      <c r="B3" s="77"/>
      <c r="C3" s="77"/>
      <c r="D3" s="77"/>
      <c r="E3" s="77"/>
      <c r="F3" s="77"/>
      <c r="G3" s="77"/>
      <c r="H3" s="77"/>
      <c r="I3" s="77"/>
    </row>
    <row r="4" spans="2:9" ht="36" customHeight="1" x14ac:dyDescent="0.2">
      <c r="B4" s="15" t="s">
        <v>3</v>
      </c>
      <c r="C4" s="15" t="s">
        <v>57</v>
      </c>
      <c r="D4" s="15" t="s">
        <v>64</v>
      </c>
      <c r="E4" s="19" t="s">
        <v>15</v>
      </c>
      <c r="F4" s="19" t="s">
        <v>62</v>
      </c>
      <c r="G4" s="15" t="s">
        <v>0</v>
      </c>
      <c r="H4" s="16" t="s">
        <v>11</v>
      </c>
      <c r="I4" s="15" t="s">
        <v>10</v>
      </c>
    </row>
    <row r="5" spans="2:9" ht="31.5" customHeight="1" x14ac:dyDescent="0.2">
      <c r="B5" s="30" t="s">
        <v>48</v>
      </c>
      <c r="C5" s="30" t="s">
        <v>56</v>
      </c>
      <c r="D5" s="30" t="s">
        <v>65</v>
      </c>
      <c r="E5" s="39" t="s">
        <v>60</v>
      </c>
      <c r="F5" s="39" t="s">
        <v>63</v>
      </c>
      <c r="G5" s="30" t="s">
        <v>49</v>
      </c>
      <c r="H5" s="64">
        <v>20000</v>
      </c>
      <c r="I5" s="28" t="s">
        <v>58</v>
      </c>
    </row>
    <row r="6" spans="2:9" ht="24" customHeight="1" x14ac:dyDescent="0.2">
      <c r="B6" s="30" t="s">
        <v>54</v>
      </c>
      <c r="C6" s="30" t="s">
        <v>72</v>
      </c>
      <c r="D6" s="30" t="s">
        <v>65</v>
      </c>
      <c r="E6" s="39" t="s">
        <v>61</v>
      </c>
      <c r="F6" s="39" t="s">
        <v>66</v>
      </c>
      <c r="G6" s="30" t="s">
        <v>55</v>
      </c>
      <c r="H6" s="64">
        <v>3878.25</v>
      </c>
      <c r="I6" s="28" t="s">
        <v>59</v>
      </c>
    </row>
    <row r="7" spans="2:9" ht="24" customHeight="1" x14ac:dyDescent="0.2">
      <c r="B7" s="30" t="s">
        <v>74</v>
      </c>
      <c r="C7" s="30" t="s">
        <v>56</v>
      </c>
      <c r="D7" s="49" t="str">
        <f>D6</f>
        <v>Nota de Empenho</v>
      </c>
      <c r="E7" s="39" t="s">
        <v>80</v>
      </c>
      <c r="F7" s="39" t="s">
        <v>89</v>
      </c>
      <c r="G7" s="30" t="s">
        <v>73</v>
      </c>
      <c r="H7" s="64">
        <v>14425.05</v>
      </c>
      <c r="I7" s="28" t="s">
        <v>73</v>
      </c>
    </row>
    <row r="8" spans="2:9" ht="24" customHeight="1" x14ac:dyDescent="0.2">
      <c r="B8" s="30" t="s">
        <v>98</v>
      </c>
      <c r="C8" s="30" t="s">
        <v>72</v>
      </c>
      <c r="D8" s="49" t="str">
        <f>D7</f>
        <v>Nota de Empenho</v>
      </c>
      <c r="E8" s="39" t="s">
        <v>106</v>
      </c>
      <c r="F8" s="1" t="s">
        <v>158</v>
      </c>
      <c r="G8" s="30" t="s">
        <v>100</v>
      </c>
      <c r="H8" s="64">
        <v>11780</v>
      </c>
      <c r="I8" s="30" t="s">
        <v>99</v>
      </c>
    </row>
    <row r="9" spans="2:9" ht="24" x14ac:dyDescent="0.2">
      <c r="B9" s="52" t="s">
        <v>105</v>
      </c>
      <c r="C9" s="52" t="s">
        <v>72</v>
      </c>
      <c r="D9" s="53" t="str">
        <f>D8</f>
        <v>Nota de Empenho</v>
      </c>
      <c r="E9" s="54" t="s">
        <v>108</v>
      </c>
      <c r="F9" s="54" t="s">
        <v>114</v>
      </c>
      <c r="G9" s="52" t="s">
        <v>104</v>
      </c>
      <c r="H9" s="65">
        <v>800</v>
      </c>
      <c r="I9" s="52" t="s">
        <v>107</v>
      </c>
    </row>
    <row r="10" spans="2:9" ht="23.25" customHeight="1" x14ac:dyDescent="0.2">
      <c r="B10" s="30" t="s">
        <v>109</v>
      </c>
      <c r="C10" s="32" t="s">
        <v>72</v>
      </c>
      <c r="D10" s="49" t="s">
        <v>65</v>
      </c>
      <c r="E10" s="56" t="s">
        <v>122</v>
      </c>
      <c r="F10" s="55" t="s">
        <v>123</v>
      </c>
      <c r="G10" s="30" t="s">
        <v>110</v>
      </c>
      <c r="H10" s="64">
        <v>39975</v>
      </c>
      <c r="I10" s="30" t="s">
        <v>124</v>
      </c>
    </row>
    <row r="11" spans="2:9" x14ac:dyDescent="0.2">
      <c r="B11" s="55"/>
      <c r="C11" s="55"/>
      <c r="D11" s="55"/>
      <c r="E11" s="55"/>
      <c r="F11" s="55"/>
      <c r="G11" s="55"/>
      <c r="H11" s="67">
        <f>SUM(H5:H10)</f>
        <v>90858.3</v>
      </c>
      <c r="I11" s="55"/>
    </row>
  </sheetData>
  <mergeCells count="1">
    <mergeCell ref="B2:I3"/>
  </mergeCells>
  <hyperlinks>
    <hyperlink ref="F6" r:id="rId1" display="https://pncp.gov.br/app/editais/27080530000143/2024/1219" xr:uid="{E75A4DFA-3003-4D80-8233-62FA4CB8FDFE}"/>
    <hyperlink ref="F7" r:id="rId2" display="https://pncp.gov.br/app/editais/27080530000143/2024/1681" xr:uid="{43E36193-0D7C-4222-AFC6-E92EEEA19D2F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Pregões</vt:lpstr>
      <vt:lpstr>Compra Direta</vt:lpstr>
      <vt:lpstr>Dispensa_Inex</vt:lpstr>
      <vt:lpstr>Pregões!_Hlk96352668</vt:lpstr>
      <vt:lpstr>Pregões!Area_de_impressao</vt:lpstr>
      <vt:lpstr>Pregões!Titulos_de_impressao</vt:lpstr>
    </vt:vector>
  </TitlesOfParts>
  <Company>SEPLOG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SEPLOG</dc:creator>
  <cp:lastModifiedBy>Adler Oliveira Silva Neves</cp:lastModifiedBy>
  <cp:lastPrinted>2021-10-04T13:24:21Z</cp:lastPrinted>
  <dcterms:created xsi:type="dcterms:W3CDTF">2004-05-12T19:15:15Z</dcterms:created>
  <dcterms:modified xsi:type="dcterms:W3CDTF">2025-03-06T19:01:23Z</dcterms:modified>
</cp:coreProperties>
</file>